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F&amp;O)'!$R$1:$R$304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2" i="6"/>
  <c r="M92" s="1"/>
  <c r="L65"/>
  <c r="K65"/>
  <c r="M65" s="1"/>
  <c r="M91"/>
  <c r="K91"/>
  <c r="K89"/>
  <c r="M89" s="1"/>
  <c r="K90"/>
  <c r="M90" s="1"/>
  <c r="L59"/>
  <c r="M59" s="1"/>
  <c r="K59"/>
  <c r="L64"/>
  <c r="M64" s="1"/>
  <c r="K64"/>
  <c r="L43"/>
  <c r="K43"/>
  <c r="M43" s="1"/>
  <c r="L42"/>
  <c r="K42"/>
  <c r="M42" s="1"/>
  <c r="L46"/>
  <c r="K46"/>
  <c r="M46" s="1"/>
  <c r="L45"/>
  <c r="K45"/>
  <c r="P16"/>
  <c r="L16"/>
  <c r="K16"/>
  <c r="M16" s="1"/>
  <c r="L63"/>
  <c r="K63"/>
  <c r="K85"/>
  <c r="M85" s="1"/>
  <c r="P11"/>
  <c r="L11"/>
  <c r="K11"/>
  <c r="M11" s="1"/>
  <c r="K86"/>
  <c r="M86" s="1"/>
  <c r="K88"/>
  <c r="M88" s="1"/>
  <c r="L62"/>
  <c r="K62"/>
  <c r="K87"/>
  <c r="M87" s="1"/>
  <c r="K83"/>
  <c r="M83" s="1"/>
  <c r="L36"/>
  <c r="K36"/>
  <c r="P19"/>
  <c r="K84"/>
  <c r="M84" s="1"/>
  <c r="L61"/>
  <c r="K61"/>
  <c r="M61" s="1"/>
  <c r="L60"/>
  <c r="K60"/>
  <c r="L39"/>
  <c r="K39"/>
  <c r="M39" s="1"/>
  <c r="L32"/>
  <c r="K32"/>
  <c r="M32" s="1"/>
  <c r="L19"/>
  <c r="K19"/>
  <c r="L40"/>
  <c r="K40"/>
  <c r="K38"/>
  <c r="L38"/>
  <c r="M45" l="1"/>
  <c r="M63"/>
  <c r="M36"/>
  <c r="M62"/>
  <c r="M38"/>
  <c r="M40"/>
  <c r="M19"/>
  <c r="M60"/>
  <c r="K289"/>
  <c r="L289" s="1"/>
  <c r="L37"/>
  <c r="K37"/>
  <c r="K82"/>
  <c r="M82" s="1"/>
  <c r="M37" l="1"/>
  <c r="K81"/>
  <c r="M81" s="1"/>
  <c r="K80"/>
  <c r="M80" s="1"/>
  <c r="K79"/>
  <c r="M79" s="1"/>
  <c r="K78" l="1"/>
  <c r="M78" s="1"/>
  <c r="K77"/>
  <c r="M77" s="1"/>
  <c r="K75"/>
  <c r="M75" s="1"/>
  <c r="K58"/>
  <c r="L58"/>
  <c r="K76"/>
  <c r="M76" s="1"/>
  <c r="M58" l="1"/>
  <c r="L100" l="1"/>
  <c r="K100"/>
  <c r="K74"/>
  <c r="M74" s="1"/>
  <c r="L57"/>
  <c r="K57"/>
  <c r="M100" l="1"/>
  <c r="M57"/>
  <c r="L34"/>
  <c r="K34"/>
  <c r="L33"/>
  <c r="K33"/>
  <c r="M34" l="1"/>
  <c r="M33"/>
  <c r="P15"/>
  <c r="K290"/>
  <c r="L290" s="1"/>
  <c r="K73"/>
  <c r="M73" s="1"/>
  <c r="L35" l="1"/>
  <c r="K35"/>
  <c r="L31"/>
  <c r="K31"/>
  <c r="P14"/>
  <c r="L14"/>
  <c r="K14"/>
  <c r="P18"/>
  <c r="L18"/>
  <c r="K18"/>
  <c r="M18" l="1"/>
  <c r="M14"/>
  <c r="M31"/>
  <c r="M35"/>
  <c r="P17"/>
  <c r="L17"/>
  <c r="K17"/>
  <c r="L15"/>
  <c r="K15"/>
  <c r="M17" l="1"/>
  <c r="M15"/>
  <c r="L13" l="1"/>
  <c r="K13"/>
  <c r="P13"/>
  <c r="M13" l="1"/>
  <c r="P12" l="1"/>
  <c r="P10" l="1"/>
  <c r="K287" l="1"/>
  <c r="L287" s="1"/>
  <c r="K266"/>
  <c r="L266" s="1"/>
  <c r="K286"/>
  <c r="L286" s="1"/>
  <c r="K285"/>
  <c r="L285" s="1"/>
  <c r="K284"/>
  <c r="L284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4"/>
  <c r="L264" s="1"/>
  <c r="K263"/>
  <c r="L263" s="1"/>
  <c r="F262"/>
  <c r="K262" s="1"/>
  <c r="L262" s="1"/>
  <c r="K261"/>
  <c r="L261" s="1"/>
  <c r="K260"/>
  <c r="L260" s="1"/>
  <c r="K259"/>
  <c r="L259" s="1"/>
  <c r="K258"/>
  <c r="L258" s="1"/>
  <c r="K257"/>
  <c r="L257" s="1"/>
  <c r="F256"/>
  <c r="K256" s="1"/>
  <c r="L256" s="1"/>
  <c r="F255"/>
  <c r="K255" s="1"/>
  <c r="L255" s="1"/>
  <c r="K254"/>
  <c r="L254" s="1"/>
  <c r="F253"/>
  <c r="K253" s="1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4"/>
  <c r="L234" s="1"/>
  <c r="F233"/>
  <c r="K233" s="1"/>
  <c r="L233" s="1"/>
  <c r="K232"/>
  <c r="L232" s="1"/>
  <c r="K229"/>
  <c r="L229" s="1"/>
  <c r="K228"/>
  <c r="L228" s="1"/>
  <c r="K227"/>
  <c r="L227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3"/>
  <c r="L203" s="1"/>
  <c r="K201"/>
  <c r="L201" s="1"/>
  <c r="K200"/>
  <c r="L200" s="1"/>
  <c r="K199"/>
  <c r="L199" s="1"/>
  <c r="K197"/>
  <c r="L197" s="1"/>
  <c r="K196"/>
  <c r="L196" s="1"/>
  <c r="K195"/>
  <c r="L195" s="1"/>
  <c r="K194"/>
  <c r="K193"/>
  <c r="L193" s="1"/>
  <c r="K192"/>
  <c r="L192" s="1"/>
  <c r="K190"/>
  <c r="L190" s="1"/>
  <c r="K189"/>
  <c r="L189" s="1"/>
  <c r="K188"/>
  <c r="L188" s="1"/>
  <c r="K187"/>
  <c r="L187" s="1"/>
  <c r="K186"/>
  <c r="L186" s="1"/>
  <c r="F185"/>
  <c r="K185" s="1"/>
  <c r="L185" s="1"/>
  <c r="H184"/>
  <c r="K184" s="1"/>
  <c r="L184" s="1"/>
  <c r="K181"/>
  <c r="L181" s="1"/>
  <c r="K180"/>
  <c r="L180" s="1"/>
  <c r="K179"/>
  <c r="L179" s="1"/>
  <c r="K178"/>
  <c r="L178" s="1"/>
  <c r="K177"/>
  <c r="L177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H150"/>
  <c r="K150" s="1"/>
  <c r="L150" s="1"/>
  <c r="F149"/>
  <c r="K149" s="1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M7"/>
  <c r="D7" i="5"/>
  <c r="K6" i="4"/>
  <c r="K6" i="3"/>
  <c r="L6" i="2"/>
</calcChain>
</file>

<file path=xl/sharedStrings.xml><?xml version="1.0" encoding="utf-8"?>
<sst xmlns="http://schemas.openxmlformats.org/spreadsheetml/2006/main" count="3416" uniqueCount="1231">
  <si>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</si>
  <si>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</si>
  <si>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</si>
  <si>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</si>
  <si>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</si>
  <si>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</si>
  <si>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</si>
  <si>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</si>
  <si>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</si>
  <si>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</si>
  <si>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</si>
  <si>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</si>
  <si>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</si>
  <si>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</si>
  <si>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</si>
  <si>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</si>
  <si>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</si>
  <si>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</si>
  <si>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</si>
  <si>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</si>
  <si>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</si>
  <si>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</si>
  <si>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</si>
  <si>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</si>
  <si>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</si>
  <si>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</si>
  <si>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</si>
  <si>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</si>
  <si>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</si>
  <si>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</si>
  <si>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</si>
  <si>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</si>
  <si>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</si>
  <si>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</si>
  <si>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</si>
  <si>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</si>
  <si>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</si>
  <si>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</si>
  <si>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</si>
  <si>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</si>
  <si>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</si>
  <si>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</si>
  <si>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</si>
  <si>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</si>
  <si>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</si>
  <si>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</si>
  <si>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</si>
  <si>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</si>
  <si>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</si>
  <si>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</si>
  <si>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</si>
  <si>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</si>
  <si>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</si>
  <si>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</si>
  <si>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</si>
  <si>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</si>
  <si>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</si>
  <si>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</si>
  <si>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</si>
  <si>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</si>
  <si>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</si>
  <si>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</si>
  <si>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</si>
  <si>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</si>
  <si>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</si>
  <si>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</si>
  <si>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</si>
  <si>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</si>
  <si>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</si>
  <si>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</si>
  <si>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</si>
  <si>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</si>
  <si>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</si>
  <si>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</si>
  <si>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</si>
  <si>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</si>
  <si>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</si>
  <si>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</si>
  <si>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</si>
  <si>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</si>
  <si>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</si>
  <si>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</si>
  <si>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</si>
  <si>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</si>
  <si>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</si>
  <si>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</si>
  <si>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</si>
  <si>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</si>
  <si>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</si>
  <si>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</si>
  <si>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</si>
  <si>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</si>
  <si>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</si>
  <si>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</si>
  <si>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</si>
  <si>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</si>
  <si>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</si>
  <si>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</si>
  <si>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</si>
  <si>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</si>
  <si>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</si>
  <si>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</si>
  <si>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</si>
  <si>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</si>
  <si>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</si>
  <si>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</si>
  <si>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</si>
  <si>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</si>
  <si>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</si>
  <si>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</si>
  <si>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</si>
  <si>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</si>
  <si>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</si>
  <si>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</si>
  <si>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</si>
  <si>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</si>
  <si>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</si>
  <si>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</si>
  <si>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</si>
  <si>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</si>
  <si>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</si>
  <si>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</si>
  <si>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</si>
  <si>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</si>
  <si>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</si>
  <si>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</si>
  <si>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</si>
  <si>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</si>
  <si>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</si>
  <si>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</si>
  <si>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</si>
  <si>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</si>
  <si>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</si>
  <si>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</si>
  <si>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</si>
  <si>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</si>
  <si>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</si>
  <si>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</si>
  <si>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</si>
  <si>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</si>
  <si>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</si>
  <si>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</si>
  <si>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</si>
  <si>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</si>
  <si>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</si>
  <si>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</si>
  <si>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</si>
  <si>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</si>
  <si>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</si>
  <si>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</si>
  <si>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</si>
  <si>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</si>
  <si>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</si>
  <si>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</si>
  <si>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</si>
  <si>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</si>
  <si>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</si>
  <si>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</si>
  <si>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</si>
  <si>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</si>
  <si>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</si>
  <si>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</si>
  <si>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</si>
  <si>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</si>
  <si>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</si>
  <si>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</si>
  <si>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</si>
  <si>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</si>
  <si>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</si>
  <si>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</si>
  <si>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</si>
  <si>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</si>
  <si>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</si>
  <si>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</si>
  <si>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</si>
  <si>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</si>
  <si>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</si>
  <si>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</si>
  <si>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</si>
  <si>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</si>
  <si>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</si>
  <si>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</si>
  <si>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</si>
  <si>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</si>
  <si>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</si>
  <si>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</si>
  <si>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</si>
  <si>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</si>
  <si>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</si>
  <si>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</si>
  <si>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</si>
  <si>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</si>
  <si>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</si>
  <si>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</si>
  <si>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</si>
  <si>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</si>
  <si>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</si>
  <si>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</si>
  <si>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</si>
  <si>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</si>
  <si>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</si>
  <si>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</si>
  <si>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</si>
  <si>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</si>
  <si>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</si>
  <si>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</si>
  <si>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</si>
  <si>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</si>
  <si>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</si>
  <si>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</si>
  <si>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</si>
  <si>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</si>
  <si>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</si>
  <si>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</si>
  <si>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</si>
  <si>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</si>
  <si>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</si>
  <si>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</si>
  <si>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</si>
  <si>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</si>
  <si>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</si>
  <si>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</si>
  <si>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</si>
  <si>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</si>
  <si>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</si>
  <si>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</si>
  <si>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</si>
  <si>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</si>
  <si>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</si>
  <si>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</si>
  <si>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</si>
  <si>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</si>
  <si>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</si>
  <si>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</si>
  <si>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</si>
  <si>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</si>
  <si>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</si>
  <si>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</si>
  <si>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</si>
  <si>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</si>
  <si>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</si>
  <si>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</si>
  <si>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</si>
  <si>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</si>
  <si>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</si>
  <si>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</si>
  <si>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</si>
  <si>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</si>
  <si>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</si>
  <si>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</si>
  <si>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</si>
  <si>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</si>
  <si>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</si>
  <si>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</si>
  <si>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</si>
  <si>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</si>
  <si>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</si>
  <si>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</si>
  <si>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</si>
  <si>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</si>
  <si>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</si>
  <si>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</si>
  <si>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</si>
  <si>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</si>
  <si>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</si>
  <si>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</si>
  <si>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</si>
  <si>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</si>
  <si>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</si>
  <si>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</si>
  <si>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</si>
  <si>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</si>
  <si>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</si>
  <si>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</si>
  <si>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</si>
  <si>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</si>
  <si>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</si>
  <si>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</si>
  <si>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</si>
  <si>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</si>
  <si>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</si>
  <si>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</si>
  <si>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</si>
  <si>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</si>
  <si>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</si>
  <si>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</si>
  <si>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</si>
  <si>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</si>
  <si>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</si>
  <si>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</si>
  <si>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</si>
  <si>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</si>
  <si>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</si>
  <si>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</si>
  <si>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</si>
  <si>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</si>
  <si>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</si>
  <si>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</si>
  <si>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</si>
  <si>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</si>
  <si>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</si>
  <si>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</si>
  <si>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</si>
  <si>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</si>
  <si>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</si>
  <si>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</si>
  <si>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</si>
  <si>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</si>
  <si>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</si>
  <si>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</si>
  <si>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</si>
  <si>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</si>
  <si>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</si>
  <si>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</si>
  <si>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</si>
  <si>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</si>
  <si>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</si>
  <si>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</si>
  <si>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</si>
  <si>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</si>
  <si>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</si>
  <si>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</si>
  <si>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</si>
  <si>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</si>
  <si>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</si>
  <si>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</si>
  <si>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</si>
  <si>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</si>
  <si>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</si>
  <si>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</si>
  <si>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</si>
  <si>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</si>
  <si>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</si>
  <si>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</si>
  <si>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</si>
  <si>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</si>
  <si>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</si>
  <si>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</si>
  <si>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</si>
  <si>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</si>
  <si>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</si>
  <si>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</si>
  <si>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</si>
  <si>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</si>
  <si>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</si>
  <si>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</si>
  <si>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</si>
  <si>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</si>
  <si>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</si>
  <si>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</si>
  <si>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</si>
  <si>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</si>
  <si>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</si>
  <si>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</si>
  <si>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</si>
  <si>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</si>
  <si>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</si>
  <si>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</si>
  <si>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</si>
  <si>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</si>
  <si>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</si>
  <si>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</si>
  <si>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</si>
  <si>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</si>
  <si>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</si>
  <si>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</si>
  <si>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</si>
  <si>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</si>
  <si>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</si>
  <si>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</si>
  <si>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</si>
  <si>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</si>
  <si>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</si>
  <si>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</si>
  <si>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</si>
  <si>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</si>
  <si>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</si>
  <si>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</si>
  <si>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</si>
  <si>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</si>
  <si>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</si>
  <si>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</si>
  <si>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</si>
  <si>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</si>
  <si>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</si>
  <si>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</si>
  <si>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</si>
  <si>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</si>
  <si>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</si>
  <si>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</si>
  <si>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</si>
  <si>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</si>
  <si>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</si>
  <si>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</si>
  <si>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</si>
  <si>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</si>
  <si>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</si>
  <si>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</si>
  <si>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</si>
  <si>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</si>
  <si>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</si>
  <si>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</si>
  <si>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</si>
  <si>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</si>
  <si>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</si>
  <si>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</si>
  <si>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</si>
  <si>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</si>
  <si>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</si>
  <si>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</si>
  <si>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</si>
  <si>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</si>
  <si>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</si>
  <si>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</si>
  <si>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</si>
  <si>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</si>
  <si>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</si>
  <si>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</si>
  <si>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</si>
  <si>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</si>
  <si>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</si>
  <si>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</si>
  <si>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</si>
  <si>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</si>
  <si>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</si>
  <si>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</si>
  <si>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</si>
  <si>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</si>
  <si>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</si>
  <si>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</si>
  <si>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</si>
  <si>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</si>
  <si>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</si>
  <si>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</si>
  <si>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</si>
  <si>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</si>
  <si>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</si>
  <si>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</si>
  <si>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</si>
  <si>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</si>
  <si>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</si>
  <si>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</si>
  <si>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</si>
  <si>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</si>
  <si>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</si>
  <si>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</si>
  <si>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</si>
  <si>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</si>
  <si>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</si>
  <si>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</si>
  <si>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</si>
  <si>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</si>
  <si>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</si>
  <si>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</si>
  <si>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</si>
  <si>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</si>
  <si>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</si>
  <si>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</si>
  <si>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</si>
  <si>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</si>
  <si>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</si>
  <si>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</si>
  <si>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</si>
  <si>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</si>
  <si>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</si>
  <si>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</si>
  <si>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</si>
  <si>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</si>
  <si>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</si>
  <si>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</si>
  <si>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</si>
  <si>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</si>
  <si>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</si>
  <si>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</si>
  <si>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</si>
  <si>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</si>
  <si>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</si>
  <si>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</si>
  <si>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</si>
  <si>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</si>
  <si>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</si>
  <si>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</si>
  <si>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</si>
  <si>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</si>
  <si>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</si>
  <si>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</si>
  <si>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</si>
  <si>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</si>
  <si>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</si>
  <si>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</si>
  <si>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</si>
  <si>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</si>
  <si>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</si>
  <si>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</si>
  <si>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</si>
  <si>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</si>
  <si>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</si>
  <si>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</si>
  <si>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</si>
  <si>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</si>
  <si>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</si>
  <si>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</si>
  <si>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</si>
  <si>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</si>
  <si>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</si>
  <si>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</si>
  <si>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</si>
  <si>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</si>
  <si>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</si>
  <si>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</si>
  <si>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</si>
  <si>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</si>
  <si>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</si>
  <si>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</si>
  <si>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</si>
  <si>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</si>
  <si>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</si>
  <si>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</si>
  <si>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</si>
  <si>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</si>
  <si>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</si>
  <si>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</si>
  <si>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</si>
  <si>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</si>
  <si>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</si>
  <si>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</si>
  <si>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</si>
  <si>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</si>
  <si>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</si>
  <si>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</si>
  <si>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</si>
  <si>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</si>
  <si>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</si>
  <si>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</si>
  <si>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</si>
  <si>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</si>
  <si>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</si>
  <si>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</si>
  <si>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</si>
  <si>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</si>
  <si>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</si>
  <si>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</si>
  <si>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</si>
  <si>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</si>
  <si>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</si>
  <si>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</si>
  <si>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</si>
  <si>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</si>
  <si>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</si>
  <si>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</si>
  <si>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</si>
  <si>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</si>
  <si>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</si>
  <si>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</si>
  <si>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</si>
  <si>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</si>
  <si>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</si>
  <si>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</si>
  <si>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</si>
  <si>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</si>
  <si>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</si>
  <si>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</si>
  <si>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</si>
  <si>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</si>
  <si>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</si>
  <si>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</si>
  <si>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</si>
  <si>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</si>
  <si>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</si>
  <si>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</si>
  <si>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</si>
  <si>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</si>
  <si>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</si>
  <si>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</si>
  <si>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</si>
  <si>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</si>
  <si>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</si>
  <si>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</si>
  <si>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</si>
  <si>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</si>
  <si>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</si>
  <si>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</si>
  <si>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</si>
  <si>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</si>
  <si>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</si>
  <si>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</si>
  <si>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</si>
  <si>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</si>
  <si>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</si>
  <si>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</si>
  <si>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</si>
  <si>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</si>
  <si>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</si>
  <si>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</si>
  <si>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</si>
  <si>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</si>
  <si>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</si>
  <si>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</si>
  <si>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</si>
  <si>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</si>
  <si>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</si>
  <si>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</si>
  <si>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</si>
  <si>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</si>
  <si>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</si>
  <si>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</si>
  <si>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</si>
  <si>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</si>
  <si>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</si>
  <si>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</si>
  <si>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</si>
  <si>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</si>
  <si>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</si>
  <si>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</si>
  <si>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</si>
  <si>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</si>
  <si>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</si>
  <si>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</si>
  <si>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</si>
  <si>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</si>
  <si>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</si>
  <si>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</si>
  <si>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</si>
  <si>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</si>
  <si>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</si>
  <si>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</si>
  <si>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</si>
  <si>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</si>
  <si>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</si>
  <si>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</si>
  <si>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</si>
  <si>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</si>
  <si>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</si>
  <si>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</si>
  <si>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</si>
  <si>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</si>
  <si>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</si>
  <si>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</si>
  <si>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</si>
  <si>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</si>
  <si>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</si>
  <si>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</si>
  <si>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</si>
  <si>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</si>
  <si>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</si>
  <si>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</si>
  <si>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</si>
  <si>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</si>
  <si>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</si>
  <si>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</si>
  <si>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</si>
  <si>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</si>
  <si>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</si>
  <si>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</si>
  <si>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</si>
  <si>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</si>
  <si>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</si>
  <si>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</si>
  <si>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</si>
  <si>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</si>
  <si>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</si>
  <si>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</si>
  <si>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</si>
  <si>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</si>
  <si>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</si>
  <si>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</si>
  <si>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</si>
  <si>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</si>
  <si>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</si>
  <si>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</si>
  <si>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</si>
  <si>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</si>
  <si>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</si>
  <si>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</si>
  <si>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</si>
  <si>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</si>
  <si>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</si>
  <si>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</si>
  <si>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</si>
  <si>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</si>
  <si>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</si>
  <si>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</si>
  <si>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</si>
  <si>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</si>
  <si>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</si>
  <si>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</si>
  <si>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</si>
  <si>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</si>
  <si>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</si>
  <si>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</si>
  <si>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</si>
  <si>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</si>
  <si>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</si>
  <si>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</si>
  <si>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</si>
  <si>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</si>
  <si>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</si>
  <si>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</si>
  <si>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</si>
  <si>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</si>
  <si>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</si>
  <si>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</si>
  <si>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</si>
  <si>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</si>
  <si>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</si>
  <si>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</si>
  <si>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</si>
  <si>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</si>
  <si>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</si>
  <si>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</si>
  <si>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</si>
  <si>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</si>
  <si>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</si>
  <si>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</si>
  <si>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</si>
  <si>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</si>
  <si>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</si>
  <si>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</si>
  <si>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</si>
  <si>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</si>
  <si>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</si>
  <si>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</si>
  <si>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</si>
  <si>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</si>
  <si>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</si>
  <si>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</si>
  <si>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</si>
  <si>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</si>
  <si>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</si>
  <si>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</si>
  <si>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</si>
  <si>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</si>
  <si>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</si>
  <si>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</si>
  <si>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</si>
  <si>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</si>
  <si>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</si>
  <si>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</si>
  <si>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</si>
  <si>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</si>
  <si>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</si>
  <si>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</si>
  <si>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</si>
  <si>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</si>
  <si>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</si>
  <si>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</si>
  <si>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</si>
  <si>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</si>
  <si>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</si>
  <si>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</si>
  <si>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</si>
  <si>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</si>
  <si>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</si>
  <si>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</si>
  <si>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</si>
  <si>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</si>
  <si>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</si>
  <si>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</si>
  <si>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</si>
  <si>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</si>
  <si>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</si>
  <si>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</si>
  <si>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</si>
  <si>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</si>
  <si>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</si>
  <si>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</si>
  <si>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</si>
  <si>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</si>
  <si>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</si>
  <si>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</si>
  <si>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</si>
  <si>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</si>
  <si>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</si>
  <si>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</si>
  <si>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</si>
  <si>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</si>
  <si>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</si>
  <si>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</si>
  <si>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</si>
  <si>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</si>
  <si>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</si>
  <si>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</si>
  <si>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</si>
  <si>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</si>
  <si>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</si>
  <si>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</si>
  <si>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</si>
  <si>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</si>
  <si>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</si>
  <si>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</si>
  <si>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</si>
  <si>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</si>
  <si>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</si>
  <si>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</si>
  <si>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</si>
  <si>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</si>
  <si>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</si>
  <si>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</si>
  <si>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</si>
  <si>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</si>
  <si>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</si>
  <si>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</si>
  <si>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</si>
  <si>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</si>
  <si>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</si>
  <si>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</si>
  <si>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</si>
  <si>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</si>
  <si>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</si>
  <si>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</si>
  <si>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</si>
  <si>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</si>
  <si>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</si>
  <si>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</si>
  <si>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</si>
  <si>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</si>
  <si>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</si>
  <si>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</si>
  <si>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</si>
  <si>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</si>
  <si>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</si>
  <si>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</si>
  <si>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</si>
  <si>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</si>
  <si>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</si>
  <si>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</si>
  <si>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</si>
  <si>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</si>
  <si>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</si>
  <si>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</si>
  <si>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</si>
  <si>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</si>
  <si>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</si>
  <si>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</si>
  <si>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</si>
  <si>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</si>
  <si>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</si>
  <si>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</si>
  <si>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</si>
  <si>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</si>
  <si>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</si>
  <si>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</si>
  <si>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</si>
  <si>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</si>
  <si>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</si>
  <si>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</si>
  <si>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</si>
  <si>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</si>
  <si>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</si>
  <si>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</si>
  <si>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</si>
  <si>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</si>
  <si>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</si>
  <si>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</si>
  <si>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</si>
  <si>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</si>
  <si>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</si>
  <si>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</si>
  <si>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</si>
  <si>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</si>
  <si>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</si>
  <si>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</si>
  <si>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</si>
  <si>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435-440</t>
  </si>
  <si>
    <t>465-475</t>
  </si>
  <si>
    <t>130-135</t>
  </si>
  <si>
    <t>663-668</t>
  </si>
  <si>
    <t>700-730</t>
  </si>
  <si>
    <t>220-230</t>
  </si>
  <si>
    <t>780-820</t>
  </si>
  <si>
    <t>240-250</t>
  </si>
  <si>
    <t>2340-2380</t>
  </si>
  <si>
    <t>2350-2450</t>
  </si>
  <si>
    <t>3140-3200</t>
  </si>
  <si>
    <t>130-134</t>
  </si>
  <si>
    <t>1900-2000</t>
  </si>
  <si>
    <t>AVI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</si>
  <si>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</si>
  <si>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</si>
  <si>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</si>
  <si>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</si>
  <si>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</si>
  <si>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</si>
  <si>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</si>
  <si>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</si>
  <si>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</si>
  <si>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</si>
  <si>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</si>
  <si>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</si>
  <si>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</si>
  <si>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</si>
  <si>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</si>
  <si>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</si>
  <si>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</si>
  <si>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</si>
  <si>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</si>
  <si>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</si>
  <si>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</si>
  <si>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</si>
  <si>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</si>
  <si>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</si>
  <si>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</si>
  <si>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</si>
  <si>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</si>
  <si>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</si>
  <si>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</si>
  <si>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</si>
  <si>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</si>
  <si>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</si>
  <si>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</si>
  <si>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</si>
  <si>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</si>
  <si>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</si>
  <si>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</si>
  <si>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</si>
  <si>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</si>
  <si>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</si>
  <si>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</si>
  <si>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</si>
  <si>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</si>
  <si>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</si>
  <si>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1510-1530</t>
  </si>
  <si>
    <t>s</t>
  </si>
  <si>
    <t>OLGA TRADING PRIVATE LIMITED</t>
  </si>
  <si>
    <t>NIFTY 17800 PE 13-JAN</t>
  </si>
  <si>
    <t>100-120</t>
  </si>
  <si>
    <t>Profit of Rs.10/-</t>
  </si>
  <si>
    <t>POWERGRID 210 CE JAN</t>
  </si>
  <si>
    <t>Profit of Rs.47/-</t>
  </si>
  <si>
    <t>185-190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</si>
  <si>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</si>
  <si>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</si>
  <si>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</si>
  <si>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</si>
  <si>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</si>
  <si>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</si>
  <si>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INVENTURE</t>
  </si>
  <si>
    <t>ADROIT FINANCIAL SERVICES PVT LTD</t>
  </si>
  <si>
    <t>GRAVITON RESEARCH CAPITAL LLP</t>
  </si>
  <si>
    <t>Inventure Gro &amp; Sec Ltd</t>
  </si>
  <si>
    <t>VISHWARAJ</t>
  </si>
  <si>
    <t>Vishwaraj Sugar Ind Ltd</t>
  </si>
  <si>
    <t>NSE</t>
  </si>
  <si>
    <t>1160-1180</t>
  </si>
  <si>
    <t>Profit of Rs.26.5/-</t>
  </si>
  <si>
    <t>Part Profit of Rs.7.5/-</t>
  </si>
  <si>
    <t>HINDCOPPER JAN FUT</t>
  </si>
  <si>
    <t>135-138</t>
  </si>
  <si>
    <t>613-617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</si>
  <si>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</si>
  <si>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</si>
  <si>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</si>
  <si>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</si>
  <si>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</si>
  <si>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</si>
  <si>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</si>
  <si>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</si>
  <si>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</si>
  <si>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</si>
  <si>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</si>
  <si>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EARUM</t>
  </si>
  <si>
    <t>JOHNPHARMA</t>
  </si>
  <si>
    <t>SHERWOOD SECURITIES PVT LTD</t>
  </si>
  <si>
    <t>Profit of Rs.11/-</t>
  </si>
  <si>
    <t xml:space="preserve">ABCAPITAL 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</si>
  <si>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</si>
  <si>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</si>
  <si>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</si>
  <si>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</si>
  <si>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</si>
  <si>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</si>
  <si>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</si>
  <si>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</si>
  <si>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</si>
  <si>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1600-1620</t>
  </si>
  <si>
    <t>Profit of Rs.8/-</t>
  </si>
  <si>
    <t>MCDOWELL-N JAN FUT</t>
  </si>
  <si>
    <t>955-965</t>
  </si>
  <si>
    <t>Profit of Rs.14.5/-</t>
  </si>
  <si>
    <t>Loss of Rs.26.5/-</t>
  </si>
  <si>
    <t>ANSHU MISHRA</t>
  </si>
  <si>
    <t>BANASFN</t>
  </si>
  <si>
    <t>GTL</t>
  </si>
  <si>
    <t>YUGA STOCKS AND COMMODITIES PRIVATE LIMITED  .</t>
  </si>
  <si>
    <t>Part Profit of Rs.5/-</t>
  </si>
  <si>
    <t>1200-1210</t>
  </si>
  <si>
    <t>1260-1280</t>
  </si>
  <si>
    <t>570-580</t>
  </si>
  <si>
    <t>Loss of Rs.4/-</t>
  </si>
  <si>
    <t>MPHASIS JAN FUT</t>
  </si>
  <si>
    <t>3350-3390</t>
  </si>
  <si>
    <t>ARCFIN</t>
  </si>
  <si>
    <t>BGJL</t>
  </si>
  <si>
    <t>YACOOBALI AIYUB MOHAMMED</t>
  </si>
  <si>
    <t>MINIBOSS CONSULTANCY PRIVATE LIMITED</t>
  </si>
  <si>
    <t>ESSARSEC</t>
  </si>
  <si>
    <t>HEMANT RATILAL SHAH</t>
  </si>
  <si>
    <t>ASHWIN STOCKS AND INVESTMENT PRIVATE LIMITED</t>
  </si>
  <si>
    <t>HI GROWTH CORPORATE SERVICES PVT LTD</t>
  </si>
  <si>
    <t>SICAL</t>
  </si>
  <si>
    <t>Sical Logistics Limited</t>
  </si>
  <si>
    <t>Part Profit of Rs.95/-</t>
  </si>
  <si>
    <t>344-346</t>
  </si>
  <si>
    <t>380-400</t>
  </si>
  <si>
    <t>Profit of Rs.15/-</t>
  </si>
  <si>
    <t>AMBUJACEM  400 CE JAN</t>
  </si>
  <si>
    <t>225-330</t>
  </si>
  <si>
    <t>GREATFIN LEASING &amp; CREDIT LIMITED</t>
  </si>
  <si>
    <t>INDIVAR REALTORS PRIVATE LIMITED</t>
  </si>
  <si>
    <t>DAHYABHAI PATEL</t>
  </si>
  <si>
    <t>ELIXIR WEALTH MANAGEMENT PRIVATE LIMITED</t>
  </si>
  <si>
    <t>AARNAH CAPITAL ADVISORS PVT LTD</t>
  </si>
  <si>
    <t>CRESSAN</t>
  </si>
  <si>
    <t>DML</t>
  </si>
  <si>
    <t>SAMARTHPRABHUDASRAMANUJ</t>
  </si>
  <si>
    <t>GBFL</t>
  </si>
  <si>
    <t>GOODPOINT COMMODEAL PRIVATE LIMITED</t>
  </si>
  <si>
    <t>SHAH NISHITH</t>
  </si>
  <si>
    <t>VISHAL BIPINCHANDRA DOSHI</t>
  </si>
  <si>
    <t>MADHAVIPL</t>
  </si>
  <si>
    <t>NILMESH INFRABUILD LLP</t>
  </si>
  <si>
    <t>OMANSH</t>
  </si>
  <si>
    <t>KUMAR EXPORTS</t>
  </si>
  <si>
    <t>RADAAN</t>
  </si>
  <si>
    <t>SENTHIL TRADE AND BUSINESS LINKS PRIVATE LIMITED</t>
  </si>
  <si>
    <t>SACHEMT</t>
  </si>
  <si>
    <t>SATISHKUMAR KESHAVLAL SHAH</t>
  </si>
  <si>
    <t>ANKIT SATISHKUMAR SHAH</t>
  </si>
  <si>
    <t>CHETNABEN SATISHKUMAR SHAH</t>
  </si>
  <si>
    <t>SEACOAST</t>
  </si>
  <si>
    <t>SMARTFIN</t>
  </si>
  <si>
    <t>SSPNFIN</t>
  </si>
  <si>
    <t>SARASWATHI KANDAGATLA</t>
  </si>
  <si>
    <t>VISHAL SURENDRA PARMAR</t>
  </si>
  <si>
    <t>SUPERIOR</t>
  </si>
  <si>
    <t>ORION RETAIL PRIVATE LIMITED</t>
  </si>
  <si>
    <t>VAIBHAV VASHIST</t>
  </si>
  <si>
    <t>VAMA</t>
  </si>
  <si>
    <t>VIRTUALG</t>
  </si>
  <si>
    <t>WARDINMOBI</t>
  </si>
  <si>
    <t>WITS</t>
  </si>
  <si>
    <t>XTX MARKETS LLP</t>
  </si>
  <si>
    <t>NK SECURITIES RESEARCH PRIVATE LIMITED</t>
  </si>
  <si>
    <t>RIIL</t>
  </si>
  <si>
    <t>Reliance Indl Infra Ltd</t>
  </si>
  <si>
    <t>MANSI SHARES &amp; STOCK ADVISORS PVT LTD</t>
  </si>
  <si>
    <t>LASA</t>
  </si>
  <si>
    <t>Lasa Supergenerics Ltd</t>
  </si>
  <si>
    <t>BNP ENTERPRISES</t>
  </si>
  <si>
    <t>PRITIKAUTO</t>
  </si>
  <si>
    <t>Pritika Auto Indus Ltd</t>
  </si>
  <si>
    <t>RAJESH MIRCHUMAL SADHWANI</t>
  </si>
  <si>
    <t>ARYAMAN CAPITAL MARKETS LIMITED</t>
  </si>
  <si>
    <t>Loss of Rs.5.5/-</t>
  </si>
  <si>
    <t>AMBUJACEM  405 CE JAN</t>
  </si>
  <si>
    <t>13-15</t>
  </si>
  <si>
    <t>Loss of Rs.3.5/-</t>
  </si>
  <si>
    <t>BANKNIFTY 38400 CE 20-JAN</t>
  </si>
  <si>
    <t>360-350</t>
  </si>
  <si>
    <t>1580-1600</t>
  </si>
  <si>
    <t>Loss of Rs.30.5/-</t>
  </si>
  <si>
    <t>Profit of Rs.50/-</t>
  </si>
  <si>
    <t>Loss of Rs.50/-</t>
  </si>
  <si>
    <t>ALKA</t>
  </si>
  <si>
    <t>AMARDEE</t>
  </si>
  <si>
    <t>RANJEETKUMARROY</t>
  </si>
  <si>
    <t>ANUROOP</t>
  </si>
  <si>
    <t>NIKITA DARSHIL SHAH</t>
  </si>
  <si>
    <t>NIRAJ RAJNIKANT SHAH</t>
  </si>
  <si>
    <t>TRINETRA COMPANY PVT LTD</t>
  </si>
  <si>
    <t>ASRL</t>
  </si>
  <si>
    <t>VORA FINANCIAL SERVICES PVT LTD</t>
  </si>
  <si>
    <t>PREETI BHAUKA</t>
  </si>
  <si>
    <t>MAYANK KUMAR AGARWAL</t>
  </si>
  <si>
    <t>HELI JATIN SHAH</t>
  </si>
  <si>
    <t>JATIN MANUBHAI SHAH</t>
  </si>
  <si>
    <t>MEENA SUNIL RAJDEV</t>
  </si>
  <si>
    <t>NAMAN SECURITIES &amp; FINANCE PVT. LTD.</t>
  </si>
  <si>
    <t>ANCHAL KUMAR TIWARI</t>
  </si>
  <si>
    <t>ABHINENDRA SINGH</t>
  </si>
  <si>
    <t>SONU ARGAL</t>
  </si>
  <si>
    <t>SUNIL .</t>
  </si>
  <si>
    <t>VIJAY CHANDUMAL DEVNANI</t>
  </si>
  <si>
    <t>PARAG COMMOSALES</t>
  </si>
  <si>
    <t>DITCO</t>
  </si>
  <si>
    <t>RISHAB AGGARWAL</t>
  </si>
  <si>
    <t>DRHABEEB</t>
  </si>
  <si>
    <t>ARUN KUMAR BHANGADIA</t>
  </si>
  <si>
    <t>VANRAJ DADBHAI KAHOR</t>
  </si>
  <si>
    <t>SUSHILABEN NARENDRAKUMAR PATEL</t>
  </si>
  <si>
    <t>NARENDRAKUMAR GANGARAMDAS PATEL</t>
  </si>
  <si>
    <t>ESARIND</t>
  </si>
  <si>
    <t>DHARMESHBHAI JETHABHAI VAGHELA</t>
  </si>
  <si>
    <t>FABINO</t>
  </si>
  <si>
    <t>MANJUNATH M MURGOD</t>
  </si>
  <si>
    <t>MIDLAND FINANCIAL ADVISORY PRIVATE LIMITED</t>
  </si>
  <si>
    <t>NISHIL SURENDRABHAI MARFATIA</t>
  </si>
  <si>
    <t>GGL</t>
  </si>
  <si>
    <t>NIKUNJ GIRISH MISTRY HUF</t>
  </si>
  <si>
    <t>GLCL</t>
  </si>
  <si>
    <t>RAJEEV KUMAR JOSHI</t>
  </si>
  <si>
    <t>IFL</t>
  </si>
  <si>
    <t>YOGESHMAHENDRABHAIPATEL</t>
  </si>
  <si>
    <t>HIRWANI JAYANTIBHAI VAGHELA</t>
  </si>
  <si>
    <t>SOHEL FAROOQBHAI KUCHAMANWALA</t>
  </si>
  <si>
    <t>ATUL JASHWANTLAL SOLANKI</t>
  </si>
  <si>
    <t>IISL</t>
  </si>
  <si>
    <t>SUREKHA CHAUDHARY</t>
  </si>
  <si>
    <t>INNOVATIVE</t>
  </si>
  <si>
    <t>TAZYEEN MAQSOOD SHAIKH</t>
  </si>
  <si>
    <t>MAQSOOD DABIR SHAIKH</t>
  </si>
  <si>
    <t>SUNILMARKFERNANDES</t>
  </si>
  <si>
    <t>KEDARNATHPARIDA</t>
  </si>
  <si>
    <t>KAMANWALA</t>
  </si>
  <si>
    <t>OM HARI MAHABIR HALAN HUF</t>
  </si>
  <si>
    <t>KINGSINFR</t>
  </si>
  <si>
    <t>SUSHIL LAHOTI</t>
  </si>
  <si>
    <t>MAYUKH</t>
  </si>
  <si>
    <t>INDRAVADAN J MEHTA</t>
  </si>
  <si>
    <t>MEHTA MANISHKUMAR INDRAVADAN</t>
  </si>
  <si>
    <t>EPOCH MERCANTILES PVT LTD</t>
  </si>
  <si>
    <t>OMNIAX</t>
  </si>
  <si>
    <t>SAJANKUMAR RAMESHWARLAL BAJAJ</t>
  </si>
  <si>
    <t>PARESH DHIRAJLAL SHAH</t>
  </si>
  <si>
    <t>POOJA</t>
  </si>
  <si>
    <t>DHARMIK NITINBHAI CHAUHAN</t>
  </si>
  <si>
    <t>PANKAJKUMAR SHAH DHARMISHTABEN</t>
  </si>
  <si>
    <t>RAJKSYN</t>
  </si>
  <si>
    <t>KISHAN DULET</t>
  </si>
  <si>
    <t>ROYALIND</t>
  </si>
  <si>
    <t>PRANAV SATISHKUMAR SHAH</t>
  </si>
  <si>
    <t>BP EQUITIES PVT. LTD.</t>
  </si>
  <si>
    <t>SCANPGEOM</t>
  </si>
  <si>
    <t>MAYUR MUKUNDBHAI DESAI</t>
  </si>
  <si>
    <t>ASHISHBHAI JASHWANTBHAI DESAI HUF</t>
  </si>
  <si>
    <t>SCTL</t>
  </si>
  <si>
    <t>CHANDARANA INTERMEDIARIES BROKERS PRIVATE LIMITED</t>
  </si>
  <si>
    <t>CHAMPION FINSEC LIMITED</t>
  </si>
  <si>
    <t>SELLWIN</t>
  </si>
  <si>
    <t>POOJA HEMANT CHAVAN</t>
  </si>
  <si>
    <t>DARSHAN KIRAN WALKE</t>
  </si>
  <si>
    <t>SPOONBILL CONSULTANCY SERVICES PRIVATE LIMITED .</t>
  </si>
  <si>
    <t>STARLINK MANAGEMENT SERVICES PRIVATE LIMITED .</t>
  </si>
  <si>
    <t>SANDHIL CONSULTANCY SERVICES PRIVATE LIMITED .</t>
  </si>
  <si>
    <t>SHIVAAGRO</t>
  </si>
  <si>
    <t>VIJAYPRAKASH O AGRAWAL</t>
  </si>
  <si>
    <t>SANJEEV SETHI</t>
  </si>
  <si>
    <t>ANIKKUMARVIJAY</t>
  </si>
  <si>
    <t>ASHOK KUMAR SINGH</t>
  </si>
  <si>
    <t>SUNRETAIL</t>
  </si>
  <si>
    <t>SWASTIVI</t>
  </si>
  <si>
    <t>ALGOQUANT FINANCIALS LLP</t>
  </si>
  <si>
    <t>UJAAS</t>
  </si>
  <si>
    <t>SHREYANSH KUMAR JAIN</t>
  </si>
  <si>
    <t>UNISTRMU</t>
  </si>
  <si>
    <t>DARWIN PARSHOTTAM PATEL</t>
  </si>
  <si>
    <t>VALIANT</t>
  </si>
  <si>
    <t>DUANE PARK PRIVATE LIMITED</t>
  </si>
  <si>
    <t>ANIL UNNI KRISHNAN</t>
  </si>
  <si>
    <t>NIRAJ LAHERCHAND MODI</t>
  </si>
  <si>
    <t>63MOONS</t>
  </si>
  <si>
    <t>63 moons tech limited</t>
  </si>
  <si>
    <t>ALPHAGEO</t>
  </si>
  <si>
    <t>Alphageo (India) Limited</t>
  </si>
  <si>
    <t>ARIHANT</t>
  </si>
  <si>
    <t>Arihant Foundations &amp; Hou</t>
  </si>
  <si>
    <t>ARIHANTCAP</t>
  </si>
  <si>
    <t>Arihant Capital Mkts Ltd</t>
  </si>
  <si>
    <t>MUKUL MAHESHWARI (HUF)</t>
  </si>
  <si>
    <t>ASLIND</t>
  </si>
  <si>
    <t>ASL Industries Limited</t>
  </si>
  <si>
    <t>DIGJAMLMTD</t>
  </si>
  <si>
    <t>Digjam Ltd</t>
  </si>
  <si>
    <t>GIRIRAJ</t>
  </si>
  <si>
    <t>Giriraj Civil Devp Ltd</t>
  </si>
  <si>
    <t>JITENDRA RAICHAND MEHTA</t>
  </si>
  <si>
    <t>GTL Limited</t>
  </si>
  <si>
    <t>HSCL</t>
  </si>
  <si>
    <t>Himadri Speciality Chem L</t>
  </si>
  <si>
    <t>KEERTI</t>
  </si>
  <si>
    <t>Keerti Know &amp; Skill Ltd.</t>
  </si>
  <si>
    <t>AMIT KUMAR JAIN HUF</t>
  </si>
  <si>
    <t>KELLTONTEC</t>
  </si>
  <si>
    <t>Kellton Tech Sol Ltd</t>
  </si>
  <si>
    <t>NILAINFRA</t>
  </si>
  <si>
    <t>Nila Infrastructures Ltd</t>
  </si>
  <si>
    <t>PATINTLOG</t>
  </si>
  <si>
    <t>Patel Integrated Logistic</t>
  </si>
  <si>
    <t>ANKITA VISHAL SHAH</t>
  </si>
  <si>
    <t>PATINTPP</t>
  </si>
  <si>
    <t>Patel Inte Rs. 2.5 ppd up</t>
  </si>
  <si>
    <t>PURVISH MUKESH SHAH</t>
  </si>
  <si>
    <t>RAMASTEEL</t>
  </si>
  <si>
    <t>Rama Steel Tubes Limited</t>
  </si>
  <si>
    <t>SUNTECK WEALTHMAX CAPITAL PRIVATE LIMITED</t>
  </si>
  <si>
    <t>SHAKTIPUMP</t>
  </si>
  <si>
    <t>Shakti Pumps (I) Ltd</t>
  </si>
  <si>
    <t>SHRIRAMPPS</t>
  </si>
  <si>
    <t>Shriram Properties Ltd</t>
  </si>
  <si>
    <t>SILGO</t>
  </si>
  <si>
    <t>Silgo Retail Limited</t>
  </si>
  <si>
    <t>RAJESH  KOLEKAR</t>
  </si>
  <si>
    <t>SPTL</t>
  </si>
  <si>
    <t>Sintex Plastics Tech Ltd</t>
  </si>
  <si>
    <t>SUPRIYA</t>
  </si>
  <si>
    <t>Supriya Lifescience Ltd</t>
  </si>
  <si>
    <t>TIMESCAN</t>
  </si>
  <si>
    <t>Timescan Logistics Ind L</t>
  </si>
  <si>
    <t>BYTES AND PIXELS FINSOFT LLP .</t>
  </si>
  <si>
    <t>STATSOL RESEARCH LLP</t>
  </si>
  <si>
    <t>PASHUPATI CAPITA SER PVT LTD</t>
  </si>
  <si>
    <t>LINCOLN P COELHO</t>
  </si>
  <si>
    <t>HARDIK M SHAH</t>
  </si>
  <si>
    <t>TINPLATE</t>
  </si>
  <si>
    <t>The Tinplate Co. (I) Ltd</t>
  </si>
  <si>
    <t>Ujaas Energy Limited</t>
  </si>
  <si>
    <t>NIKHIL KATTI</t>
  </si>
  <si>
    <t>ASL ENTERPRISES LIMITED</t>
  </si>
  <si>
    <t>GAURAV CHANDRAKANT SHAH</t>
  </si>
  <si>
    <t>MERCATOR</t>
  </si>
  <si>
    <t>Mercator Limited</t>
  </si>
  <si>
    <t>NITINFIRE</t>
  </si>
  <si>
    <t>Nitin Fire Protection Ind</t>
  </si>
  <si>
    <t>NISHITH ATULBHAI SHAH</t>
  </si>
  <si>
    <t>SECL</t>
  </si>
  <si>
    <t>Salasar Exterior Cont Ltd</t>
  </si>
  <si>
    <t>MIT JIMIT SANGHVI</t>
  </si>
  <si>
    <t>VANITA CHORDIA</t>
  </si>
  <si>
    <t>GAURAV CHORDIA</t>
  </si>
  <si>
    <t>PARTH INFIN BROKERS PVT LTD</t>
  </si>
  <si>
    <t>STOCK VERTEX VENTURES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</si>
</sst>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7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7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/>
    <xf numFmtId="43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6" borderId="1" xfId="0" applyFont="1" applyFill="1" applyBorder="1" applyAlignment="1">
      <alignment horizontal="center" vertical="center"/>
    </xf>
    <xf numFmtId="2" fontId="32" fillId="16" borderId="1" xfId="0" applyNumberFormat="1" applyFont="1" applyFill="1" applyBorder="1" applyAlignment="1">
      <alignment horizontal="center" vertical="center"/>
    </xf>
    <xf numFmtId="10" fontId="32" fillId="16" borderId="1" xfId="0" applyNumberFormat="1" applyFont="1" applyFill="1" applyBorder="1" applyAlignment="1">
      <alignment horizontal="center" vertical="center" wrapText="1"/>
    </xf>
    <xf numFmtId="16" fontId="32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6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2" fontId="43" fillId="16" borderId="21" xfId="0" applyNumberFormat="1" applyFont="1" applyFill="1" applyBorder="1" applyAlignment="1">
      <alignment horizontal="center" vertical="center"/>
    </xf>
    <xf numFmtId="43" fontId="43" fillId="17" borderId="21" xfId="0" applyNumberFormat="1" applyFont="1" applyFill="1" applyBorder="1" applyAlignment="1">
      <alignment horizontal="center" vertical="center"/>
    </xf>
    <xf numFmtId="16" fontId="43" fillId="16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1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top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6" borderId="21" xfId="0" applyFont="1" applyFill="1" applyBorder="1" applyAlignment="1">
      <alignment horizontal="center" vertical="center"/>
    </xf>
    <xf numFmtId="2" fontId="32" fillId="16" borderId="21" xfId="0" applyNumberFormat="1" applyFont="1" applyFill="1" applyBorder="1" applyAlignment="1">
      <alignment horizontal="center" vertical="center"/>
    </xf>
    <xf numFmtId="10" fontId="32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20" borderId="21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9" fillId="18" borderId="21" xfId="0" applyFont="1" applyFill="1" applyBorder="1" applyAlignment="1"/>
    <xf numFmtId="0" fontId="32" fillId="20" borderId="21" xfId="0" applyFont="1" applyFill="1" applyBorder="1" applyAlignment="1">
      <alignment horizontal="center" vertical="center"/>
    </xf>
    <xf numFmtId="0" fontId="32" fillId="19" borderId="22" xfId="0" applyFont="1" applyFill="1" applyBorder="1" applyAlignment="1">
      <alignment horizontal="center" vertical="center"/>
    </xf>
    <xf numFmtId="2" fontId="32" fillId="19" borderId="22" xfId="0" applyNumberFormat="1" applyFont="1" applyFill="1" applyBorder="1" applyAlignment="1">
      <alignment horizontal="center" vertical="center"/>
    </xf>
    <xf numFmtId="43" fontId="32" fillId="24" borderId="22" xfId="0" applyNumberFormat="1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2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1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2" fillId="25" borderId="1" xfId="0" applyFont="1" applyFill="1" applyBorder="1"/>
    <xf numFmtId="43" fontId="31" fillId="25" borderId="1" xfId="0" applyNumberFormat="1" applyFont="1" applyFill="1" applyBorder="1" applyAlignment="1">
      <alignment horizontal="center" vertical="top"/>
    </xf>
    <xf numFmtId="0" fontId="31" fillId="25" borderId="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43" fontId="32" fillId="19" borderId="21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9" fillId="25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43" fontId="32" fillId="26" borderId="22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11" borderId="2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9" fillId="13" borderId="21" xfId="0" applyFont="1" applyFill="1" applyBorder="1" applyAlignment="1"/>
    <xf numFmtId="0" fontId="32" fillId="16" borderId="22" xfId="0" applyFont="1" applyFill="1" applyBorder="1" applyAlignment="1">
      <alignment horizontal="center" vertical="center"/>
    </xf>
    <xf numFmtId="2" fontId="32" fillId="16" borderId="22" xfId="0" applyNumberFormat="1" applyFont="1" applyFill="1" applyBorder="1" applyAlignment="1">
      <alignment horizontal="center" vertical="center"/>
    </xf>
    <xf numFmtId="43" fontId="32" fillId="17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5" fontId="31" fillId="11" borderId="1" xfId="0" applyNumberFormat="1" applyFont="1" applyFill="1" applyBorder="1" applyAlignment="1">
      <alignment horizontal="center" vertical="center"/>
    </xf>
    <xf numFmtId="15" fontId="31" fillId="11" borderId="0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43" fontId="31" fillId="11" borderId="1" xfId="0" applyNumberFormat="1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38" fillId="0" borderId="21" xfId="0" applyFont="1" applyBorder="1"/>
    <xf numFmtId="0" fontId="0" fillId="0" borderId="21" xfId="0" applyBorder="1"/>
    <xf numFmtId="16" fontId="33" fillId="6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16" fontId="33" fillId="11" borderId="21" xfId="0" applyNumberFormat="1" applyFont="1" applyFill="1" applyBorder="1" applyAlignment="1">
      <alignment horizontal="center" vertical="center"/>
    </xf>
    <xf numFmtId="165" fontId="31" fillId="14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/>
    </xf>
    <xf numFmtId="0" fontId="0" fillId="25" borderId="0" xfId="0" applyFont="1" applyFill="1" applyAlignment="1">
      <alignment horizontal="center"/>
    </xf>
    <xf numFmtId="165" fontId="26" fillId="20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0" fontId="32" fillId="19" borderId="1" xfId="0" applyFont="1" applyFill="1" applyBorder="1" applyAlignment="1">
      <alignment horizontal="center" vertical="center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0" fillId="25" borderId="21" xfId="0" applyFont="1" applyFill="1" applyBorder="1" applyAlignment="1">
      <alignment horizontal="center"/>
    </xf>
    <xf numFmtId="0" fontId="0" fillId="18" borderId="21" xfId="0" applyFont="1" applyFill="1" applyBorder="1" applyAlignment="1">
      <alignment horizontal="center"/>
    </xf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0" sqref="D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44580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45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45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45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45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45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M5" sqref="M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5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44580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3" t="s">
        <v>16</v>
      </c>
      <c r="B9" s="465" t="s">
        <v>17</v>
      </c>
      <c r="C9" s="465" t="s">
        <v>18</v>
      </c>
      <c r="D9" s="465" t="s">
        <v>19</v>
      </c>
      <c r="E9" s="23" t="s">
        <v>20</v>
      </c>
      <c r="F9" s="23" t="s">
        <v>21</v>
      </c>
      <c r="G9" s="460" t="s">
        <v>22</v>
      </c>
      <c r="H9" s="461"/>
      <c r="I9" s="462"/>
      <c r="J9" s="460" t="s">
        <v>23</v>
      </c>
      <c r="K9" s="461"/>
      <c r="L9" s="462"/>
      <c r="M9" s="23"/>
      <c r="N9" s="24"/>
      <c r="O9" s="24"/>
      <c r="P9" s="24"/>
    </row>
    <row r="10" spans="1:16" ht="59.25" customHeight="1">
      <c r="A10" s="464"/>
      <c r="B10" s="466"/>
      <c r="C10" s="466"/>
      <c r="D10" s="46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36</v>
      </c>
      <c r="D11" s="31">
        <v>44588</v>
      </c>
      <c r="E11" s="32">
        <v>38289.599999999999</v>
      </c>
      <c r="F11" s="32">
        <v>38468.083333333336</v>
      </c>
      <c r="G11" s="33">
        <v>37970.51666666667</v>
      </c>
      <c r="H11" s="33">
        <v>37651.433333333334</v>
      </c>
      <c r="I11" s="33">
        <v>37153.866666666669</v>
      </c>
      <c r="J11" s="33">
        <v>38787.166666666672</v>
      </c>
      <c r="K11" s="33">
        <v>39284.733333333337</v>
      </c>
      <c r="L11" s="33">
        <v>39603.816666666673</v>
      </c>
      <c r="M11" s="34">
        <v>38965.65</v>
      </c>
      <c r="N11" s="34">
        <v>38149</v>
      </c>
      <c r="O11" s="35">
        <v>2472225</v>
      </c>
      <c r="P11" s="36">
        <v>3.4209040138885982E-2</v>
      </c>
    </row>
    <row r="12" spans="1:16" ht="12.75" customHeight="1">
      <c r="A12" s="28">
        <v>2</v>
      </c>
      <c r="B12" s="29" t="s">
        <v>35</v>
      </c>
      <c r="C12" s="30" t="s">
        <v>37</v>
      </c>
      <c r="D12" s="31">
        <v>44588</v>
      </c>
      <c r="E12" s="37">
        <v>18124.349999999999</v>
      </c>
      <c r="F12" s="37">
        <v>18195.95</v>
      </c>
      <c r="G12" s="38">
        <v>18028.400000000001</v>
      </c>
      <c r="H12" s="38">
        <v>17932.45</v>
      </c>
      <c r="I12" s="38">
        <v>17764.900000000001</v>
      </c>
      <c r="J12" s="38">
        <v>18291.900000000001</v>
      </c>
      <c r="K12" s="38">
        <v>18459.449999999997</v>
      </c>
      <c r="L12" s="38">
        <v>18555.400000000001</v>
      </c>
      <c r="M12" s="28">
        <v>18363.5</v>
      </c>
      <c r="N12" s="28">
        <v>18100</v>
      </c>
      <c r="O12" s="39">
        <v>11265350</v>
      </c>
      <c r="P12" s="40">
        <v>-3.9157487131592526E-2</v>
      </c>
    </row>
    <row r="13" spans="1:16" ht="12.75" customHeight="1">
      <c r="A13" s="28">
        <v>3</v>
      </c>
      <c r="B13" s="29" t="s">
        <v>35</v>
      </c>
      <c r="C13" s="30" t="s">
        <v>834</v>
      </c>
      <c r="D13" s="31">
        <v>44586</v>
      </c>
      <c r="E13" s="37">
        <v>18483.650000000001</v>
      </c>
      <c r="F13" s="37">
        <v>18548.566666666666</v>
      </c>
      <c r="G13" s="38">
        <v>18357.133333333331</v>
      </c>
      <c r="H13" s="38">
        <v>18230.616666666665</v>
      </c>
      <c r="I13" s="38">
        <v>18039.183333333331</v>
      </c>
      <c r="J13" s="38">
        <v>18675.083333333332</v>
      </c>
      <c r="K13" s="38">
        <v>18866.516666666666</v>
      </c>
      <c r="L13" s="38">
        <v>18993.033333333333</v>
      </c>
      <c r="M13" s="28">
        <v>18740</v>
      </c>
      <c r="N13" s="28">
        <v>18422.05</v>
      </c>
      <c r="O13" s="39">
        <v>3880</v>
      </c>
      <c r="P13" s="40">
        <v>-5.8252427184466021E-2</v>
      </c>
    </row>
    <row r="14" spans="1:16" ht="12.75" customHeight="1">
      <c r="A14" s="28">
        <v>4</v>
      </c>
      <c r="B14" s="29" t="s">
        <v>38</v>
      </c>
      <c r="C14" s="30" t="s">
        <v>39</v>
      </c>
      <c r="D14" s="31">
        <v>44588</v>
      </c>
      <c r="E14" s="37">
        <v>1087.95</v>
      </c>
      <c r="F14" s="37">
        <v>1096.4666666666669</v>
      </c>
      <c r="G14" s="38">
        <v>1074.5333333333338</v>
      </c>
      <c r="H14" s="38">
        <v>1061.1166666666668</v>
      </c>
      <c r="I14" s="38">
        <v>1039.1833333333336</v>
      </c>
      <c r="J14" s="38">
        <v>1109.8833333333339</v>
      </c>
      <c r="K14" s="38">
        <v>1131.8166666666668</v>
      </c>
      <c r="L14" s="38">
        <v>1145.233333333334</v>
      </c>
      <c r="M14" s="28">
        <v>1118.4000000000001</v>
      </c>
      <c r="N14" s="28">
        <v>1083.05</v>
      </c>
      <c r="O14" s="39">
        <v>2272050</v>
      </c>
      <c r="P14" s="40">
        <v>0.10591642532064542</v>
      </c>
    </row>
    <row r="15" spans="1:16" ht="12.75" customHeight="1">
      <c r="A15" s="28">
        <v>5</v>
      </c>
      <c r="B15" s="29" t="s">
        <v>47</v>
      </c>
      <c r="C15" s="30" t="s">
        <v>239</v>
      </c>
      <c r="D15" s="31">
        <v>44588</v>
      </c>
      <c r="E15" s="37">
        <v>17216.2</v>
      </c>
      <c r="F15" s="37">
        <v>17361.833333333332</v>
      </c>
      <c r="G15" s="38">
        <v>17035.166666666664</v>
      </c>
      <c r="H15" s="38">
        <v>16854.133333333331</v>
      </c>
      <c r="I15" s="38">
        <v>16527.466666666664</v>
      </c>
      <c r="J15" s="38">
        <v>17542.866666666665</v>
      </c>
      <c r="K15" s="38">
        <v>17869.533333333329</v>
      </c>
      <c r="L15" s="38">
        <v>18050.566666666666</v>
      </c>
      <c r="M15" s="28">
        <v>17688.5</v>
      </c>
      <c r="N15" s="28">
        <v>17180.8</v>
      </c>
      <c r="O15" s="39">
        <v>62750</v>
      </c>
      <c r="P15" s="40">
        <v>8.0964685615848409E-2</v>
      </c>
    </row>
    <row r="16" spans="1:16" ht="12.75" customHeight="1">
      <c r="A16" s="28">
        <v>6</v>
      </c>
      <c r="B16" s="29" t="s">
        <v>44</v>
      </c>
      <c r="C16" s="30" t="s">
        <v>243</v>
      </c>
      <c r="D16" s="31">
        <v>44588</v>
      </c>
      <c r="E16" s="37">
        <v>128.1</v>
      </c>
      <c r="F16" s="37">
        <v>129.63333333333335</v>
      </c>
      <c r="G16" s="38">
        <v>125.76666666666671</v>
      </c>
      <c r="H16" s="38">
        <v>123.43333333333335</v>
      </c>
      <c r="I16" s="38">
        <v>119.56666666666671</v>
      </c>
      <c r="J16" s="38">
        <v>131.9666666666667</v>
      </c>
      <c r="K16" s="38">
        <v>135.83333333333331</v>
      </c>
      <c r="L16" s="38">
        <v>138.16666666666671</v>
      </c>
      <c r="M16" s="28">
        <v>133.5</v>
      </c>
      <c r="N16" s="28">
        <v>127.3</v>
      </c>
      <c r="O16" s="39">
        <v>16095200</v>
      </c>
      <c r="P16" s="40">
        <v>1.1615044247787611E-2</v>
      </c>
    </row>
    <row r="17" spans="1:16" ht="12.75" customHeight="1">
      <c r="A17" s="28">
        <v>7</v>
      </c>
      <c r="B17" s="29" t="s">
        <v>40</v>
      </c>
      <c r="C17" s="30" t="s">
        <v>41</v>
      </c>
      <c r="D17" s="31">
        <v>44588</v>
      </c>
      <c r="E17" s="37">
        <v>310.35000000000002</v>
      </c>
      <c r="F17" s="37">
        <v>312.76666666666665</v>
      </c>
      <c r="G17" s="38">
        <v>305.83333333333331</v>
      </c>
      <c r="H17" s="38">
        <v>301.31666666666666</v>
      </c>
      <c r="I17" s="38">
        <v>294.38333333333333</v>
      </c>
      <c r="J17" s="38">
        <v>317.2833333333333</v>
      </c>
      <c r="K17" s="38">
        <v>324.2166666666667</v>
      </c>
      <c r="L17" s="38">
        <v>328.73333333333329</v>
      </c>
      <c r="M17" s="28">
        <v>319.7</v>
      </c>
      <c r="N17" s="28">
        <v>308.25</v>
      </c>
      <c r="O17" s="39">
        <v>11684400</v>
      </c>
      <c r="P17" s="40">
        <v>-1.1873350923482849E-2</v>
      </c>
    </row>
    <row r="18" spans="1:16" ht="12.75" customHeight="1">
      <c r="A18" s="28">
        <v>8</v>
      </c>
      <c r="B18" s="29" t="s">
        <v>42</v>
      </c>
      <c r="C18" s="30" t="s">
        <v>43</v>
      </c>
      <c r="D18" s="31">
        <v>44588</v>
      </c>
      <c r="E18" s="37">
        <v>2250.9499999999998</v>
      </c>
      <c r="F18" s="37">
        <v>2295.9166666666665</v>
      </c>
      <c r="G18" s="38">
        <v>2195.6333333333332</v>
      </c>
      <c r="H18" s="38">
        <v>2140.3166666666666</v>
      </c>
      <c r="I18" s="38">
        <v>2040.0333333333333</v>
      </c>
      <c r="J18" s="38">
        <v>2351.2333333333331</v>
      </c>
      <c r="K18" s="38">
        <v>2451.5166666666669</v>
      </c>
      <c r="L18" s="38">
        <v>2506.833333333333</v>
      </c>
      <c r="M18" s="28">
        <v>2396.1999999999998</v>
      </c>
      <c r="N18" s="28">
        <v>2240.6</v>
      </c>
      <c r="O18" s="39">
        <v>3227250</v>
      </c>
      <c r="P18" s="40">
        <v>2.6071059534218264E-2</v>
      </c>
    </row>
    <row r="19" spans="1:16" ht="12.75" customHeight="1">
      <c r="A19" s="28">
        <v>9</v>
      </c>
      <c r="B19" s="29" t="s">
        <v>44</v>
      </c>
      <c r="C19" s="30" t="s">
        <v>45</v>
      </c>
      <c r="D19" s="31">
        <v>44588</v>
      </c>
      <c r="E19" s="37">
        <v>1841.45</v>
      </c>
      <c r="F19" s="37">
        <v>1861.4833333333333</v>
      </c>
      <c r="G19" s="38">
        <v>1809.2666666666667</v>
      </c>
      <c r="H19" s="38">
        <v>1777.0833333333333</v>
      </c>
      <c r="I19" s="38">
        <v>1724.8666666666666</v>
      </c>
      <c r="J19" s="38">
        <v>1893.6666666666667</v>
      </c>
      <c r="K19" s="38">
        <v>1945.8833333333334</v>
      </c>
      <c r="L19" s="38">
        <v>1978.0666666666668</v>
      </c>
      <c r="M19" s="28">
        <v>1913.7</v>
      </c>
      <c r="N19" s="28">
        <v>1829.3</v>
      </c>
      <c r="O19" s="39">
        <v>21190500</v>
      </c>
      <c r="P19" s="40">
        <v>-3.3787018671773479E-2</v>
      </c>
    </row>
    <row r="20" spans="1:16" ht="12.75" customHeight="1">
      <c r="A20" s="28">
        <v>10</v>
      </c>
      <c r="B20" s="29" t="s">
        <v>44</v>
      </c>
      <c r="C20" s="30" t="s">
        <v>46</v>
      </c>
      <c r="D20" s="31">
        <v>44588</v>
      </c>
      <c r="E20" s="37">
        <v>764.35</v>
      </c>
      <c r="F20" s="37">
        <v>772.31666666666661</v>
      </c>
      <c r="G20" s="38">
        <v>753.13333333333321</v>
      </c>
      <c r="H20" s="38">
        <v>741.91666666666663</v>
      </c>
      <c r="I20" s="38">
        <v>722.73333333333323</v>
      </c>
      <c r="J20" s="38">
        <v>783.53333333333319</v>
      </c>
      <c r="K20" s="38">
        <v>802.71666666666658</v>
      </c>
      <c r="L20" s="38">
        <v>813.93333333333317</v>
      </c>
      <c r="M20" s="28">
        <v>791.5</v>
      </c>
      <c r="N20" s="28">
        <v>761.1</v>
      </c>
      <c r="O20" s="39">
        <v>89032500</v>
      </c>
      <c r="P20" s="40">
        <v>-3.3721857640589361E-3</v>
      </c>
    </row>
    <row r="21" spans="1:16" ht="12.75" customHeight="1">
      <c r="A21" s="28">
        <v>11</v>
      </c>
      <c r="B21" s="29" t="s">
        <v>47</v>
      </c>
      <c r="C21" s="30" t="s">
        <v>48</v>
      </c>
      <c r="D21" s="31">
        <v>44588</v>
      </c>
      <c r="E21" s="37">
        <v>3498.8</v>
      </c>
      <c r="F21" s="37">
        <v>3530.5166666666664</v>
      </c>
      <c r="G21" s="38">
        <v>3456.0333333333328</v>
      </c>
      <c r="H21" s="38">
        <v>3413.2666666666664</v>
      </c>
      <c r="I21" s="38">
        <v>3338.7833333333328</v>
      </c>
      <c r="J21" s="38">
        <v>3573.2833333333328</v>
      </c>
      <c r="K21" s="38">
        <v>3647.7666666666664</v>
      </c>
      <c r="L21" s="38">
        <v>3690.5333333333328</v>
      </c>
      <c r="M21" s="28">
        <v>3605</v>
      </c>
      <c r="N21" s="28">
        <v>3487.75</v>
      </c>
      <c r="O21" s="39">
        <v>262400</v>
      </c>
      <c r="P21" s="40">
        <v>4.8760991207034372E-2</v>
      </c>
    </row>
    <row r="22" spans="1:16" ht="12.75" customHeight="1">
      <c r="A22" s="28">
        <v>12</v>
      </c>
      <c r="B22" s="29" t="s">
        <v>49</v>
      </c>
      <c r="C22" s="30" t="s">
        <v>50</v>
      </c>
      <c r="D22" s="31">
        <v>44588</v>
      </c>
      <c r="E22" s="37">
        <v>643.95000000000005</v>
      </c>
      <c r="F22" s="37">
        <v>650.06666666666672</v>
      </c>
      <c r="G22" s="38">
        <v>635.88333333333344</v>
      </c>
      <c r="H22" s="38">
        <v>627.81666666666672</v>
      </c>
      <c r="I22" s="38">
        <v>613.63333333333344</v>
      </c>
      <c r="J22" s="38">
        <v>658.13333333333344</v>
      </c>
      <c r="K22" s="38">
        <v>672.31666666666661</v>
      </c>
      <c r="L22" s="38">
        <v>680.38333333333344</v>
      </c>
      <c r="M22" s="28">
        <v>664.25</v>
      </c>
      <c r="N22" s="28">
        <v>642</v>
      </c>
      <c r="O22" s="39">
        <v>9898000</v>
      </c>
      <c r="P22" s="40">
        <v>-8.6137820512820519E-3</v>
      </c>
    </row>
    <row r="23" spans="1:16" ht="12.75" customHeight="1">
      <c r="A23" s="28">
        <v>13</v>
      </c>
      <c r="B23" s="29" t="s">
        <v>42</v>
      </c>
      <c r="C23" s="30" t="s">
        <v>51</v>
      </c>
      <c r="D23" s="31">
        <v>44588</v>
      </c>
      <c r="E23" s="37">
        <v>381.65</v>
      </c>
      <c r="F23" s="37">
        <v>390.3</v>
      </c>
      <c r="G23" s="38">
        <v>371.6</v>
      </c>
      <c r="H23" s="38">
        <v>361.55</v>
      </c>
      <c r="I23" s="38">
        <v>342.85</v>
      </c>
      <c r="J23" s="38">
        <v>400.35</v>
      </c>
      <c r="K23" s="38">
        <v>419.04999999999995</v>
      </c>
      <c r="L23" s="38">
        <v>429.1</v>
      </c>
      <c r="M23" s="28">
        <v>409</v>
      </c>
      <c r="N23" s="28">
        <v>380.25</v>
      </c>
      <c r="O23" s="39">
        <v>14418000</v>
      </c>
      <c r="P23" s="40">
        <v>9.2769440654843105E-2</v>
      </c>
    </row>
    <row r="24" spans="1:16" ht="12.75" customHeight="1">
      <c r="A24" s="28">
        <v>14</v>
      </c>
      <c r="B24" s="29" t="s">
        <v>47</v>
      </c>
      <c r="C24" s="30" t="s">
        <v>52</v>
      </c>
      <c r="D24" s="31">
        <v>44588</v>
      </c>
      <c r="E24" s="37">
        <v>789.5</v>
      </c>
      <c r="F24" s="37">
        <v>795.73333333333323</v>
      </c>
      <c r="G24" s="38">
        <v>780.31666666666649</v>
      </c>
      <c r="H24" s="38">
        <v>771.13333333333321</v>
      </c>
      <c r="I24" s="38">
        <v>755.71666666666647</v>
      </c>
      <c r="J24" s="38">
        <v>804.91666666666652</v>
      </c>
      <c r="K24" s="38">
        <v>820.33333333333326</v>
      </c>
      <c r="L24" s="38">
        <v>829.51666666666654</v>
      </c>
      <c r="M24" s="28">
        <v>811.15</v>
      </c>
      <c r="N24" s="28">
        <v>786.55</v>
      </c>
      <c r="O24" s="39">
        <v>1931300</v>
      </c>
      <c r="P24" s="40">
        <v>-1.146542457900394E-2</v>
      </c>
    </row>
    <row r="25" spans="1:16" ht="12.75" customHeight="1">
      <c r="A25" s="28">
        <v>15</v>
      </c>
      <c r="B25" s="29" t="s">
        <v>44</v>
      </c>
      <c r="C25" s="30" t="s">
        <v>53</v>
      </c>
      <c r="D25" s="31">
        <v>44588</v>
      </c>
      <c r="E25" s="37">
        <v>4622.8500000000004</v>
      </c>
      <c r="F25" s="37">
        <v>4687.2</v>
      </c>
      <c r="G25" s="38">
        <v>4454.5499999999993</v>
      </c>
      <c r="H25" s="38">
        <v>4286.2499999999991</v>
      </c>
      <c r="I25" s="38">
        <v>4053.5999999999985</v>
      </c>
      <c r="J25" s="38">
        <v>4855.5</v>
      </c>
      <c r="K25" s="38">
        <v>5088.1499999999996</v>
      </c>
      <c r="L25" s="38">
        <v>5256.4500000000007</v>
      </c>
      <c r="M25" s="28">
        <v>4919.8500000000004</v>
      </c>
      <c r="N25" s="28">
        <v>4518.8999999999996</v>
      </c>
      <c r="O25" s="39">
        <v>2805125</v>
      </c>
      <c r="P25" s="40">
        <v>0.14424841933510096</v>
      </c>
    </row>
    <row r="26" spans="1:16" ht="12.75" customHeight="1">
      <c r="A26" s="28">
        <v>16</v>
      </c>
      <c r="B26" s="271" t="s">
        <v>49</v>
      </c>
      <c r="C26" s="30" t="s">
        <v>54</v>
      </c>
      <c r="D26" s="31">
        <v>44588</v>
      </c>
      <c r="E26" s="37">
        <v>235.25</v>
      </c>
      <c r="F26" s="37">
        <v>238.48333333333335</v>
      </c>
      <c r="G26" s="38">
        <v>230.8666666666667</v>
      </c>
      <c r="H26" s="38">
        <v>226.48333333333335</v>
      </c>
      <c r="I26" s="38">
        <v>218.8666666666667</v>
      </c>
      <c r="J26" s="38">
        <v>242.8666666666667</v>
      </c>
      <c r="K26" s="38">
        <v>250.48333333333338</v>
      </c>
      <c r="L26" s="38">
        <v>254.8666666666667</v>
      </c>
      <c r="M26" s="28">
        <v>246.1</v>
      </c>
      <c r="N26" s="28">
        <v>234.1</v>
      </c>
      <c r="O26" s="39">
        <v>10730000</v>
      </c>
      <c r="P26" s="40">
        <v>-1.2652403956751783E-2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44588</v>
      </c>
      <c r="E27" s="37">
        <v>135.44999999999999</v>
      </c>
      <c r="F27" s="37">
        <v>136.78333333333333</v>
      </c>
      <c r="G27" s="38">
        <v>133.01666666666665</v>
      </c>
      <c r="H27" s="38">
        <v>130.58333333333331</v>
      </c>
      <c r="I27" s="38">
        <v>126.81666666666663</v>
      </c>
      <c r="J27" s="38">
        <v>139.21666666666667</v>
      </c>
      <c r="K27" s="38">
        <v>142.98333333333338</v>
      </c>
      <c r="L27" s="38">
        <v>145.41666666666669</v>
      </c>
      <c r="M27" s="28">
        <v>140.55000000000001</v>
      </c>
      <c r="N27" s="28">
        <v>134.35</v>
      </c>
      <c r="O27" s="39">
        <v>33831000</v>
      </c>
      <c r="P27" s="40">
        <v>-1.15698133052853E-2</v>
      </c>
    </row>
    <row r="28" spans="1:16" ht="12.75" customHeight="1">
      <c r="A28" s="28">
        <v>18</v>
      </c>
      <c r="B28" s="272" t="s">
        <v>56</v>
      </c>
      <c r="C28" s="30" t="s">
        <v>57</v>
      </c>
      <c r="D28" s="31">
        <v>44588</v>
      </c>
      <c r="E28" s="37">
        <v>3378.25</v>
      </c>
      <c r="F28" s="37">
        <v>3378.6833333333329</v>
      </c>
      <c r="G28" s="38">
        <v>3356.6166666666659</v>
      </c>
      <c r="H28" s="38">
        <v>3334.9833333333331</v>
      </c>
      <c r="I28" s="38">
        <v>3312.9166666666661</v>
      </c>
      <c r="J28" s="38">
        <v>3400.3166666666657</v>
      </c>
      <c r="K28" s="38">
        <v>3422.3833333333323</v>
      </c>
      <c r="L28" s="38">
        <v>3444.0166666666655</v>
      </c>
      <c r="M28" s="28">
        <v>3400.75</v>
      </c>
      <c r="N28" s="28">
        <v>3357.05</v>
      </c>
      <c r="O28" s="39">
        <v>3737850</v>
      </c>
      <c r="P28" s="40">
        <v>-3.5306414772947235E-2</v>
      </c>
    </row>
    <row r="29" spans="1:16" ht="12.75" customHeight="1">
      <c r="A29" s="28">
        <v>19</v>
      </c>
      <c r="B29" s="29" t="s">
        <v>44</v>
      </c>
      <c r="C29" s="30" t="s">
        <v>307</v>
      </c>
      <c r="D29" s="31">
        <v>44588</v>
      </c>
      <c r="E29" s="37">
        <v>2433.35</v>
      </c>
      <c r="F29" s="37">
        <v>2445.4833333333336</v>
      </c>
      <c r="G29" s="38">
        <v>2406.4666666666672</v>
      </c>
      <c r="H29" s="38">
        <v>2379.5833333333335</v>
      </c>
      <c r="I29" s="38">
        <v>2340.5666666666671</v>
      </c>
      <c r="J29" s="38">
        <v>2472.3666666666672</v>
      </c>
      <c r="K29" s="38">
        <v>2511.3833333333337</v>
      </c>
      <c r="L29" s="38">
        <v>2538.2666666666673</v>
      </c>
      <c r="M29" s="28">
        <v>2484.5</v>
      </c>
      <c r="N29" s="28">
        <v>2418.6</v>
      </c>
      <c r="O29" s="39">
        <v>1043350</v>
      </c>
      <c r="P29" s="40">
        <v>-1.9891500904159132E-2</v>
      </c>
    </row>
    <row r="30" spans="1:16" ht="12.75" customHeight="1">
      <c r="A30" s="28">
        <v>20</v>
      </c>
      <c r="B30" s="29" t="s">
        <v>44</v>
      </c>
      <c r="C30" s="30" t="s">
        <v>308</v>
      </c>
      <c r="D30" s="31">
        <v>44588</v>
      </c>
      <c r="E30" s="37">
        <v>10187.799999999999</v>
      </c>
      <c r="F30" s="37">
        <v>10390.233333333332</v>
      </c>
      <c r="G30" s="38">
        <v>9916.9166666666642</v>
      </c>
      <c r="H30" s="38">
        <v>9646.0333333333328</v>
      </c>
      <c r="I30" s="38">
        <v>9172.7166666666653</v>
      </c>
      <c r="J30" s="38">
        <v>10661.116666666663</v>
      </c>
      <c r="K30" s="38">
        <v>11134.433333333332</v>
      </c>
      <c r="L30" s="38">
        <v>11405.316666666662</v>
      </c>
      <c r="M30" s="28">
        <v>10863.55</v>
      </c>
      <c r="N30" s="28">
        <v>10119.35</v>
      </c>
      <c r="O30" s="39">
        <v>80025</v>
      </c>
      <c r="P30" s="40">
        <v>-0.11378737541528239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44588</v>
      </c>
      <c r="E31" s="37">
        <v>1259.7</v>
      </c>
      <c r="F31" s="37">
        <v>1275.2166666666669</v>
      </c>
      <c r="G31" s="38">
        <v>1234.0333333333338</v>
      </c>
      <c r="H31" s="38">
        <v>1208.3666666666668</v>
      </c>
      <c r="I31" s="38">
        <v>1167.1833333333336</v>
      </c>
      <c r="J31" s="38">
        <v>1300.8833333333339</v>
      </c>
      <c r="K31" s="38">
        <v>1342.0666666666668</v>
      </c>
      <c r="L31" s="38">
        <v>1367.733333333334</v>
      </c>
      <c r="M31" s="28">
        <v>1316.4</v>
      </c>
      <c r="N31" s="28">
        <v>1249.55</v>
      </c>
      <c r="O31" s="39">
        <v>3349000</v>
      </c>
      <c r="P31" s="40">
        <v>2.9194837123540259E-2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44588</v>
      </c>
      <c r="E32" s="37">
        <v>668.75</v>
      </c>
      <c r="F32" s="37">
        <v>677.25</v>
      </c>
      <c r="G32" s="38">
        <v>658.5</v>
      </c>
      <c r="H32" s="38">
        <v>648.25</v>
      </c>
      <c r="I32" s="38">
        <v>629.5</v>
      </c>
      <c r="J32" s="38">
        <v>687.5</v>
      </c>
      <c r="K32" s="38">
        <v>706.25</v>
      </c>
      <c r="L32" s="38">
        <v>716.5</v>
      </c>
      <c r="M32" s="28">
        <v>696</v>
      </c>
      <c r="N32" s="28">
        <v>667</v>
      </c>
      <c r="O32" s="39">
        <v>16498500</v>
      </c>
      <c r="P32" s="40">
        <v>-1.301148600143575E-2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44588</v>
      </c>
      <c r="E33" s="37">
        <v>726.55</v>
      </c>
      <c r="F33" s="37">
        <v>727.06666666666661</v>
      </c>
      <c r="G33" s="38">
        <v>715.43333333333317</v>
      </c>
      <c r="H33" s="38">
        <v>704.31666666666661</v>
      </c>
      <c r="I33" s="38">
        <v>692.68333333333317</v>
      </c>
      <c r="J33" s="38">
        <v>738.18333333333317</v>
      </c>
      <c r="K33" s="38">
        <v>749.81666666666661</v>
      </c>
      <c r="L33" s="38">
        <v>760.93333333333317</v>
      </c>
      <c r="M33" s="28">
        <v>738.7</v>
      </c>
      <c r="N33" s="28">
        <v>715.95</v>
      </c>
      <c r="O33" s="39">
        <v>52009200</v>
      </c>
      <c r="P33" s="40">
        <v>5.9733972321384908E-2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44588</v>
      </c>
      <c r="E34" s="37">
        <v>3406.3</v>
      </c>
      <c r="F34" s="37">
        <v>3433.7333333333336</v>
      </c>
      <c r="G34" s="38">
        <v>3367.4666666666672</v>
      </c>
      <c r="H34" s="38">
        <v>3328.6333333333337</v>
      </c>
      <c r="I34" s="38">
        <v>3262.3666666666672</v>
      </c>
      <c r="J34" s="38">
        <v>3472.5666666666671</v>
      </c>
      <c r="K34" s="38">
        <v>3538.8333333333335</v>
      </c>
      <c r="L34" s="38">
        <v>3577.666666666667</v>
      </c>
      <c r="M34" s="28">
        <v>3500</v>
      </c>
      <c r="N34" s="28">
        <v>3394.9</v>
      </c>
      <c r="O34" s="39">
        <v>2910750</v>
      </c>
      <c r="P34" s="40">
        <v>-2.446585672392124E-2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44588</v>
      </c>
      <c r="E35" s="37">
        <v>18161.2</v>
      </c>
      <c r="F35" s="37">
        <v>18286.033333333336</v>
      </c>
      <c r="G35" s="38">
        <v>17986.166666666672</v>
      </c>
      <c r="H35" s="38">
        <v>17811.133333333335</v>
      </c>
      <c r="I35" s="38">
        <v>17511.26666666667</v>
      </c>
      <c r="J35" s="38">
        <v>18461.066666666673</v>
      </c>
      <c r="K35" s="38">
        <v>18760.933333333334</v>
      </c>
      <c r="L35" s="38">
        <v>18935.966666666674</v>
      </c>
      <c r="M35" s="28">
        <v>18585.900000000001</v>
      </c>
      <c r="N35" s="28">
        <v>18111</v>
      </c>
      <c r="O35" s="39">
        <v>555850</v>
      </c>
      <c r="P35" s="40">
        <v>-3.1367081990067089E-2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44588</v>
      </c>
      <c r="E36" s="37">
        <v>7766.45</v>
      </c>
      <c r="F36" s="37">
        <v>7820.8666666666659</v>
      </c>
      <c r="G36" s="38">
        <v>7683.6333333333314</v>
      </c>
      <c r="H36" s="38">
        <v>7600.8166666666657</v>
      </c>
      <c r="I36" s="38">
        <v>7463.5833333333312</v>
      </c>
      <c r="J36" s="38">
        <v>7903.6833333333316</v>
      </c>
      <c r="K36" s="38">
        <v>8040.916666666667</v>
      </c>
      <c r="L36" s="38">
        <v>8123.7333333333318</v>
      </c>
      <c r="M36" s="28">
        <v>7958.1</v>
      </c>
      <c r="N36" s="28">
        <v>7738.05</v>
      </c>
      <c r="O36" s="39">
        <v>3977625</v>
      </c>
      <c r="P36" s="40">
        <v>2.5987425439303564E-2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44588</v>
      </c>
      <c r="E37" s="37">
        <v>2503.65</v>
      </c>
      <c r="F37" s="37">
        <v>2510.7666666666669</v>
      </c>
      <c r="G37" s="38">
        <v>2483.1833333333338</v>
      </c>
      <c r="H37" s="38">
        <v>2462.7166666666672</v>
      </c>
      <c r="I37" s="38">
        <v>2435.1333333333341</v>
      </c>
      <c r="J37" s="38">
        <v>2531.2333333333336</v>
      </c>
      <c r="K37" s="38">
        <v>2558.8166666666666</v>
      </c>
      <c r="L37" s="38">
        <v>2579.2833333333333</v>
      </c>
      <c r="M37" s="28">
        <v>2538.35</v>
      </c>
      <c r="N37" s="28">
        <v>2490.3000000000002</v>
      </c>
      <c r="O37" s="39">
        <v>1195600</v>
      </c>
      <c r="P37" s="40">
        <v>-1.4831905075807514E-2</v>
      </c>
    </row>
    <row r="38" spans="1:16" ht="12.75" customHeight="1">
      <c r="A38" s="28">
        <v>28</v>
      </c>
      <c r="B38" s="29" t="s">
        <v>44</v>
      </c>
      <c r="C38" s="30" t="s">
        <v>316</v>
      </c>
      <c r="D38" s="31">
        <v>44588</v>
      </c>
      <c r="E38" s="37">
        <v>441.35</v>
      </c>
      <c r="F38" s="37">
        <v>447.08333333333331</v>
      </c>
      <c r="G38" s="38">
        <v>433.46666666666664</v>
      </c>
      <c r="H38" s="38">
        <v>425.58333333333331</v>
      </c>
      <c r="I38" s="38">
        <v>411.96666666666664</v>
      </c>
      <c r="J38" s="38">
        <v>454.96666666666664</v>
      </c>
      <c r="K38" s="38">
        <v>468.58333333333331</v>
      </c>
      <c r="L38" s="38">
        <v>476.46666666666664</v>
      </c>
      <c r="M38" s="28">
        <v>460.7</v>
      </c>
      <c r="N38" s="28">
        <v>439.2</v>
      </c>
      <c r="O38" s="39">
        <v>7108800</v>
      </c>
      <c r="P38" s="40">
        <v>-2.0215633423180594E-3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44588</v>
      </c>
      <c r="E39" s="37">
        <v>296.14999999999998</v>
      </c>
      <c r="F39" s="37">
        <v>298.95</v>
      </c>
      <c r="G39" s="38">
        <v>291.7</v>
      </c>
      <c r="H39" s="38">
        <v>287.25</v>
      </c>
      <c r="I39" s="38">
        <v>280</v>
      </c>
      <c r="J39" s="38">
        <v>303.39999999999998</v>
      </c>
      <c r="K39" s="38">
        <v>310.64999999999998</v>
      </c>
      <c r="L39" s="38">
        <v>315.09999999999997</v>
      </c>
      <c r="M39" s="28">
        <v>306.2</v>
      </c>
      <c r="N39" s="28">
        <v>294.5</v>
      </c>
      <c r="O39" s="39">
        <v>28789200</v>
      </c>
      <c r="P39" s="40">
        <v>-2.1354708437863305E-2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44588</v>
      </c>
      <c r="E40" s="37">
        <v>92.4</v>
      </c>
      <c r="F40" s="37">
        <v>93.466666666666654</v>
      </c>
      <c r="G40" s="38">
        <v>90.683333333333309</v>
      </c>
      <c r="H40" s="38">
        <v>88.966666666666654</v>
      </c>
      <c r="I40" s="38">
        <v>86.183333333333309</v>
      </c>
      <c r="J40" s="38">
        <v>95.183333333333309</v>
      </c>
      <c r="K40" s="38">
        <v>97.96666666666664</v>
      </c>
      <c r="L40" s="38">
        <v>99.683333333333309</v>
      </c>
      <c r="M40" s="28">
        <v>96.25</v>
      </c>
      <c r="N40" s="28">
        <v>91.75</v>
      </c>
      <c r="O40" s="39">
        <v>132923700</v>
      </c>
      <c r="P40" s="40">
        <v>-1.3031013812874642E-2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44588</v>
      </c>
      <c r="E41" s="37">
        <v>1981.05</v>
      </c>
      <c r="F41" s="37">
        <v>2004.7833333333335</v>
      </c>
      <c r="G41" s="38">
        <v>1950.2666666666669</v>
      </c>
      <c r="H41" s="38">
        <v>1919.4833333333333</v>
      </c>
      <c r="I41" s="38">
        <v>1864.9666666666667</v>
      </c>
      <c r="J41" s="38">
        <v>2035.5666666666671</v>
      </c>
      <c r="K41" s="38">
        <v>2090.0833333333339</v>
      </c>
      <c r="L41" s="38">
        <v>2120.8666666666672</v>
      </c>
      <c r="M41" s="28">
        <v>2059.3000000000002</v>
      </c>
      <c r="N41" s="28">
        <v>1974</v>
      </c>
      <c r="O41" s="39">
        <v>1401400</v>
      </c>
      <c r="P41" s="40">
        <v>-6.9393718042366687E-2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44588</v>
      </c>
      <c r="E42" s="37">
        <v>209</v>
      </c>
      <c r="F42" s="37">
        <v>212</v>
      </c>
      <c r="G42" s="38">
        <v>205.1</v>
      </c>
      <c r="H42" s="38">
        <v>201.2</v>
      </c>
      <c r="I42" s="38">
        <v>194.29999999999998</v>
      </c>
      <c r="J42" s="38">
        <v>215.9</v>
      </c>
      <c r="K42" s="38">
        <v>222.79999999999998</v>
      </c>
      <c r="L42" s="38">
        <v>226.70000000000002</v>
      </c>
      <c r="M42" s="28">
        <v>218.9</v>
      </c>
      <c r="N42" s="28">
        <v>208.1</v>
      </c>
      <c r="O42" s="39">
        <v>29510800</v>
      </c>
      <c r="P42" s="40">
        <v>-3.8615008366585146E-4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44588</v>
      </c>
      <c r="E43" s="37">
        <v>760.85</v>
      </c>
      <c r="F43" s="37">
        <v>767.11666666666667</v>
      </c>
      <c r="G43" s="38">
        <v>752.58333333333337</v>
      </c>
      <c r="H43" s="38">
        <v>744.31666666666672</v>
      </c>
      <c r="I43" s="38">
        <v>729.78333333333342</v>
      </c>
      <c r="J43" s="38">
        <v>775.38333333333333</v>
      </c>
      <c r="K43" s="38">
        <v>789.91666666666663</v>
      </c>
      <c r="L43" s="38">
        <v>798.18333333333328</v>
      </c>
      <c r="M43" s="28">
        <v>781.65</v>
      </c>
      <c r="N43" s="28">
        <v>758.85</v>
      </c>
      <c r="O43" s="39">
        <v>5211800</v>
      </c>
      <c r="P43" s="40">
        <v>5.3044769785699133E-3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44588</v>
      </c>
      <c r="E44" s="37">
        <v>760.25</v>
      </c>
      <c r="F44" s="37">
        <v>765.31666666666661</v>
      </c>
      <c r="G44" s="38">
        <v>749.88333333333321</v>
      </c>
      <c r="H44" s="38">
        <v>739.51666666666665</v>
      </c>
      <c r="I44" s="38">
        <v>724.08333333333326</v>
      </c>
      <c r="J44" s="38">
        <v>775.68333333333317</v>
      </c>
      <c r="K44" s="38">
        <v>791.11666666666656</v>
      </c>
      <c r="L44" s="38">
        <v>801.48333333333312</v>
      </c>
      <c r="M44" s="28">
        <v>780.75</v>
      </c>
      <c r="N44" s="28">
        <v>754.95</v>
      </c>
      <c r="O44" s="39">
        <v>6581250</v>
      </c>
      <c r="P44" s="40">
        <v>-6.1095655895570297E-2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44588</v>
      </c>
      <c r="E45" s="37">
        <v>715.45</v>
      </c>
      <c r="F45" s="37">
        <v>720.05000000000007</v>
      </c>
      <c r="G45" s="38">
        <v>709.40000000000009</v>
      </c>
      <c r="H45" s="38">
        <v>703.35</v>
      </c>
      <c r="I45" s="38">
        <v>692.7</v>
      </c>
      <c r="J45" s="38">
        <v>726.10000000000014</v>
      </c>
      <c r="K45" s="38">
        <v>736.75</v>
      </c>
      <c r="L45" s="38">
        <v>742.80000000000018</v>
      </c>
      <c r="M45" s="28">
        <v>730.7</v>
      </c>
      <c r="N45" s="28">
        <v>714</v>
      </c>
      <c r="O45" s="39">
        <v>58450650</v>
      </c>
      <c r="P45" s="40">
        <v>-1.7407413322260729E-2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44588</v>
      </c>
      <c r="E46" s="37">
        <v>60.65</v>
      </c>
      <c r="F46" s="37">
        <v>61.716666666666669</v>
      </c>
      <c r="G46" s="38">
        <v>59.183333333333337</v>
      </c>
      <c r="H46" s="38">
        <v>57.716666666666669</v>
      </c>
      <c r="I46" s="38">
        <v>55.183333333333337</v>
      </c>
      <c r="J46" s="38">
        <v>63.183333333333337</v>
      </c>
      <c r="K46" s="38">
        <v>65.716666666666669</v>
      </c>
      <c r="L46" s="38">
        <v>67.183333333333337</v>
      </c>
      <c r="M46" s="28">
        <v>64.25</v>
      </c>
      <c r="N46" s="28">
        <v>60.25</v>
      </c>
      <c r="O46" s="39">
        <v>136615500</v>
      </c>
      <c r="P46" s="40">
        <v>2.8618863151237253E-2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44588</v>
      </c>
      <c r="E47" s="37">
        <v>348.75</v>
      </c>
      <c r="F47" s="37">
        <v>351.81666666666661</v>
      </c>
      <c r="G47" s="38">
        <v>344.0833333333332</v>
      </c>
      <c r="H47" s="38">
        <v>339.41666666666657</v>
      </c>
      <c r="I47" s="38">
        <v>331.68333333333317</v>
      </c>
      <c r="J47" s="38">
        <v>356.48333333333323</v>
      </c>
      <c r="K47" s="38">
        <v>364.21666666666658</v>
      </c>
      <c r="L47" s="38">
        <v>368.88333333333327</v>
      </c>
      <c r="M47" s="28">
        <v>359.55</v>
      </c>
      <c r="N47" s="28">
        <v>347.15</v>
      </c>
      <c r="O47" s="39">
        <v>20969100</v>
      </c>
      <c r="P47" s="40">
        <v>1.9782393669634025E-3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44588</v>
      </c>
      <c r="E48" s="37">
        <v>17145.150000000001</v>
      </c>
      <c r="F48" s="37">
        <v>17410.399999999998</v>
      </c>
      <c r="G48" s="38">
        <v>16735.949999999997</v>
      </c>
      <c r="H48" s="38">
        <v>16326.75</v>
      </c>
      <c r="I48" s="38">
        <v>15652.3</v>
      </c>
      <c r="J48" s="38">
        <v>17819.599999999995</v>
      </c>
      <c r="K48" s="38">
        <v>18494.05</v>
      </c>
      <c r="L48" s="38">
        <v>18903.249999999993</v>
      </c>
      <c r="M48" s="28">
        <v>18084.849999999999</v>
      </c>
      <c r="N48" s="28">
        <v>17001.2</v>
      </c>
      <c r="O48" s="39">
        <v>149100</v>
      </c>
      <c r="P48" s="40">
        <v>-1.3395847287340924E-3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44588</v>
      </c>
      <c r="E49" s="37">
        <v>398.1</v>
      </c>
      <c r="F49" s="37">
        <v>400.61666666666662</v>
      </c>
      <c r="G49" s="38">
        <v>394.08333333333326</v>
      </c>
      <c r="H49" s="38">
        <v>390.06666666666666</v>
      </c>
      <c r="I49" s="38">
        <v>383.5333333333333</v>
      </c>
      <c r="J49" s="38">
        <v>404.63333333333321</v>
      </c>
      <c r="K49" s="38">
        <v>411.16666666666663</v>
      </c>
      <c r="L49" s="38">
        <v>415.18333333333317</v>
      </c>
      <c r="M49" s="28">
        <v>407.15</v>
      </c>
      <c r="N49" s="28">
        <v>396.6</v>
      </c>
      <c r="O49" s="39">
        <v>29777400</v>
      </c>
      <c r="P49" s="40">
        <v>-2.5908261202378848E-2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44588</v>
      </c>
      <c r="E50" s="37">
        <v>3630.25</v>
      </c>
      <c r="F50" s="37">
        <v>3651</v>
      </c>
      <c r="G50" s="38">
        <v>3600.35</v>
      </c>
      <c r="H50" s="38">
        <v>3570.45</v>
      </c>
      <c r="I50" s="38">
        <v>3519.7999999999997</v>
      </c>
      <c r="J50" s="38">
        <v>3680.9</v>
      </c>
      <c r="K50" s="38">
        <v>3731.5499999999997</v>
      </c>
      <c r="L50" s="38">
        <v>3761.4500000000003</v>
      </c>
      <c r="M50" s="28">
        <v>3701.65</v>
      </c>
      <c r="N50" s="28">
        <v>3621.1</v>
      </c>
      <c r="O50" s="39">
        <v>1161400</v>
      </c>
      <c r="P50" s="40">
        <v>1.5522593997930321E-3</v>
      </c>
    </row>
    <row r="51" spans="1:16" ht="12.75" customHeight="1">
      <c r="A51" s="28">
        <v>41</v>
      </c>
      <c r="B51" s="29" t="s">
        <v>87</v>
      </c>
      <c r="C51" s="30" t="s">
        <v>322</v>
      </c>
      <c r="D51" s="31">
        <v>44588</v>
      </c>
      <c r="E51" s="37">
        <v>534.75</v>
      </c>
      <c r="F51" s="37">
        <v>540.35</v>
      </c>
      <c r="G51" s="38">
        <v>525.55000000000007</v>
      </c>
      <c r="H51" s="38">
        <v>516.35</v>
      </c>
      <c r="I51" s="38">
        <v>501.55000000000007</v>
      </c>
      <c r="J51" s="38">
        <v>549.55000000000007</v>
      </c>
      <c r="K51" s="38">
        <v>564.35</v>
      </c>
      <c r="L51" s="38">
        <v>573.55000000000007</v>
      </c>
      <c r="M51" s="28">
        <v>555.15</v>
      </c>
      <c r="N51" s="28">
        <v>531.15</v>
      </c>
      <c r="O51" s="39">
        <v>5782400</v>
      </c>
      <c r="P51" s="40">
        <v>-3.1358885017421602E-2</v>
      </c>
    </row>
    <row r="52" spans="1:16" ht="12.75" customHeight="1">
      <c r="A52" s="28">
        <v>42</v>
      </c>
      <c r="B52" s="29" t="s">
        <v>47</v>
      </c>
      <c r="C52" s="30" t="s">
        <v>82</v>
      </c>
      <c r="D52" s="31">
        <v>44588</v>
      </c>
      <c r="E52" s="37">
        <v>422.5</v>
      </c>
      <c r="F52" s="37">
        <v>428.18333333333334</v>
      </c>
      <c r="G52" s="38">
        <v>415.86666666666667</v>
      </c>
      <c r="H52" s="38">
        <v>409.23333333333335</v>
      </c>
      <c r="I52" s="38">
        <v>396.91666666666669</v>
      </c>
      <c r="J52" s="38">
        <v>434.81666666666666</v>
      </c>
      <c r="K52" s="38">
        <v>447.13333333333338</v>
      </c>
      <c r="L52" s="38">
        <v>453.76666666666665</v>
      </c>
      <c r="M52" s="28">
        <v>440.5</v>
      </c>
      <c r="N52" s="28">
        <v>421.55</v>
      </c>
      <c r="O52" s="39">
        <v>22820600</v>
      </c>
      <c r="P52" s="40">
        <v>3.7351867593379669E-2</v>
      </c>
    </row>
    <row r="53" spans="1:16" ht="12.75" customHeight="1">
      <c r="A53" s="28">
        <v>43</v>
      </c>
      <c r="B53" s="29" t="s">
        <v>58</v>
      </c>
      <c r="C53" s="30" t="s">
        <v>83</v>
      </c>
      <c r="D53" s="31">
        <v>44588</v>
      </c>
      <c r="E53" s="37">
        <v>223.75</v>
      </c>
      <c r="F53" s="37">
        <v>225.56666666666669</v>
      </c>
      <c r="G53" s="38">
        <v>220.43333333333339</v>
      </c>
      <c r="H53" s="38">
        <v>217.1166666666667</v>
      </c>
      <c r="I53" s="38">
        <v>211.98333333333341</v>
      </c>
      <c r="J53" s="38">
        <v>228.88333333333338</v>
      </c>
      <c r="K53" s="38">
        <v>234.01666666666665</v>
      </c>
      <c r="L53" s="38">
        <v>237.33333333333337</v>
      </c>
      <c r="M53" s="28">
        <v>230.7</v>
      </c>
      <c r="N53" s="28">
        <v>222.25</v>
      </c>
      <c r="O53" s="39">
        <v>48573000</v>
      </c>
      <c r="P53" s="40">
        <v>-1.6832440703902066E-2</v>
      </c>
    </row>
    <row r="54" spans="1:16" ht="12.75" customHeight="1">
      <c r="A54" s="28">
        <v>44</v>
      </c>
      <c r="B54" s="29" t="s">
        <v>63</v>
      </c>
      <c r="C54" s="30" t="s">
        <v>330</v>
      </c>
      <c r="D54" s="31">
        <v>44588</v>
      </c>
      <c r="E54" s="37">
        <v>616.29999999999995</v>
      </c>
      <c r="F54" s="37">
        <v>622.66666666666663</v>
      </c>
      <c r="G54" s="38">
        <v>605.0333333333333</v>
      </c>
      <c r="H54" s="38">
        <v>593.76666666666665</v>
      </c>
      <c r="I54" s="38">
        <v>576.13333333333333</v>
      </c>
      <c r="J54" s="38">
        <v>633.93333333333328</v>
      </c>
      <c r="K54" s="38">
        <v>651.56666666666672</v>
      </c>
      <c r="L54" s="38">
        <v>662.83333333333326</v>
      </c>
      <c r="M54" s="28">
        <v>640.29999999999995</v>
      </c>
      <c r="N54" s="28">
        <v>611.4</v>
      </c>
      <c r="O54" s="39">
        <v>4109625</v>
      </c>
      <c r="P54" s="40">
        <v>-2.3401297497683039E-2</v>
      </c>
    </row>
    <row r="55" spans="1:16" ht="12.75" customHeight="1">
      <c r="A55" s="28">
        <v>45</v>
      </c>
      <c r="B55" s="29" t="s">
        <v>44</v>
      </c>
      <c r="C55" s="30" t="s">
        <v>341</v>
      </c>
      <c r="D55" s="31">
        <v>44588</v>
      </c>
      <c r="E55" s="37">
        <v>465.85</v>
      </c>
      <c r="F55" s="37">
        <v>470.86666666666662</v>
      </c>
      <c r="G55" s="38">
        <v>458.48333333333323</v>
      </c>
      <c r="H55" s="38">
        <v>451.11666666666662</v>
      </c>
      <c r="I55" s="38">
        <v>438.73333333333323</v>
      </c>
      <c r="J55" s="38">
        <v>478.23333333333323</v>
      </c>
      <c r="K55" s="38">
        <v>490.61666666666656</v>
      </c>
      <c r="L55" s="38">
        <v>497.98333333333323</v>
      </c>
      <c r="M55" s="28">
        <v>483.25</v>
      </c>
      <c r="N55" s="28">
        <v>463.5</v>
      </c>
      <c r="O55" s="39">
        <v>3799500</v>
      </c>
      <c r="P55" s="40">
        <v>-0.13872832369942195</v>
      </c>
    </row>
    <row r="56" spans="1:16" ht="12.75" customHeight="1">
      <c r="A56" s="28">
        <v>46</v>
      </c>
      <c r="B56" s="29" t="s">
        <v>63</v>
      </c>
      <c r="C56" s="30" t="s">
        <v>84</v>
      </c>
      <c r="D56" s="31">
        <v>44588</v>
      </c>
      <c r="E56" s="37">
        <v>612</v>
      </c>
      <c r="F56" s="37">
        <v>614.44999999999993</v>
      </c>
      <c r="G56" s="38">
        <v>602.54999999999984</v>
      </c>
      <c r="H56" s="38">
        <v>593.09999999999991</v>
      </c>
      <c r="I56" s="38">
        <v>581.19999999999982</v>
      </c>
      <c r="J56" s="38">
        <v>623.89999999999986</v>
      </c>
      <c r="K56" s="38">
        <v>635.79999999999995</v>
      </c>
      <c r="L56" s="38">
        <v>645.24999999999989</v>
      </c>
      <c r="M56" s="28">
        <v>626.35</v>
      </c>
      <c r="N56" s="28">
        <v>605</v>
      </c>
      <c r="O56" s="39">
        <v>7665000</v>
      </c>
      <c r="P56" s="40">
        <v>4.4811722610325441E-2</v>
      </c>
    </row>
    <row r="57" spans="1:16" ht="12.75" customHeight="1">
      <c r="A57" s="28">
        <v>47</v>
      </c>
      <c r="B57" s="29" t="s">
        <v>47</v>
      </c>
      <c r="C57" s="30" t="s">
        <v>85</v>
      </c>
      <c r="D57" s="31">
        <v>44588</v>
      </c>
      <c r="E57" s="37">
        <v>902.85</v>
      </c>
      <c r="F57" s="37">
        <v>906.4</v>
      </c>
      <c r="G57" s="38">
        <v>896.65</v>
      </c>
      <c r="H57" s="38">
        <v>890.45</v>
      </c>
      <c r="I57" s="38">
        <v>880.7</v>
      </c>
      <c r="J57" s="38">
        <v>912.59999999999991</v>
      </c>
      <c r="K57" s="38">
        <v>922.34999999999991</v>
      </c>
      <c r="L57" s="38">
        <v>928.54999999999984</v>
      </c>
      <c r="M57" s="28">
        <v>916.15</v>
      </c>
      <c r="N57" s="28">
        <v>900.2</v>
      </c>
      <c r="O57" s="39">
        <v>11080550</v>
      </c>
      <c r="P57" s="40">
        <v>2.3905339660039642E-2</v>
      </c>
    </row>
    <row r="58" spans="1:16" ht="12.75" customHeight="1">
      <c r="A58" s="28">
        <v>48</v>
      </c>
      <c r="B58" s="29" t="s">
        <v>44</v>
      </c>
      <c r="C58" s="30" t="s">
        <v>86</v>
      </c>
      <c r="D58" s="31">
        <v>44588</v>
      </c>
      <c r="E58" s="37">
        <v>160.80000000000001</v>
      </c>
      <c r="F58" s="37">
        <v>162.23333333333335</v>
      </c>
      <c r="G58" s="38">
        <v>158.91666666666669</v>
      </c>
      <c r="H58" s="38">
        <v>157.03333333333333</v>
      </c>
      <c r="I58" s="38">
        <v>153.71666666666667</v>
      </c>
      <c r="J58" s="38">
        <v>164.1166666666667</v>
      </c>
      <c r="K58" s="38">
        <v>167.43333333333337</v>
      </c>
      <c r="L58" s="38">
        <v>169.31666666666672</v>
      </c>
      <c r="M58" s="28">
        <v>165.55</v>
      </c>
      <c r="N58" s="28">
        <v>160.35</v>
      </c>
      <c r="O58" s="39">
        <v>45116400</v>
      </c>
      <c r="P58" s="40">
        <v>-6.7498844197873328E-3</v>
      </c>
    </row>
    <row r="59" spans="1:16" ht="12.75" customHeight="1">
      <c r="A59" s="28">
        <v>49</v>
      </c>
      <c r="B59" s="29" t="s">
        <v>87</v>
      </c>
      <c r="C59" s="30" t="s">
        <v>88</v>
      </c>
      <c r="D59" s="31">
        <v>44588</v>
      </c>
      <c r="E59" s="37">
        <v>5383.35</v>
      </c>
      <c r="F59" s="37">
        <v>5468.3833333333341</v>
      </c>
      <c r="G59" s="38">
        <v>5272.7666666666682</v>
      </c>
      <c r="H59" s="38">
        <v>5162.1833333333343</v>
      </c>
      <c r="I59" s="38">
        <v>4966.5666666666684</v>
      </c>
      <c r="J59" s="38">
        <v>5578.9666666666681</v>
      </c>
      <c r="K59" s="38">
        <v>5774.5833333333348</v>
      </c>
      <c r="L59" s="38">
        <v>5885.1666666666679</v>
      </c>
      <c r="M59" s="28">
        <v>5664</v>
      </c>
      <c r="N59" s="28">
        <v>5357.8</v>
      </c>
      <c r="O59" s="39">
        <v>687400</v>
      </c>
      <c r="P59" s="40">
        <v>-1.5750286368843069E-2</v>
      </c>
    </row>
    <row r="60" spans="1:16" ht="12.75" customHeight="1">
      <c r="A60" s="28">
        <v>50</v>
      </c>
      <c r="B60" s="29" t="s">
        <v>56</v>
      </c>
      <c r="C60" s="30" t="s">
        <v>89</v>
      </c>
      <c r="D60" s="31">
        <v>44588</v>
      </c>
      <c r="E60" s="37">
        <v>1469.4</v>
      </c>
      <c r="F60" s="37">
        <v>1474.1333333333332</v>
      </c>
      <c r="G60" s="38">
        <v>1458.2666666666664</v>
      </c>
      <c r="H60" s="38">
        <v>1447.1333333333332</v>
      </c>
      <c r="I60" s="38">
        <v>1431.2666666666664</v>
      </c>
      <c r="J60" s="38">
        <v>1485.2666666666664</v>
      </c>
      <c r="K60" s="38">
        <v>1501.1333333333332</v>
      </c>
      <c r="L60" s="38">
        <v>1512.2666666666664</v>
      </c>
      <c r="M60" s="28">
        <v>1490</v>
      </c>
      <c r="N60" s="28">
        <v>1463</v>
      </c>
      <c r="O60" s="39">
        <v>3257800</v>
      </c>
      <c r="P60" s="40">
        <v>-2.5340314136125655E-2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44588</v>
      </c>
      <c r="E61" s="37">
        <v>680.45</v>
      </c>
      <c r="F61" s="37">
        <v>684.48333333333323</v>
      </c>
      <c r="G61" s="38">
        <v>674.06666666666649</v>
      </c>
      <c r="H61" s="38">
        <v>667.68333333333328</v>
      </c>
      <c r="I61" s="38">
        <v>657.26666666666654</v>
      </c>
      <c r="J61" s="38">
        <v>690.86666666666645</v>
      </c>
      <c r="K61" s="38">
        <v>701.28333333333319</v>
      </c>
      <c r="L61" s="38">
        <v>707.6666666666664</v>
      </c>
      <c r="M61" s="28">
        <v>694.9</v>
      </c>
      <c r="N61" s="28">
        <v>678.1</v>
      </c>
      <c r="O61" s="39">
        <v>5908000</v>
      </c>
      <c r="P61" s="40">
        <v>-2.3664727657324167E-2</v>
      </c>
    </row>
    <row r="62" spans="1:16" ht="12.75" customHeight="1">
      <c r="A62" s="28">
        <v>52</v>
      </c>
      <c r="B62" s="29" t="s">
        <v>44</v>
      </c>
      <c r="C62" s="30" t="s">
        <v>91</v>
      </c>
      <c r="D62" s="31">
        <v>44588</v>
      </c>
      <c r="E62" s="37">
        <v>781.4</v>
      </c>
      <c r="F62" s="37">
        <v>790.13333333333333</v>
      </c>
      <c r="G62" s="38">
        <v>766.01666666666665</v>
      </c>
      <c r="H62" s="38">
        <v>750.63333333333333</v>
      </c>
      <c r="I62" s="38">
        <v>726.51666666666665</v>
      </c>
      <c r="J62" s="38">
        <v>805.51666666666665</v>
      </c>
      <c r="K62" s="38">
        <v>829.63333333333321</v>
      </c>
      <c r="L62" s="38">
        <v>845.01666666666665</v>
      </c>
      <c r="M62" s="28">
        <v>814.25</v>
      </c>
      <c r="N62" s="28">
        <v>774.75</v>
      </c>
      <c r="O62" s="39">
        <v>1725625</v>
      </c>
      <c r="P62" s="40">
        <v>-3.0547752808988762E-2</v>
      </c>
    </row>
    <row r="63" spans="1:16" ht="12.75" customHeight="1">
      <c r="A63" s="28">
        <v>53</v>
      </c>
      <c r="B63" s="29" t="s">
        <v>70</v>
      </c>
      <c r="C63" s="30" t="s">
        <v>251</v>
      </c>
      <c r="D63" s="31">
        <v>44588</v>
      </c>
      <c r="E63" s="37">
        <v>428.8</v>
      </c>
      <c r="F63" s="37">
        <v>430.43333333333339</v>
      </c>
      <c r="G63" s="38">
        <v>412.46666666666681</v>
      </c>
      <c r="H63" s="38">
        <v>396.13333333333344</v>
      </c>
      <c r="I63" s="38">
        <v>378.16666666666686</v>
      </c>
      <c r="J63" s="38">
        <v>446.76666666666677</v>
      </c>
      <c r="K63" s="38">
        <v>464.73333333333335</v>
      </c>
      <c r="L63" s="38">
        <v>481.06666666666672</v>
      </c>
      <c r="M63" s="28">
        <v>448.4</v>
      </c>
      <c r="N63" s="28">
        <v>414.1</v>
      </c>
      <c r="O63" s="39">
        <v>2219800</v>
      </c>
      <c r="P63" s="40">
        <v>-0.11607533946561542</v>
      </c>
    </row>
    <row r="64" spans="1:16" ht="12.75" customHeight="1">
      <c r="A64" s="28">
        <v>54</v>
      </c>
      <c r="B64" s="29" t="s">
        <v>58</v>
      </c>
      <c r="C64" s="30" t="s">
        <v>92</v>
      </c>
      <c r="D64" s="31">
        <v>44588</v>
      </c>
      <c r="E64" s="37">
        <v>143.65</v>
      </c>
      <c r="F64" s="37">
        <v>144.71666666666667</v>
      </c>
      <c r="G64" s="38">
        <v>141.98333333333335</v>
      </c>
      <c r="H64" s="38">
        <v>140.31666666666669</v>
      </c>
      <c r="I64" s="38">
        <v>137.58333333333337</v>
      </c>
      <c r="J64" s="38">
        <v>146.38333333333333</v>
      </c>
      <c r="K64" s="38">
        <v>149.11666666666662</v>
      </c>
      <c r="L64" s="38">
        <v>150.7833333333333</v>
      </c>
      <c r="M64" s="28">
        <v>147.44999999999999</v>
      </c>
      <c r="N64" s="28">
        <v>143.05000000000001</v>
      </c>
      <c r="O64" s="39">
        <v>13783600</v>
      </c>
      <c r="P64" s="40">
        <v>-4.9091801669121256E-3</v>
      </c>
    </row>
    <row r="65" spans="1:16" ht="12.75" customHeight="1">
      <c r="A65" s="28">
        <v>55</v>
      </c>
      <c r="B65" s="29" t="s">
        <v>70</v>
      </c>
      <c r="C65" s="30" t="s">
        <v>93</v>
      </c>
      <c r="D65" s="31">
        <v>44588</v>
      </c>
      <c r="E65" s="37">
        <v>987.95</v>
      </c>
      <c r="F65" s="37">
        <v>997.05000000000007</v>
      </c>
      <c r="G65" s="38">
        <v>969.55000000000018</v>
      </c>
      <c r="H65" s="38">
        <v>951.15000000000009</v>
      </c>
      <c r="I65" s="38">
        <v>923.6500000000002</v>
      </c>
      <c r="J65" s="38">
        <v>1015.4500000000002</v>
      </c>
      <c r="K65" s="38">
        <v>1042.9499999999998</v>
      </c>
      <c r="L65" s="38">
        <v>1061.3500000000001</v>
      </c>
      <c r="M65" s="28">
        <v>1024.55</v>
      </c>
      <c r="N65" s="28">
        <v>978.65</v>
      </c>
      <c r="O65" s="39">
        <v>1101000</v>
      </c>
      <c r="P65" s="40">
        <v>-0.13970932958274732</v>
      </c>
    </row>
    <row r="66" spans="1:16" ht="12.75" customHeight="1">
      <c r="A66" s="28">
        <v>56</v>
      </c>
      <c r="B66" s="29" t="s">
        <v>56</v>
      </c>
      <c r="C66" s="30" t="s">
        <v>94</v>
      </c>
      <c r="D66" s="31">
        <v>44588</v>
      </c>
      <c r="E66" s="37">
        <v>564.65</v>
      </c>
      <c r="F66" s="37">
        <v>567.08333333333337</v>
      </c>
      <c r="G66" s="38">
        <v>561.16666666666674</v>
      </c>
      <c r="H66" s="38">
        <v>557.68333333333339</v>
      </c>
      <c r="I66" s="38">
        <v>551.76666666666677</v>
      </c>
      <c r="J66" s="38">
        <v>570.56666666666672</v>
      </c>
      <c r="K66" s="38">
        <v>576.48333333333346</v>
      </c>
      <c r="L66" s="38">
        <v>579.9666666666667</v>
      </c>
      <c r="M66" s="28">
        <v>573</v>
      </c>
      <c r="N66" s="28">
        <v>563.6</v>
      </c>
      <c r="O66" s="39">
        <v>10657500</v>
      </c>
      <c r="P66" s="40">
        <v>4.1220115416323163E-3</v>
      </c>
    </row>
    <row r="67" spans="1:16" ht="12.75" customHeight="1">
      <c r="A67" s="28">
        <v>57</v>
      </c>
      <c r="B67" s="29" t="s">
        <v>42</v>
      </c>
      <c r="C67" s="30" t="s">
        <v>252</v>
      </c>
      <c r="D67" s="31">
        <v>44588</v>
      </c>
      <c r="E67" s="37">
        <v>1982.15</v>
      </c>
      <c r="F67" s="37">
        <v>2010.5166666666667</v>
      </c>
      <c r="G67" s="38">
        <v>1947.0333333333333</v>
      </c>
      <c r="H67" s="38">
        <v>1911.9166666666667</v>
      </c>
      <c r="I67" s="38">
        <v>1848.4333333333334</v>
      </c>
      <c r="J67" s="38">
        <v>2045.6333333333332</v>
      </c>
      <c r="K67" s="38">
        <v>2109.1166666666663</v>
      </c>
      <c r="L67" s="38">
        <v>2144.2333333333331</v>
      </c>
      <c r="M67" s="28">
        <v>2074</v>
      </c>
      <c r="N67" s="28">
        <v>1975.4</v>
      </c>
      <c r="O67" s="39">
        <v>457750</v>
      </c>
      <c r="P67" s="40">
        <v>-4.4363256784968684E-2</v>
      </c>
    </row>
    <row r="68" spans="1:16" ht="12.75" customHeight="1">
      <c r="A68" s="28">
        <v>58</v>
      </c>
      <c r="B68" s="29" t="s">
        <v>38</v>
      </c>
      <c r="C68" s="30" t="s">
        <v>95</v>
      </c>
      <c r="D68" s="31">
        <v>44588</v>
      </c>
      <c r="E68" s="37">
        <v>2591.4</v>
      </c>
      <c r="F68" s="37">
        <v>2619.0833333333335</v>
      </c>
      <c r="G68" s="38">
        <v>2542.7166666666672</v>
      </c>
      <c r="H68" s="38">
        <v>2494.0333333333338</v>
      </c>
      <c r="I68" s="38">
        <v>2417.6666666666674</v>
      </c>
      <c r="J68" s="38">
        <v>2667.7666666666669</v>
      </c>
      <c r="K68" s="38">
        <v>2744.1333333333328</v>
      </c>
      <c r="L68" s="38">
        <v>2792.8166666666666</v>
      </c>
      <c r="M68" s="28">
        <v>2695.45</v>
      </c>
      <c r="N68" s="28">
        <v>2570.4</v>
      </c>
      <c r="O68" s="39">
        <v>2022500</v>
      </c>
      <c r="P68" s="40">
        <v>-1.5695340065701422E-2</v>
      </c>
    </row>
    <row r="69" spans="1:16" ht="12.75" customHeight="1">
      <c r="A69" s="28">
        <v>59</v>
      </c>
      <c r="B69" s="29" t="s">
        <v>44</v>
      </c>
      <c r="C69" s="30" t="s">
        <v>349</v>
      </c>
      <c r="D69" s="31">
        <v>44588</v>
      </c>
      <c r="E69" s="37">
        <v>282.55</v>
      </c>
      <c r="F69" s="37">
        <v>288.25</v>
      </c>
      <c r="G69" s="38">
        <v>275.45</v>
      </c>
      <c r="H69" s="38">
        <v>268.34999999999997</v>
      </c>
      <c r="I69" s="38">
        <v>255.54999999999995</v>
      </c>
      <c r="J69" s="38">
        <v>295.35000000000002</v>
      </c>
      <c r="K69" s="38">
        <v>308.14999999999998</v>
      </c>
      <c r="L69" s="38">
        <v>315.25000000000006</v>
      </c>
      <c r="M69" s="28">
        <v>301.05</v>
      </c>
      <c r="N69" s="28">
        <v>281.14999999999998</v>
      </c>
      <c r="O69" s="39">
        <v>15672200</v>
      </c>
      <c r="P69" s="40">
        <v>-2.3502436228145601E-2</v>
      </c>
    </row>
    <row r="70" spans="1:16" ht="12.75" customHeight="1">
      <c r="A70" s="28">
        <v>60</v>
      </c>
      <c r="B70" s="29" t="s">
        <v>47</v>
      </c>
      <c r="C70" s="30" t="s">
        <v>96</v>
      </c>
      <c r="D70" s="31">
        <v>44588</v>
      </c>
      <c r="E70" s="37">
        <v>4527</v>
      </c>
      <c r="F70" s="37">
        <v>4562.6833333333334</v>
      </c>
      <c r="G70" s="38">
        <v>4478.3166666666666</v>
      </c>
      <c r="H70" s="38">
        <v>4429.6333333333332</v>
      </c>
      <c r="I70" s="38">
        <v>4345.2666666666664</v>
      </c>
      <c r="J70" s="38">
        <v>4611.3666666666668</v>
      </c>
      <c r="K70" s="38">
        <v>4695.7333333333336</v>
      </c>
      <c r="L70" s="38">
        <v>4744.416666666667</v>
      </c>
      <c r="M70" s="28">
        <v>4647.05</v>
      </c>
      <c r="N70" s="28">
        <v>4514</v>
      </c>
      <c r="O70" s="39">
        <v>2852700</v>
      </c>
      <c r="P70" s="40">
        <v>-2.6221942521501992E-3</v>
      </c>
    </row>
    <row r="71" spans="1:16" ht="12.75" customHeight="1">
      <c r="A71" s="28">
        <v>61</v>
      </c>
      <c r="B71" s="29" t="s">
        <v>44</v>
      </c>
      <c r="C71" s="30" t="s">
        <v>254</v>
      </c>
      <c r="D71" s="31">
        <v>44588</v>
      </c>
      <c r="E71" s="37">
        <v>5229.1499999999996</v>
      </c>
      <c r="F71" s="37">
        <v>5283.7333333333336</v>
      </c>
      <c r="G71" s="38">
        <v>5117.4666666666672</v>
      </c>
      <c r="H71" s="38">
        <v>5005.7833333333338</v>
      </c>
      <c r="I71" s="38">
        <v>4839.5166666666673</v>
      </c>
      <c r="J71" s="38">
        <v>5395.416666666667</v>
      </c>
      <c r="K71" s="38">
        <v>5561.6833333333334</v>
      </c>
      <c r="L71" s="38">
        <v>5673.3666666666668</v>
      </c>
      <c r="M71" s="28">
        <v>5450</v>
      </c>
      <c r="N71" s="28">
        <v>5172.05</v>
      </c>
      <c r="O71" s="39">
        <v>677875</v>
      </c>
      <c r="P71" s="40">
        <v>-4.4573643410852716E-2</v>
      </c>
    </row>
    <row r="72" spans="1:16" ht="12.75" customHeight="1">
      <c r="A72" s="28">
        <v>62</v>
      </c>
      <c r="B72" s="29" t="s">
        <v>97</v>
      </c>
      <c r="C72" s="30" t="s">
        <v>98</v>
      </c>
      <c r="D72" s="31">
        <v>44588</v>
      </c>
      <c r="E72" s="37">
        <v>404.1</v>
      </c>
      <c r="F72" s="37">
        <v>408.25</v>
      </c>
      <c r="G72" s="38">
        <v>386.1</v>
      </c>
      <c r="H72" s="38">
        <v>368.1</v>
      </c>
      <c r="I72" s="38">
        <v>345.95000000000005</v>
      </c>
      <c r="J72" s="38">
        <v>426.25</v>
      </c>
      <c r="K72" s="38">
        <v>448.4</v>
      </c>
      <c r="L72" s="38">
        <v>466.4</v>
      </c>
      <c r="M72" s="28">
        <v>430.4</v>
      </c>
      <c r="N72" s="28">
        <v>390.25</v>
      </c>
      <c r="O72" s="39">
        <v>31259250</v>
      </c>
      <c r="P72" s="40">
        <v>-5.250721974271462E-3</v>
      </c>
    </row>
    <row r="73" spans="1:16" ht="12.75" customHeight="1">
      <c r="A73" s="28">
        <v>63</v>
      </c>
      <c r="B73" s="29" t="s">
        <v>47</v>
      </c>
      <c r="C73" s="30" t="s">
        <v>99</v>
      </c>
      <c r="D73" s="31">
        <v>44588</v>
      </c>
      <c r="E73" s="37">
        <v>4700.8999999999996</v>
      </c>
      <c r="F73" s="37">
        <v>4689.9833333333336</v>
      </c>
      <c r="G73" s="38">
        <v>4641.2166666666672</v>
      </c>
      <c r="H73" s="38">
        <v>4581.5333333333338</v>
      </c>
      <c r="I73" s="38">
        <v>4532.7666666666673</v>
      </c>
      <c r="J73" s="38">
        <v>4749.666666666667</v>
      </c>
      <c r="K73" s="38">
        <v>4798.4333333333334</v>
      </c>
      <c r="L73" s="38">
        <v>4858.1166666666668</v>
      </c>
      <c r="M73" s="28">
        <v>4738.75</v>
      </c>
      <c r="N73" s="28">
        <v>4630.3</v>
      </c>
      <c r="O73" s="39">
        <v>2778875</v>
      </c>
      <c r="P73" s="40">
        <v>3.4096194994883242E-2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44588</v>
      </c>
      <c r="E74" s="37">
        <v>2736.1</v>
      </c>
      <c r="F74" s="37">
        <v>2770.4</v>
      </c>
      <c r="G74" s="38">
        <v>2690.8</v>
      </c>
      <c r="H74" s="38">
        <v>2645.5</v>
      </c>
      <c r="I74" s="38">
        <v>2565.9</v>
      </c>
      <c r="J74" s="38">
        <v>2815.7000000000003</v>
      </c>
      <c r="K74" s="38">
        <v>2895.2999999999997</v>
      </c>
      <c r="L74" s="38">
        <v>2940.6000000000004</v>
      </c>
      <c r="M74" s="28">
        <v>2850</v>
      </c>
      <c r="N74" s="28">
        <v>2725.1</v>
      </c>
      <c r="O74" s="39">
        <v>2462600</v>
      </c>
      <c r="P74" s="40">
        <v>4.2833852082406997E-2</v>
      </c>
    </row>
    <row r="75" spans="1:16" ht="12.75" customHeight="1">
      <c r="A75" s="28">
        <v>65</v>
      </c>
      <c r="B75" s="29" t="s">
        <v>49</v>
      </c>
      <c r="C75" s="314" t="s">
        <v>101</v>
      </c>
      <c r="D75" s="31">
        <v>44588</v>
      </c>
      <c r="E75" s="37">
        <v>1859.65</v>
      </c>
      <c r="F75" s="37">
        <v>1866.2166666666665</v>
      </c>
      <c r="G75" s="38">
        <v>1849.633333333333</v>
      </c>
      <c r="H75" s="38">
        <v>1839.6166666666666</v>
      </c>
      <c r="I75" s="38">
        <v>1823.0333333333331</v>
      </c>
      <c r="J75" s="38">
        <v>1876.2333333333329</v>
      </c>
      <c r="K75" s="38">
        <v>1892.8166666666664</v>
      </c>
      <c r="L75" s="38">
        <v>1902.8333333333328</v>
      </c>
      <c r="M75" s="28">
        <v>1882.8</v>
      </c>
      <c r="N75" s="28">
        <v>1856.2</v>
      </c>
      <c r="O75" s="39">
        <v>6756200</v>
      </c>
      <c r="P75" s="40">
        <v>-3.1001025479214326E-2</v>
      </c>
    </row>
    <row r="76" spans="1:16" ht="12.75" customHeight="1">
      <c r="A76" s="28">
        <v>66</v>
      </c>
      <c r="B76" s="29" t="s">
        <v>49</v>
      </c>
      <c r="C76" s="30" t="s">
        <v>102</v>
      </c>
      <c r="D76" s="31">
        <v>44588</v>
      </c>
      <c r="E76" s="37">
        <v>179</v>
      </c>
      <c r="F76" s="37">
        <v>180.5</v>
      </c>
      <c r="G76" s="38">
        <v>177.2</v>
      </c>
      <c r="H76" s="38">
        <v>175.39999999999998</v>
      </c>
      <c r="I76" s="38">
        <v>172.09999999999997</v>
      </c>
      <c r="J76" s="38">
        <v>182.3</v>
      </c>
      <c r="K76" s="38">
        <v>185.60000000000002</v>
      </c>
      <c r="L76" s="38">
        <v>187.40000000000003</v>
      </c>
      <c r="M76" s="28">
        <v>183.8</v>
      </c>
      <c r="N76" s="28">
        <v>178.7</v>
      </c>
      <c r="O76" s="39">
        <v>23443200</v>
      </c>
      <c r="P76" s="40">
        <v>-2.060460219581892E-2</v>
      </c>
    </row>
    <row r="77" spans="1:16" ht="12.75" customHeight="1">
      <c r="A77" s="28">
        <v>67</v>
      </c>
      <c r="B77" s="29" t="s">
        <v>58</v>
      </c>
      <c r="C77" s="30" t="s">
        <v>103</v>
      </c>
      <c r="D77" s="31">
        <v>44588</v>
      </c>
      <c r="E77" s="37">
        <v>98.3</v>
      </c>
      <c r="F77" s="37">
        <v>99.149999999999991</v>
      </c>
      <c r="G77" s="38">
        <v>96.899999999999977</v>
      </c>
      <c r="H77" s="38">
        <v>95.499999999999986</v>
      </c>
      <c r="I77" s="38">
        <v>93.249999999999972</v>
      </c>
      <c r="J77" s="38">
        <v>100.54999999999998</v>
      </c>
      <c r="K77" s="38">
        <v>102.80000000000001</v>
      </c>
      <c r="L77" s="38">
        <v>104.19999999999999</v>
      </c>
      <c r="M77" s="28">
        <v>101.4</v>
      </c>
      <c r="N77" s="28">
        <v>97.75</v>
      </c>
      <c r="O77" s="39">
        <v>98220000</v>
      </c>
      <c r="P77" s="40">
        <v>-1.1871227364185111E-2</v>
      </c>
    </row>
    <row r="78" spans="1:16" ht="12.75" customHeight="1">
      <c r="A78" s="28">
        <v>68</v>
      </c>
      <c r="B78" s="29" t="s">
        <v>87</v>
      </c>
      <c r="C78" s="30" t="s">
        <v>364</v>
      </c>
      <c r="D78" s="31">
        <v>44588</v>
      </c>
      <c r="E78" s="37">
        <v>167.5</v>
      </c>
      <c r="F78" s="37">
        <v>170.68333333333331</v>
      </c>
      <c r="G78" s="38">
        <v>162.11666666666662</v>
      </c>
      <c r="H78" s="38">
        <v>156.73333333333332</v>
      </c>
      <c r="I78" s="38">
        <v>148.16666666666663</v>
      </c>
      <c r="J78" s="38">
        <v>176.06666666666661</v>
      </c>
      <c r="K78" s="38">
        <v>184.63333333333327</v>
      </c>
      <c r="L78" s="38">
        <v>190.01666666666659</v>
      </c>
      <c r="M78" s="28">
        <v>179.25</v>
      </c>
      <c r="N78" s="28">
        <v>165.3</v>
      </c>
      <c r="O78" s="39">
        <v>13689000</v>
      </c>
      <c r="P78" s="40">
        <v>3.3771843707048887E-2</v>
      </c>
    </row>
    <row r="79" spans="1:16" ht="12.75" customHeight="1">
      <c r="A79" s="28">
        <v>69</v>
      </c>
      <c r="B79" s="29" t="s">
        <v>79</v>
      </c>
      <c r="C79" s="30" t="s">
        <v>104</v>
      </c>
      <c r="D79" s="31">
        <v>44588</v>
      </c>
      <c r="E79" s="37">
        <v>143.05000000000001</v>
      </c>
      <c r="F79" s="37">
        <v>143.96666666666667</v>
      </c>
      <c r="G79" s="38">
        <v>141.53333333333333</v>
      </c>
      <c r="H79" s="38">
        <v>140.01666666666665</v>
      </c>
      <c r="I79" s="38">
        <v>137.58333333333331</v>
      </c>
      <c r="J79" s="38">
        <v>145.48333333333335</v>
      </c>
      <c r="K79" s="38">
        <v>147.91666666666669</v>
      </c>
      <c r="L79" s="38">
        <v>149.43333333333337</v>
      </c>
      <c r="M79" s="28">
        <v>146.4</v>
      </c>
      <c r="N79" s="28">
        <v>142.44999999999999</v>
      </c>
      <c r="O79" s="39">
        <v>35563000</v>
      </c>
      <c r="P79" s="40">
        <v>-2.2468142186452045E-2</v>
      </c>
    </row>
    <row r="80" spans="1:16" ht="12.75" customHeight="1">
      <c r="A80" s="28">
        <v>70</v>
      </c>
      <c r="B80" s="29" t="s">
        <v>47</v>
      </c>
      <c r="C80" s="30" t="s">
        <v>105</v>
      </c>
      <c r="D80" s="31">
        <v>44588</v>
      </c>
      <c r="E80" s="37">
        <v>494.9</v>
      </c>
      <c r="F80" s="37">
        <v>502.76666666666665</v>
      </c>
      <c r="G80" s="38">
        <v>483.0333333333333</v>
      </c>
      <c r="H80" s="38">
        <v>471.16666666666663</v>
      </c>
      <c r="I80" s="38">
        <v>451.43333333333328</v>
      </c>
      <c r="J80" s="38">
        <v>514.63333333333333</v>
      </c>
      <c r="K80" s="38">
        <v>534.36666666666667</v>
      </c>
      <c r="L80" s="38">
        <v>546.23333333333335</v>
      </c>
      <c r="M80" s="28">
        <v>522.5</v>
      </c>
      <c r="N80" s="28">
        <v>490.9</v>
      </c>
      <c r="O80" s="39">
        <v>8574400</v>
      </c>
      <c r="P80" s="40">
        <v>-1.6877637130801686E-2</v>
      </c>
    </row>
    <row r="81" spans="1:16" ht="12.75" customHeight="1">
      <c r="A81" s="28">
        <v>71</v>
      </c>
      <c r="B81" s="29" t="s">
        <v>106</v>
      </c>
      <c r="C81" s="30" t="s">
        <v>107</v>
      </c>
      <c r="D81" s="31">
        <v>44588</v>
      </c>
      <c r="E81" s="37">
        <v>43.5</v>
      </c>
      <c r="F81" s="37">
        <v>43.933333333333337</v>
      </c>
      <c r="G81" s="38">
        <v>42.716666666666676</v>
      </c>
      <c r="H81" s="38">
        <v>41.933333333333337</v>
      </c>
      <c r="I81" s="38">
        <v>40.716666666666676</v>
      </c>
      <c r="J81" s="38">
        <v>44.716666666666676</v>
      </c>
      <c r="K81" s="38">
        <v>45.933333333333344</v>
      </c>
      <c r="L81" s="38">
        <v>46.716666666666676</v>
      </c>
      <c r="M81" s="28">
        <v>45.15</v>
      </c>
      <c r="N81" s="28">
        <v>43.15</v>
      </c>
      <c r="O81" s="39">
        <v>82957500</v>
      </c>
      <c r="P81" s="40">
        <v>0.11054216867469879</v>
      </c>
    </row>
    <row r="82" spans="1:16" ht="12.75" customHeight="1">
      <c r="A82" s="28">
        <v>72</v>
      </c>
      <c r="B82" s="29" t="s">
        <v>44</v>
      </c>
      <c r="C82" s="30" t="s">
        <v>381</v>
      </c>
      <c r="D82" s="31">
        <v>44588</v>
      </c>
      <c r="E82" s="37">
        <v>475.5</v>
      </c>
      <c r="F82" s="37">
        <v>482.88333333333338</v>
      </c>
      <c r="G82" s="38">
        <v>464.76666666666677</v>
      </c>
      <c r="H82" s="38">
        <v>454.03333333333336</v>
      </c>
      <c r="I82" s="38">
        <v>435.91666666666674</v>
      </c>
      <c r="J82" s="38">
        <v>493.61666666666679</v>
      </c>
      <c r="K82" s="38">
        <v>511.73333333333346</v>
      </c>
      <c r="L82" s="38">
        <v>522.46666666666681</v>
      </c>
      <c r="M82" s="28">
        <v>501</v>
      </c>
      <c r="N82" s="28">
        <v>472.15</v>
      </c>
      <c r="O82" s="39">
        <v>3447600</v>
      </c>
      <c r="P82" s="40">
        <v>-9.5806341629730646E-2</v>
      </c>
    </row>
    <row r="83" spans="1:16" ht="12.75" customHeight="1">
      <c r="A83" s="28">
        <v>73</v>
      </c>
      <c r="B83" s="29" t="s">
        <v>56</v>
      </c>
      <c r="C83" s="30" t="s">
        <v>108</v>
      </c>
      <c r="D83" s="31">
        <v>44588</v>
      </c>
      <c r="E83" s="37">
        <v>930</v>
      </c>
      <c r="F83" s="37">
        <v>935.44999999999993</v>
      </c>
      <c r="G83" s="38">
        <v>922.09999999999991</v>
      </c>
      <c r="H83" s="38">
        <v>914.19999999999993</v>
      </c>
      <c r="I83" s="38">
        <v>900.84999999999991</v>
      </c>
      <c r="J83" s="38">
        <v>943.34999999999991</v>
      </c>
      <c r="K83" s="38">
        <v>956.7</v>
      </c>
      <c r="L83" s="38">
        <v>964.59999999999991</v>
      </c>
      <c r="M83" s="28">
        <v>948.8</v>
      </c>
      <c r="N83" s="28">
        <v>927.55</v>
      </c>
      <c r="O83" s="39">
        <v>5214000</v>
      </c>
      <c r="P83" s="40">
        <v>-2.4417625596407522E-2</v>
      </c>
    </row>
    <row r="84" spans="1:16" ht="12.75" customHeight="1">
      <c r="A84" s="28">
        <v>74</v>
      </c>
      <c r="B84" s="29" t="s">
        <v>97</v>
      </c>
      <c r="C84" s="30" t="s">
        <v>109</v>
      </c>
      <c r="D84" s="31">
        <v>44588</v>
      </c>
      <c r="E84" s="37">
        <v>1902.35</v>
      </c>
      <c r="F84" s="37">
        <v>1937.1166666666668</v>
      </c>
      <c r="G84" s="38">
        <v>1856.7833333333335</v>
      </c>
      <c r="H84" s="38">
        <v>1811.2166666666667</v>
      </c>
      <c r="I84" s="38">
        <v>1730.8833333333334</v>
      </c>
      <c r="J84" s="38">
        <v>1982.6833333333336</v>
      </c>
      <c r="K84" s="38">
        <v>2063.0166666666664</v>
      </c>
      <c r="L84" s="38">
        <v>2108.5833333333339</v>
      </c>
      <c r="M84" s="28">
        <v>2017.45</v>
      </c>
      <c r="N84" s="28">
        <v>1891.55</v>
      </c>
      <c r="O84" s="39">
        <v>3794050</v>
      </c>
      <c r="P84" s="40">
        <v>4.1112993846428254E-2</v>
      </c>
    </row>
    <row r="85" spans="1:16" ht="12.75" customHeight="1">
      <c r="A85" s="28">
        <v>75</v>
      </c>
      <c r="B85" s="29" t="s">
        <v>47</v>
      </c>
      <c r="C85" s="30" t="s">
        <v>110</v>
      </c>
      <c r="D85" s="31">
        <v>44588</v>
      </c>
      <c r="E85" s="37">
        <v>323.39999999999998</v>
      </c>
      <c r="F85" s="37">
        <v>326.40000000000003</v>
      </c>
      <c r="G85" s="38">
        <v>318.80000000000007</v>
      </c>
      <c r="H85" s="38">
        <v>314.20000000000005</v>
      </c>
      <c r="I85" s="38">
        <v>306.60000000000008</v>
      </c>
      <c r="J85" s="38">
        <v>331.00000000000006</v>
      </c>
      <c r="K85" s="38">
        <v>338.60000000000008</v>
      </c>
      <c r="L85" s="38">
        <v>343.20000000000005</v>
      </c>
      <c r="M85" s="28">
        <v>334</v>
      </c>
      <c r="N85" s="28">
        <v>321.8</v>
      </c>
      <c r="O85" s="39">
        <v>16678000</v>
      </c>
      <c r="P85" s="40">
        <v>-9.0601757944557132E-2</v>
      </c>
    </row>
    <row r="86" spans="1:16" ht="12.75" customHeight="1">
      <c r="A86" s="28">
        <v>76</v>
      </c>
      <c r="B86" s="29" t="s">
        <v>42</v>
      </c>
      <c r="C86" s="273" t="s">
        <v>111</v>
      </c>
      <c r="D86" s="31">
        <v>44588</v>
      </c>
      <c r="E86" s="37">
        <v>1853.15</v>
      </c>
      <c r="F86" s="37">
        <v>1877.6166666666668</v>
      </c>
      <c r="G86" s="38">
        <v>1819.2333333333336</v>
      </c>
      <c r="H86" s="38">
        <v>1785.3166666666668</v>
      </c>
      <c r="I86" s="38">
        <v>1726.9333333333336</v>
      </c>
      <c r="J86" s="38">
        <v>1911.5333333333335</v>
      </c>
      <c r="K86" s="38">
        <v>1969.9166666666667</v>
      </c>
      <c r="L86" s="38">
        <v>2003.8333333333335</v>
      </c>
      <c r="M86" s="28">
        <v>1936</v>
      </c>
      <c r="N86" s="28">
        <v>1843.7</v>
      </c>
      <c r="O86" s="39">
        <v>10422925</v>
      </c>
      <c r="P86" s="40">
        <v>-2.6443054261502286E-2</v>
      </c>
    </row>
    <row r="87" spans="1:16" ht="12.75" customHeight="1">
      <c r="A87" s="28">
        <v>77</v>
      </c>
      <c r="B87" s="29" t="s">
        <v>79</v>
      </c>
      <c r="C87" s="30" t="s">
        <v>261</v>
      </c>
      <c r="D87" s="31">
        <v>44588</v>
      </c>
      <c r="E87" s="37">
        <v>313.7</v>
      </c>
      <c r="F87" s="37">
        <v>312.96666666666664</v>
      </c>
      <c r="G87" s="38">
        <v>306.0333333333333</v>
      </c>
      <c r="H87" s="38">
        <v>298.36666666666667</v>
      </c>
      <c r="I87" s="38">
        <v>291.43333333333334</v>
      </c>
      <c r="J87" s="38">
        <v>320.63333333333327</v>
      </c>
      <c r="K87" s="38">
        <v>327.56666666666655</v>
      </c>
      <c r="L87" s="38">
        <v>335.23333333333323</v>
      </c>
      <c r="M87" s="28">
        <v>319.89999999999998</v>
      </c>
      <c r="N87" s="28">
        <v>305.3</v>
      </c>
      <c r="O87" s="39">
        <v>2102900</v>
      </c>
      <c r="P87" s="40">
        <v>-7.2018004501125277E-2</v>
      </c>
    </row>
    <row r="88" spans="1:16" ht="12.75" customHeight="1">
      <c r="A88" s="28">
        <v>78</v>
      </c>
      <c r="B88" s="29" t="s">
        <v>79</v>
      </c>
      <c r="C88" s="30" t="s">
        <v>112</v>
      </c>
      <c r="D88" s="31">
        <v>44588</v>
      </c>
      <c r="E88" s="37">
        <v>675.65</v>
      </c>
      <c r="F88" s="37">
        <v>682.56666666666661</v>
      </c>
      <c r="G88" s="38">
        <v>665.33333333333326</v>
      </c>
      <c r="H88" s="38">
        <v>655.01666666666665</v>
      </c>
      <c r="I88" s="38">
        <v>637.7833333333333</v>
      </c>
      <c r="J88" s="38">
        <v>692.88333333333321</v>
      </c>
      <c r="K88" s="38">
        <v>710.11666666666656</v>
      </c>
      <c r="L88" s="38">
        <v>720.43333333333317</v>
      </c>
      <c r="M88" s="28">
        <v>699.8</v>
      </c>
      <c r="N88" s="28">
        <v>672.25</v>
      </c>
      <c r="O88" s="39">
        <v>2056250</v>
      </c>
      <c r="P88" s="40">
        <v>8.5836909871244635E-3</v>
      </c>
    </row>
    <row r="89" spans="1:16" ht="12.75" customHeight="1">
      <c r="A89" s="28">
        <v>79</v>
      </c>
      <c r="B89" s="29" t="s">
        <v>44</v>
      </c>
      <c r="C89" s="30" t="s">
        <v>262</v>
      </c>
      <c r="D89" s="31">
        <v>44588</v>
      </c>
      <c r="E89" s="37">
        <v>1391.15</v>
      </c>
      <c r="F89" s="37">
        <v>1402.2333333333336</v>
      </c>
      <c r="G89" s="38">
        <v>1371.5166666666671</v>
      </c>
      <c r="H89" s="38">
        <v>1351.8833333333334</v>
      </c>
      <c r="I89" s="38">
        <v>1321.166666666667</v>
      </c>
      <c r="J89" s="38">
        <v>1421.8666666666672</v>
      </c>
      <c r="K89" s="38">
        <v>1452.5833333333335</v>
      </c>
      <c r="L89" s="38">
        <v>1472.2166666666674</v>
      </c>
      <c r="M89" s="28">
        <v>1432.95</v>
      </c>
      <c r="N89" s="28">
        <v>1382.6</v>
      </c>
      <c r="O89" s="39">
        <v>3052825</v>
      </c>
      <c r="P89" s="40">
        <v>-3.686497827064289E-2</v>
      </c>
    </row>
    <row r="90" spans="1:16" ht="12.75" customHeight="1">
      <c r="A90" s="28">
        <v>80</v>
      </c>
      <c r="B90" s="29" t="s">
        <v>70</v>
      </c>
      <c r="C90" s="30" t="s">
        <v>113</v>
      </c>
      <c r="D90" s="31">
        <v>44588</v>
      </c>
      <c r="E90" s="37">
        <v>1314.75</v>
      </c>
      <c r="F90" s="37">
        <v>1322.8833333333334</v>
      </c>
      <c r="G90" s="38">
        <v>1302.2666666666669</v>
      </c>
      <c r="H90" s="38">
        <v>1289.7833333333335</v>
      </c>
      <c r="I90" s="38">
        <v>1269.166666666667</v>
      </c>
      <c r="J90" s="38">
        <v>1335.3666666666668</v>
      </c>
      <c r="K90" s="38">
        <v>1355.9833333333331</v>
      </c>
      <c r="L90" s="38">
        <v>1368.4666666666667</v>
      </c>
      <c r="M90" s="28">
        <v>1343.5</v>
      </c>
      <c r="N90" s="28">
        <v>1310.4000000000001</v>
      </c>
      <c r="O90" s="39">
        <v>4019000</v>
      </c>
      <c r="P90" s="40">
        <v>-3.9206311259861341E-2</v>
      </c>
    </row>
    <row r="91" spans="1:16" ht="12.75" customHeight="1">
      <c r="A91" s="28">
        <v>81</v>
      </c>
      <c r="B91" s="29" t="s">
        <v>87</v>
      </c>
      <c r="C91" s="30" t="s">
        <v>114</v>
      </c>
      <c r="D91" s="31">
        <v>44588</v>
      </c>
      <c r="E91" s="37">
        <v>1213.0999999999999</v>
      </c>
      <c r="F91" s="37">
        <v>1229.4666666666665</v>
      </c>
      <c r="G91" s="38">
        <v>1193.9333333333329</v>
      </c>
      <c r="H91" s="38">
        <v>1174.7666666666664</v>
      </c>
      <c r="I91" s="38">
        <v>1139.2333333333329</v>
      </c>
      <c r="J91" s="38">
        <v>1248.633333333333</v>
      </c>
      <c r="K91" s="38">
        <v>1284.1666666666663</v>
      </c>
      <c r="L91" s="38">
        <v>1303.333333333333</v>
      </c>
      <c r="M91" s="28">
        <v>1265</v>
      </c>
      <c r="N91" s="28">
        <v>1210.3</v>
      </c>
      <c r="O91" s="39">
        <v>25139100</v>
      </c>
      <c r="P91" s="40">
        <v>1.645562559268143E-3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44588</v>
      </c>
      <c r="E92" s="37">
        <v>2669.5</v>
      </c>
      <c r="F92" s="37">
        <v>2685.0333333333333</v>
      </c>
      <c r="G92" s="38">
        <v>2649.4666666666667</v>
      </c>
      <c r="H92" s="38">
        <v>2629.4333333333334</v>
      </c>
      <c r="I92" s="38">
        <v>2593.8666666666668</v>
      </c>
      <c r="J92" s="38">
        <v>2705.0666666666666</v>
      </c>
      <c r="K92" s="38">
        <v>2740.6333333333332</v>
      </c>
      <c r="L92" s="38">
        <v>2760.6666666666665</v>
      </c>
      <c r="M92" s="28">
        <v>2720.6</v>
      </c>
      <c r="N92" s="28">
        <v>2665</v>
      </c>
      <c r="O92" s="39">
        <v>13729200</v>
      </c>
      <c r="P92" s="40">
        <v>4.9031518624641834E-2</v>
      </c>
    </row>
    <row r="93" spans="1:16" ht="12.75" customHeight="1">
      <c r="A93" s="28">
        <v>83</v>
      </c>
      <c r="B93" s="29" t="s">
        <v>63</v>
      </c>
      <c r="C93" s="30" t="s">
        <v>116</v>
      </c>
      <c r="D93" s="31">
        <v>44588</v>
      </c>
      <c r="E93" s="37">
        <v>2446.85</v>
      </c>
      <c r="F93" s="37">
        <v>2461.1166666666668</v>
      </c>
      <c r="G93" s="38">
        <v>2414.2333333333336</v>
      </c>
      <c r="H93" s="38">
        <v>2381.6166666666668</v>
      </c>
      <c r="I93" s="38">
        <v>2334.7333333333336</v>
      </c>
      <c r="J93" s="38">
        <v>2493.7333333333336</v>
      </c>
      <c r="K93" s="38">
        <v>2540.6166666666668</v>
      </c>
      <c r="L93" s="38">
        <v>2573.2333333333336</v>
      </c>
      <c r="M93" s="28">
        <v>2508</v>
      </c>
      <c r="N93" s="28">
        <v>2428.5</v>
      </c>
      <c r="O93" s="39">
        <v>3278000</v>
      </c>
      <c r="P93" s="40">
        <v>-1.5556489879272028E-2</v>
      </c>
    </row>
    <row r="94" spans="1:16" ht="12.75" customHeight="1">
      <c r="A94" s="28">
        <v>84</v>
      </c>
      <c r="B94" s="29" t="s">
        <v>58</v>
      </c>
      <c r="C94" s="30" t="s">
        <v>117</v>
      </c>
      <c r="D94" s="31">
        <v>44588</v>
      </c>
      <c r="E94" s="37">
        <v>1532.5</v>
      </c>
      <c r="F94" s="37">
        <v>1535.8499999999997</v>
      </c>
      <c r="G94" s="38">
        <v>1517.9999999999993</v>
      </c>
      <c r="H94" s="38">
        <v>1503.4999999999995</v>
      </c>
      <c r="I94" s="38">
        <v>1485.6499999999992</v>
      </c>
      <c r="J94" s="38">
        <v>1550.3499999999995</v>
      </c>
      <c r="K94" s="38">
        <v>1568.1999999999998</v>
      </c>
      <c r="L94" s="38">
        <v>1582.6999999999996</v>
      </c>
      <c r="M94" s="28">
        <v>1553.7</v>
      </c>
      <c r="N94" s="28">
        <v>1521.35</v>
      </c>
      <c r="O94" s="39">
        <v>39985550</v>
      </c>
      <c r="P94" s="40">
        <v>-2.8165436851673619E-2</v>
      </c>
    </row>
    <row r="95" spans="1:16" ht="12.75" customHeight="1">
      <c r="A95" s="28">
        <v>85</v>
      </c>
      <c r="B95" s="29" t="s">
        <v>63</v>
      </c>
      <c r="C95" s="30" t="s">
        <v>118</v>
      </c>
      <c r="D95" s="31">
        <v>44588</v>
      </c>
      <c r="E95" s="37">
        <v>669.75</v>
      </c>
      <c r="F95" s="37">
        <v>672.4</v>
      </c>
      <c r="G95" s="38">
        <v>664.94999999999993</v>
      </c>
      <c r="H95" s="38">
        <v>660.15</v>
      </c>
      <c r="I95" s="38">
        <v>652.69999999999993</v>
      </c>
      <c r="J95" s="38">
        <v>677.19999999999993</v>
      </c>
      <c r="K95" s="38">
        <v>684.65</v>
      </c>
      <c r="L95" s="38">
        <v>689.44999999999993</v>
      </c>
      <c r="M95" s="28">
        <v>679.85</v>
      </c>
      <c r="N95" s="28">
        <v>667.6</v>
      </c>
      <c r="O95" s="39">
        <v>20475400</v>
      </c>
      <c r="P95" s="40">
        <v>-2.6255157263033809E-3</v>
      </c>
    </row>
    <row r="96" spans="1:16" ht="12.75" customHeight="1">
      <c r="A96" s="28">
        <v>86</v>
      </c>
      <c r="B96" s="29" t="s">
        <v>49</v>
      </c>
      <c r="C96" s="30" t="s">
        <v>119</v>
      </c>
      <c r="D96" s="31">
        <v>44588</v>
      </c>
      <c r="E96" s="37">
        <v>2690.9</v>
      </c>
      <c r="F96" s="37">
        <v>2692.2333333333331</v>
      </c>
      <c r="G96" s="38">
        <v>2654.8666666666663</v>
      </c>
      <c r="H96" s="38">
        <v>2618.833333333333</v>
      </c>
      <c r="I96" s="38">
        <v>2581.4666666666662</v>
      </c>
      <c r="J96" s="38">
        <v>2728.2666666666664</v>
      </c>
      <c r="K96" s="38">
        <v>2765.6333333333332</v>
      </c>
      <c r="L96" s="38">
        <v>2801.6666666666665</v>
      </c>
      <c r="M96" s="28">
        <v>2729.6</v>
      </c>
      <c r="N96" s="28">
        <v>2656.2</v>
      </c>
      <c r="O96" s="39">
        <v>4051800</v>
      </c>
      <c r="P96" s="40">
        <v>-5.6975282781734395E-2</v>
      </c>
    </row>
    <row r="97" spans="1:16" ht="12.75" customHeight="1">
      <c r="A97" s="28">
        <v>87</v>
      </c>
      <c r="B97" s="29" t="s">
        <v>120</v>
      </c>
      <c r="C97" s="30" t="s">
        <v>121</v>
      </c>
      <c r="D97" s="31">
        <v>44588</v>
      </c>
      <c r="E97" s="37">
        <v>495.5</v>
      </c>
      <c r="F97" s="37">
        <v>500.43333333333339</v>
      </c>
      <c r="G97" s="38">
        <v>488.41666666666674</v>
      </c>
      <c r="H97" s="38">
        <v>481.33333333333337</v>
      </c>
      <c r="I97" s="38">
        <v>469.31666666666672</v>
      </c>
      <c r="J97" s="38">
        <v>507.51666666666677</v>
      </c>
      <c r="K97" s="38">
        <v>519.53333333333342</v>
      </c>
      <c r="L97" s="38">
        <v>526.61666666666679</v>
      </c>
      <c r="M97" s="28">
        <v>512.45000000000005</v>
      </c>
      <c r="N97" s="28">
        <v>493.35</v>
      </c>
      <c r="O97" s="39">
        <v>31350225</v>
      </c>
      <c r="P97" s="40">
        <v>-4.3961447678992918E-2</v>
      </c>
    </row>
    <row r="98" spans="1:16" ht="12.75" customHeight="1">
      <c r="A98" s="28">
        <v>88</v>
      </c>
      <c r="B98" s="29" t="s">
        <v>120</v>
      </c>
      <c r="C98" s="30" t="s">
        <v>391</v>
      </c>
      <c r="D98" s="31">
        <v>44588</v>
      </c>
      <c r="E98" s="37">
        <v>130.94999999999999</v>
      </c>
      <c r="F98" s="37">
        <v>133.58333333333334</v>
      </c>
      <c r="G98" s="38">
        <v>127.7166666666667</v>
      </c>
      <c r="H98" s="38">
        <v>124.48333333333335</v>
      </c>
      <c r="I98" s="38">
        <v>118.6166666666667</v>
      </c>
      <c r="J98" s="38">
        <v>136.81666666666669</v>
      </c>
      <c r="K98" s="38">
        <v>142.68333333333331</v>
      </c>
      <c r="L98" s="38">
        <v>145.91666666666669</v>
      </c>
      <c r="M98" s="28">
        <v>139.44999999999999</v>
      </c>
      <c r="N98" s="28">
        <v>130.35</v>
      </c>
      <c r="O98" s="39">
        <v>14663000</v>
      </c>
      <c r="P98" s="40">
        <v>-7.2865687873844481E-2</v>
      </c>
    </row>
    <row r="99" spans="1:16" ht="12.75" customHeight="1">
      <c r="A99" s="28">
        <v>89</v>
      </c>
      <c r="B99" s="29" t="s">
        <v>79</v>
      </c>
      <c r="C99" s="30" t="s">
        <v>122</v>
      </c>
      <c r="D99" s="31">
        <v>44588</v>
      </c>
      <c r="E99" s="37">
        <v>324.25</v>
      </c>
      <c r="F99" s="37">
        <v>326.05</v>
      </c>
      <c r="G99" s="38">
        <v>321.60000000000002</v>
      </c>
      <c r="H99" s="38">
        <v>318.95</v>
      </c>
      <c r="I99" s="38">
        <v>314.5</v>
      </c>
      <c r="J99" s="38">
        <v>328.70000000000005</v>
      </c>
      <c r="K99" s="38">
        <v>333.15</v>
      </c>
      <c r="L99" s="38">
        <v>335.80000000000007</v>
      </c>
      <c r="M99" s="28">
        <v>330.5</v>
      </c>
      <c r="N99" s="28">
        <v>323.39999999999998</v>
      </c>
      <c r="O99" s="39">
        <v>12430800</v>
      </c>
      <c r="P99" s="40">
        <v>-2.1673168617251841E-3</v>
      </c>
    </row>
    <row r="100" spans="1:16" ht="12.75" customHeight="1">
      <c r="A100" s="28">
        <v>90</v>
      </c>
      <c r="B100" s="29" t="s">
        <v>56</v>
      </c>
      <c r="C100" s="30" t="s">
        <v>123</v>
      </c>
      <c r="D100" s="31">
        <v>44588</v>
      </c>
      <c r="E100" s="37">
        <v>2373.6999999999998</v>
      </c>
      <c r="F100" s="37">
        <v>2381</v>
      </c>
      <c r="G100" s="38">
        <v>2357.75</v>
      </c>
      <c r="H100" s="38">
        <v>2341.8000000000002</v>
      </c>
      <c r="I100" s="38">
        <v>2318.5500000000002</v>
      </c>
      <c r="J100" s="38">
        <v>2396.9499999999998</v>
      </c>
      <c r="K100" s="38">
        <v>2420.1999999999998</v>
      </c>
      <c r="L100" s="38">
        <v>2436.1499999999996</v>
      </c>
      <c r="M100" s="28">
        <v>2404.25</v>
      </c>
      <c r="N100" s="28">
        <v>2365.0500000000002</v>
      </c>
      <c r="O100" s="39">
        <v>9165600</v>
      </c>
      <c r="P100" s="40">
        <v>1.370317528783304E-2</v>
      </c>
    </row>
    <row r="101" spans="1:16" ht="12.75" customHeight="1">
      <c r="A101" s="28">
        <v>91</v>
      </c>
      <c r="B101" s="29" t="s">
        <v>44</v>
      </c>
      <c r="C101" s="30" t="s">
        <v>392</v>
      </c>
      <c r="D101" s="31">
        <v>44588</v>
      </c>
      <c r="E101" s="37">
        <v>45080.75</v>
      </c>
      <c r="F101" s="37">
        <v>45518.433333333327</v>
      </c>
      <c r="G101" s="38">
        <v>44607.316666666651</v>
      </c>
      <c r="H101" s="38">
        <v>44133.883333333324</v>
      </c>
      <c r="I101" s="38">
        <v>43222.766666666648</v>
      </c>
      <c r="J101" s="38">
        <v>45991.866666666654</v>
      </c>
      <c r="K101" s="38">
        <v>46902.983333333337</v>
      </c>
      <c r="L101" s="38">
        <v>47376.416666666657</v>
      </c>
      <c r="M101" s="28">
        <v>46429.55</v>
      </c>
      <c r="N101" s="28">
        <v>45045</v>
      </c>
      <c r="O101" s="39">
        <v>9840</v>
      </c>
      <c r="P101" s="40">
        <v>-9.0634441087613302E-3</v>
      </c>
    </row>
    <row r="102" spans="1:16" ht="12.75" customHeight="1">
      <c r="A102" s="28">
        <v>92</v>
      </c>
      <c r="B102" s="29" t="s">
        <v>63</v>
      </c>
      <c r="C102" s="30" t="s">
        <v>124</v>
      </c>
      <c r="D102" s="31">
        <v>44588</v>
      </c>
      <c r="E102" s="37">
        <v>221.45</v>
      </c>
      <c r="F102" s="37">
        <v>223.33333333333334</v>
      </c>
      <c r="G102" s="38">
        <v>218.7166666666667</v>
      </c>
      <c r="H102" s="38">
        <v>215.98333333333335</v>
      </c>
      <c r="I102" s="38">
        <v>211.3666666666667</v>
      </c>
      <c r="J102" s="38">
        <v>226.06666666666669</v>
      </c>
      <c r="K102" s="38">
        <v>230.68333333333331</v>
      </c>
      <c r="L102" s="38">
        <v>233.41666666666669</v>
      </c>
      <c r="M102" s="28">
        <v>227.95</v>
      </c>
      <c r="N102" s="28">
        <v>220.6</v>
      </c>
      <c r="O102" s="39">
        <v>36812500</v>
      </c>
      <c r="P102" s="40">
        <v>-3.8461538461538464E-2</v>
      </c>
    </row>
    <row r="103" spans="1:16" ht="12.75" customHeight="1">
      <c r="A103" s="28">
        <v>93</v>
      </c>
      <c r="B103" s="29" t="s">
        <v>58</v>
      </c>
      <c r="C103" s="30" t="s">
        <v>125</v>
      </c>
      <c r="D103" s="31">
        <v>44588</v>
      </c>
      <c r="E103" s="37">
        <v>822.9</v>
      </c>
      <c r="F103" s="37">
        <v>826.5333333333333</v>
      </c>
      <c r="G103" s="38">
        <v>816.26666666666665</v>
      </c>
      <c r="H103" s="38">
        <v>809.63333333333333</v>
      </c>
      <c r="I103" s="38">
        <v>799.36666666666667</v>
      </c>
      <c r="J103" s="38">
        <v>833.16666666666663</v>
      </c>
      <c r="K103" s="38">
        <v>843.43333333333328</v>
      </c>
      <c r="L103" s="38">
        <v>850.06666666666661</v>
      </c>
      <c r="M103" s="28">
        <v>836.8</v>
      </c>
      <c r="N103" s="28">
        <v>819.9</v>
      </c>
      <c r="O103" s="39">
        <v>70248750</v>
      </c>
      <c r="P103" s="40">
        <v>-2.0509815411661296E-3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44588</v>
      </c>
      <c r="E104" s="37">
        <v>1448.05</v>
      </c>
      <c r="F104" s="37">
        <v>1444.2666666666664</v>
      </c>
      <c r="G104" s="38">
        <v>1422.3833333333328</v>
      </c>
      <c r="H104" s="38">
        <v>1396.7166666666662</v>
      </c>
      <c r="I104" s="38">
        <v>1374.8333333333326</v>
      </c>
      <c r="J104" s="38">
        <v>1469.9333333333329</v>
      </c>
      <c r="K104" s="38">
        <v>1491.8166666666666</v>
      </c>
      <c r="L104" s="38">
        <v>1517.4833333333331</v>
      </c>
      <c r="M104" s="28">
        <v>1466.15</v>
      </c>
      <c r="N104" s="28">
        <v>1418.6</v>
      </c>
      <c r="O104" s="39">
        <v>3088900</v>
      </c>
      <c r="P104" s="40">
        <v>-4.9288061336254111E-3</v>
      </c>
    </row>
    <row r="105" spans="1:16" ht="12.75" customHeight="1">
      <c r="A105" s="28">
        <v>95</v>
      </c>
      <c r="B105" s="29" t="s">
        <v>63</v>
      </c>
      <c r="C105" s="30" t="s">
        <v>127</v>
      </c>
      <c r="D105" s="31">
        <v>44588</v>
      </c>
      <c r="E105" s="37">
        <v>607.70000000000005</v>
      </c>
      <c r="F105" s="37">
        <v>613.68333333333339</v>
      </c>
      <c r="G105" s="38">
        <v>600.01666666666677</v>
      </c>
      <c r="H105" s="38">
        <v>592.33333333333337</v>
      </c>
      <c r="I105" s="38">
        <v>578.66666666666674</v>
      </c>
      <c r="J105" s="38">
        <v>621.36666666666679</v>
      </c>
      <c r="K105" s="38">
        <v>635.0333333333333</v>
      </c>
      <c r="L105" s="38">
        <v>642.71666666666681</v>
      </c>
      <c r="M105" s="28">
        <v>627.35</v>
      </c>
      <c r="N105" s="28">
        <v>606</v>
      </c>
      <c r="O105" s="39">
        <v>4862250</v>
      </c>
      <c r="P105" s="40">
        <v>-6.3556261736241515E-2</v>
      </c>
    </row>
    <row r="106" spans="1:16" ht="12.75" customHeight="1">
      <c r="A106" s="28">
        <v>96</v>
      </c>
      <c r="B106" s="29" t="s">
        <v>74</v>
      </c>
      <c r="C106" s="30" t="s">
        <v>128</v>
      </c>
      <c r="D106" s="31">
        <v>44588</v>
      </c>
      <c r="E106" s="37">
        <v>12</v>
      </c>
      <c r="F106" s="37">
        <v>12.15</v>
      </c>
      <c r="G106" s="38">
        <v>11.8</v>
      </c>
      <c r="H106" s="38">
        <v>11.6</v>
      </c>
      <c r="I106" s="38">
        <v>11.25</v>
      </c>
      <c r="J106" s="38">
        <v>12.350000000000001</v>
      </c>
      <c r="K106" s="38">
        <v>12.7</v>
      </c>
      <c r="L106" s="38">
        <v>12.900000000000002</v>
      </c>
      <c r="M106" s="28">
        <v>12.5</v>
      </c>
      <c r="N106" s="28">
        <v>11.95</v>
      </c>
      <c r="O106" s="39">
        <v>743820000</v>
      </c>
      <c r="P106" s="40">
        <v>-1.8020515663986693E-2</v>
      </c>
    </row>
    <row r="107" spans="1:16" ht="12.75" customHeight="1">
      <c r="A107" s="28">
        <v>97</v>
      </c>
      <c r="B107" s="29" t="s">
        <v>63</v>
      </c>
      <c r="C107" s="30" t="s">
        <v>396</v>
      </c>
      <c r="D107" s="31">
        <v>44588</v>
      </c>
      <c r="E107" s="37">
        <v>62.85</v>
      </c>
      <c r="F107" s="37">
        <v>63.733333333333327</v>
      </c>
      <c r="G107" s="38">
        <v>61.61666666666666</v>
      </c>
      <c r="H107" s="38">
        <v>60.383333333333333</v>
      </c>
      <c r="I107" s="38">
        <v>58.266666666666666</v>
      </c>
      <c r="J107" s="38">
        <v>64.966666666666654</v>
      </c>
      <c r="K107" s="38">
        <v>67.083333333333314</v>
      </c>
      <c r="L107" s="38">
        <v>68.316666666666649</v>
      </c>
      <c r="M107" s="28">
        <v>65.849999999999994</v>
      </c>
      <c r="N107" s="28">
        <v>62.5</v>
      </c>
      <c r="O107" s="39">
        <v>71530000</v>
      </c>
      <c r="P107" s="40">
        <v>4.9904594158226921E-2</v>
      </c>
    </row>
    <row r="108" spans="1:16" ht="12.75" customHeight="1">
      <c r="A108" s="28">
        <v>98</v>
      </c>
      <c r="B108" s="29" t="s">
        <v>58</v>
      </c>
      <c r="C108" s="30" t="s">
        <v>129</v>
      </c>
      <c r="D108" s="31">
        <v>44588</v>
      </c>
      <c r="E108" s="37">
        <v>47.85</v>
      </c>
      <c r="F108" s="37">
        <v>48.449999999999996</v>
      </c>
      <c r="G108" s="38">
        <v>47.04999999999999</v>
      </c>
      <c r="H108" s="38">
        <v>46.249999999999993</v>
      </c>
      <c r="I108" s="38">
        <v>44.849999999999987</v>
      </c>
      <c r="J108" s="38">
        <v>49.249999999999993</v>
      </c>
      <c r="K108" s="38">
        <v>50.65</v>
      </c>
      <c r="L108" s="38">
        <v>51.449999999999996</v>
      </c>
      <c r="M108" s="28">
        <v>49.85</v>
      </c>
      <c r="N108" s="28">
        <v>47.65</v>
      </c>
      <c r="O108" s="39">
        <v>166211400</v>
      </c>
      <c r="P108" s="40">
        <v>1.066414686825054E-2</v>
      </c>
    </row>
    <row r="109" spans="1:16" ht="12.75" customHeight="1">
      <c r="A109" s="28">
        <v>99</v>
      </c>
      <c r="B109" s="29" t="s">
        <v>44</v>
      </c>
      <c r="C109" s="30" t="s">
        <v>407</v>
      </c>
      <c r="D109" s="31">
        <v>44588</v>
      </c>
      <c r="E109" s="37">
        <v>253.25</v>
      </c>
      <c r="F109" s="37">
        <v>258.75</v>
      </c>
      <c r="G109" s="38">
        <v>246.60000000000002</v>
      </c>
      <c r="H109" s="38">
        <v>239.95000000000002</v>
      </c>
      <c r="I109" s="38">
        <v>227.80000000000004</v>
      </c>
      <c r="J109" s="38">
        <v>265.39999999999998</v>
      </c>
      <c r="K109" s="38">
        <v>277.54999999999995</v>
      </c>
      <c r="L109" s="38">
        <v>284.2</v>
      </c>
      <c r="M109" s="28">
        <v>270.89999999999998</v>
      </c>
      <c r="N109" s="28">
        <v>252.1</v>
      </c>
      <c r="O109" s="39">
        <v>48161250</v>
      </c>
      <c r="P109" s="40">
        <v>4.2789866839883076E-2</v>
      </c>
    </row>
    <row r="110" spans="1:16" ht="12.75" customHeight="1">
      <c r="A110" s="28">
        <v>100</v>
      </c>
      <c r="B110" s="29" t="s">
        <v>79</v>
      </c>
      <c r="C110" s="30" t="s">
        <v>130</v>
      </c>
      <c r="D110" s="31">
        <v>44588</v>
      </c>
      <c r="E110" s="37">
        <v>454.05</v>
      </c>
      <c r="F110" s="37">
        <v>457.06666666666666</v>
      </c>
      <c r="G110" s="38">
        <v>448.23333333333335</v>
      </c>
      <c r="H110" s="38">
        <v>442.41666666666669</v>
      </c>
      <c r="I110" s="38">
        <v>433.58333333333337</v>
      </c>
      <c r="J110" s="38">
        <v>462.88333333333333</v>
      </c>
      <c r="K110" s="38">
        <v>471.7166666666667</v>
      </c>
      <c r="L110" s="38">
        <v>477.5333333333333</v>
      </c>
      <c r="M110" s="28">
        <v>465.9</v>
      </c>
      <c r="N110" s="28">
        <v>451.25</v>
      </c>
      <c r="O110" s="39">
        <v>17030750</v>
      </c>
      <c r="P110" s="40">
        <v>2.3129026928795638E-2</v>
      </c>
    </row>
    <row r="111" spans="1:16" ht="12.75" customHeight="1">
      <c r="A111" s="28">
        <v>101</v>
      </c>
      <c r="B111" s="29" t="s">
        <v>106</v>
      </c>
      <c r="C111" s="30" t="s">
        <v>131</v>
      </c>
      <c r="D111" s="31">
        <v>44588</v>
      </c>
      <c r="E111" s="37">
        <v>207.65</v>
      </c>
      <c r="F111" s="37">
        <v>209.71666666666667</v>
      </c>
      <c r="G111" s="38">
        <v>204.43333333333334</v>
      </c>
      <c r="H111" s="38">
        <v>201.21666666666667</v>
      </c>
      <c r="I111" s="38">
        <v>195.93333333333334</v>
      </c>
      <c r="J111" s="38">
        <v>212.93333333333334</v>
      </c>
      <c r="K111" s="38">
        <v>218.2166666666667</v>
      </c>
      <c r="L111" s="38">
        <v>221.43333333333334</v>
      </c>
      <c r="M111" s="28">
        <v>215</v>
      </c>
      <c r="N111" s="28">
        <v>206.5</v>
      </c>
      <c r="O111" s="39">
        <v>13192160</v>
      </c>
      <c r="P111" s="40">
        <v>6.1012812690665037E-4</v>
      </c>
    </row>
    <row r="112" spans="1:16" ht="12.75" customHeight="1">
      <c r="A112" s="28">
        <v>102</v>
      </c>
      <c r="B112" s="29" t="s">
        <v>42</v>
      </c>
      <c r="C112" s="30" t="s">
        <v>404</v>
      </c>
      <c r="D112" s="31">
        <v>44588</v>
      </c>
      <c r="E112" s="37">
        <v>236.15</v>
      </c>
      <c r="F112" s="37">
        <v>241.18333333333331</v>
      </c>
      <c r="G112" s="38">
        <v>229.01666666666662</v>
      </c>
      <c r="H112" s="38">
        <v>221.88333333333333</v>
      </c>
      <c r="I112" s="38">
        <v>209.71666666666664</v>
      </c>
      <c r="J112" s="38">
        <v>248.31666666666661</v>
      </c>
      <c r="K112" s="38">
        <v>260.48333333333329</v>
      </c>
      <c r="L112" s="38">
        <v>267.61666666666656</v>
      </c>
      <c r="M112" s="28">
        <v>253.35</v>
      </c>
      <c r="N112" s="28">
        <v>234.05</v>
      </c>
      <c r="O112" s="39">
        <v>14935000</v>
      </c>
      <c r="P112" s="40">
        <v>-0.10231828481784905</v>
      </c>
    </row>
    <row r="113" spans="1:16" ht="12.75" customHeight="1">
      <c r="A113" s="28">
        <v>103</v>
      </c>
      <c r="B113" s="29" t="s">
        <v>44</v>
      </c>
      <c r="C113" s="30" t="s">
        <v>265</v>
      </c>
      <c r="D113" s="31">
        <v>44588</v>
      </c>
      <c r="E113" s="37">
        <v>6484.6</v>
      </c>
      <c r="F113" s="37">
        <v>6546.95</v>
      </c>
      <c r="G113" s="38">
        <v>6367.25</v>
      </c>
      <c r="H113" s="38">
        <v>6249.9000000000005</v>
      </c>
      <c r="I113" s="38">
        <v>6070.2000000000007</v>
      </c>
      <c r="J113" s="38">
        <v>6664.2999999999993</v>
      </c>
      <c r="K113" s="38">
        <v>6843.9999999999982</v>
      </c>
      <c r="L113" s="38">
        <v>6961.3499999999985</v>
      </c>
      <c r="M113" s="28">
        <v>6726.65</v>
      </c>
      <c r="N113" s="28">
        <v>6429.6</v>
      </c>
      <c r="O113" s="39">
        <v>241050</v>
      </c>
      <c r="P113" s="40">
        <v>-2.0719073735527116E-2</v>
      </c>
    </row>
    <row r="114" spans="1:16" ht="12.75" customHeight="1">
      <c r="A114" s="28">
        <v>104</v>
      </c>
      <c r="B114" s="29" t="s">
        <v>44</v>
      </c>
      <c r="C114" s="30" t="s">
        <v>132</v>
      </c>
      <c r="D114" s="31">
        <v>44588</v>
      </c>
      <c r="E114" s="37">
        <v>2116.4499999999998</v>
      </c>
      <c r="F114" s="37">
        <v>2136.3666666666668</v>
      </c>
      <c r="G114" s="38">
        <v>2083.5833333333335</v>
      </c>
      <c r="H114" s="38">
        <v>2050.7166666666667</v>
      </c>
      <c r="I114" s="38">
        <v>1997.9333333333334</v>
      </c>
      <c r="J114" s="38">
        <v>2169.2333333333336</v>
      </c>
      <c r="K114" s="38">
        <v>2222.0166666666664</v>
      </c>
      <c r="L114" s="38">
        <v>2254.8833333333337</v>
      </c>
      <c r="M114" s="28">
        <v>2189.15</v>
      </c>
      <c r="N114" s="28">
        <v>2103.5</v>
      </c>
      <c r="O114" s="39">
        <v>2672500</v>
      </c>
      <c r="P114" s="40">
        <v>-2.2405121170553269E-2</v>
      </c>
    </row>
    <row r="115" spans="1:16" ht="12.75" customHeight="1">
      <c r="A115" s="28">
        <v>105</v>
      </c>
      <c r="B115" s="29" t="s">
        <v>58</v>
      </c>
      <c r="C115" s="30" t="s">
        <v>133</v>
      </c>
      <c r="D115" s="31">
        <v>44588</v>
      </c>
      <c r="E115" s="37">
        <v>901.5</v>
      </c>
      <c r="F115" s="37">
        <v>909.75</v>
      </c>
      <c r="G115" s="38">
        <v>888.6</v>
      </c>
      <c r="H115" s="38">
        <v>875.7</v>
      </c>
      <c r="I115" s="38">
        <v>854.55000000000007</v>
      </c>
      <c r="J115" s="38">
        <v>922.65</v>
      </c>
      <c r="K115" s="38">
        <v>943.80000000000007</v>
      </c>
      <c r="L115" s="38">
        <v>956.69999999999993</v>
      </c>
      <c r="M115" s="28">
        <v>930.9</v>
      </c>
      <c r="N115" s="28">
        <v>896.85</v>
      </c>
      <c r="O115" s="39">
        <v>29255400</v>
      </c>
      <c r="P115" s="40">
        <v>-8.6063810167824432E-4</v>
      </c>
    </row>
    <row r="116" spans="1:16" ht="12.75" customHeight="1">
      <c r="A116" s="28">
        <v>106</v>
      </c>
      <c r="B116" s="29" t="s">
        <v>74</v>
      </c>
      <c r="C116" s="30" t="s">
        <v>134</v>
      </c>
      <c r="D116" s="31">
        <v>44588</v>
      </c>
      <c r="E116" s="37">
        <v>262.5</v>
      </c>
      <c r="F116" s="37">
        <v>266.2833333333333</v>
      </c>
      <c r="G116" s="38">
        <v>257.51666666666659</v>
      </c>
      <c r="H116" s="38">
        <v>252.5333333333333</v>
      </c>
      <c r="I116" s="38">
        <v>243.76666666666659</v>
      </c>
      <c r="J116" s="38">
        <v>271.26666666666659</v>
      </c>
      <c r="K116" s="38">
        <v>280.03333333333325</v>
      </c>
      <c r="L116" s="38">
        <v>285.01666666666659</v>
      </c>
      <c r="M116" s="28">
        <v>275.05</v>
      </c>
      <c r="N116" s="28">
        <v>261.3</v>
      </c>
      <c r="O116" s="39">
        <v>13706000</v>
      </c>
      <c r="P116" s="40">
        <v>5.8607266435986162E-2</v>
      </c>
    </row>
    <row r="117" spans="1:16" ht="12.75" customHeight="1">
      <c r="A117" s="28">
        <v>107</v>
      </c>
      <c r="B117" s="29" t="s">
        <v>87</v>
      </c>
      <c r="C117" s="30" t="s">
        <v>135</v>
      </c>
      <c r="D117" s="31">
        <v>44588</v>
      </c>
      <c r="E117" s="37">
        <v>1920.75</v>
      </c>
      <c r="F117" s="37">
        <v>1925.9666666666665</v>
      </c>
      <c r="G117" s="38">
        <v>1905.4333333333329</v>
      </c>
      <c r="H117" s="38">
        <v>1890.1166666666666</v>
      </c>
      <c r="I117" s="38">
        <v>1869.583333333333</v>
      </c>
      <c r="J117" s="38">
        <v>1941.2833333333328</v>
      </c>
      <c r="K117" s="38">
        <v>1961.8166666666662</v>
      </c>
      <c r="L117" s="38">
        <v>1977.1333333333328</v>
      </c>
      <c r="M117" s="28">
        <v>1946.5</v>
      </c>
      <c r="N117" s="28">
        <v>1910.65</v>
      </c>
      <c r="O117" s="39">
        <v>32022300</v>
      </c>
      <c r="P117" s="40">
        <v>-1.0842268165432625E-2</v>
      </c>
    </row>
    <row r="118" spans="1:16" ht="12.75" customHeight="1">
      <c r="A118" s="28">
        <v>108</v>
      </c>
      <c r="B118" s="29" t="s">
        <v>79</v>
      </c>
      <c r="C118" s="30" t="s">
        <v>136</v>
      </c>
      <c r="D118" s="31">
        <v>44588</v>
      </c>
      <c r="E118" s="37">
        <v>123.9</v>
      </c>
      <c r="F118" s="37">
        <v>124.21666666666665</v>
      </c>
      <c r="G118" s="38">
        <v>123.08333333333331</v>
      </c>
      <c r="H118" s="38">
        <v>122.26666666666667</v>
      </c>
      <c r="I118" s="38">
        <v>121.13333333333333</v>
      </c>
      <c r="J118" s="38">
        <v>125.0333333333333</v>
      </c>
      <c r="K118" s="38">
        <v>126.16666666666666</v>
      </c>
      <c r="L118" s="38">
        <v>126.98333333333329</v>
      </c>
      <c r="M118" s="28">
        <v>125.35</v>
      </c>
      <c r="N118" s="28">
        <v>123.4</v>
      </c>
      <c r="O118" s="39">
        <v>48048000</v>
      </c>
      <c r="P118" s="40">
        <v>-1.9498607242339833E-2</v>
      </c>
    </row>
    <row r="119" spans="1:16" ht="12.75" customHeight="1">
      <c r="A119" s="28">
        <v>109</v>
      </c>
      <c r="B119" s="29" t="s">
        <v>47</v>
      </c>
      <c r="C119" s="30" t="s">
        <v>266</v>
      </c>
      <c r="D119" s="31">
        <v>44588</v>
      </c>
      <c r="E119" s="37">
        <v>1050.25</v>
      </c>
      <c r="F119" s="37">
        <v>1051.1499999999999</v>
      </c>
      <c r="G119" s="38">
        <v>1031.6999999999998</v>
      </c>
      <c r="H119" s="38">
        <v>1013.1499999999999</v>
      </c>
      <c r="I119" s="38">
        <v>993.69999999999982</v>
      </c>
      <c r="J119" s="38">
        <v>1069.6999999999998</v>
      </c>
      <c r="K119" s="38">
        <v>1089.1500000000001</v>
      </c>
      <c r="L119" s="38">
        <v>1107.6999999999998</v>
      </c>
      <c r="M119" s="28">
        <v>1070.5999999999999</v>
      </c>
      <c r="N119" s="28">
        <v>1032.5999999999999</v>
      </c>
      <c r="O119" s="39">
        <v>1757700</v>
      </c>
      <c r="P119" s="40">
        <v>1.281722635221738E-3</v>
      </c>
    </row>
    <row r="120" spans="1:16" ht="12.75" customHeight="1">
      <c r="A120" s="28">
        <v>110</v>
      </c>
      <c r="B120" s="29" t="s">
        <v>44</v>
      </c>
      <c r="C120" s="30" t="s">
        <v>137</v>
      </c>
      <c r="D120" s="31">
        <v>44588</v>
      </c>
      <c r="E120" s="37">
        <v>860.55</v>
      </c>
      <c r="F120" s="37">
        <v>873.76666666666677</v>
      </c>
      <c r="G120" s="38">
        <v>841.78333333333353</v>
      </c>
      <c r="H120" s="38">
        <v>823.01666666666677</v>
      </c>
      <c r="I120" s="38">
        <v>791.03333333333353</v>
      </c>
      <c r="J120" s="38">
        <v>892.53333333333353</v>
      </c>
      <c r="K120" s="38">
        <v>924.51666666666688</v>
      </c>
      <c r="L120" s="38">
        <v>943.28333333333353</v>
      </c>
      <c r="M120" s="28">
        <v>905.75</v>
      </c>
      <c r="N120" s="28">
        <v>855</v>
      </c>
      <c r="O120" s="39">
        <v>10679375</v>
      </c>
      <c r="P120" s="40">
        <v>-8.0741131279656556E-2</v>
      </c>
    </row>
    <row r="121" spans="1:16" ht="12.75" customHeight="1">
      <c r="A121" s="28">
        <v>111</v>
      </c>
      <c r="B121" s="29" t="s">
        <v>56</v>
      </c>
      <c r="C121" s="30" t="s">
        <v>138</v>
      </c>
      <c r="D121" s="31">
        <v>44588</v>
      </c>
      <c r="E121" s="37">
        <v>220.9</v>
      </c>
      <c r="F121" s="37">
        <v>222.95000000000002</v>
      </c>
      <c r="G121" s="38">
        <v>218.10000000000002</v>
      </c>
      <c r="H121" s="38">
        <v>215.3</v>
      </c>
      <c r="I121" s="38">
        <v>210.45000000000002</v>
      </c>
      <c r="J121" s="38">
        <v>225.75000000000003</v>
      </c>
      <c r="K121" s="38">
        <v>230.6</v>
      </c>
      <c r="L121" s="38">
        <v>233.40000000000003</v>
      </c>
      <c r="M121" s="28">
        <v>227.8</v>
      </c>
      <c r="N121" s="28">
        <v>220.15</v>
      </c>
      <c r="O121" s="39">
        <v>234985600</v>
      </c>
      <c r="P121" s="40">
        <v>2.8819210939251289E-2</v>
      </c>
    </row>
    <row r="122" spans="1:16" ht="12.75" customHeight="1">
      <c r="A122" s="28">
        <v>112</v>
      </c>
      <c r="B122" s="29" t="s">
        <v>120</v>
      </c>
      <c r="C122" s="30" t="s">
        <v>139</v>
      </c>
      <c r="D122" s="31">
        <v>44588</v>
      </c>
      <c r="E122" s="37">
        <v>402.4</v>
      </c>
      <c r="F122" s="37">
        <v>408.3</v>
      </c>
      <c r="G122" s="38">
        <v>394.6</v>
      </c>
      <c r="H122" s="38">
        <v>386.8</v>
      </c>
      <c r="I122" s="38">
        <v>373.1</v>
      </c>
      <c r="J122" s="38">
        <v>416.1</v>
      </c>
      <c r="K122" s="38">
        <v>429.79999999999995</v>
      </c>
      <c r="L122" s="38">
        <v>437.6</v>
      </c>
      <c r="M122" s="28">
        <v>422</v>
      </c>
      <c r="N122" s="28">
        <v>400.5</v>
      </c>
      <c r="O122" s="39">
        <v>35302500</v>
      </c>
      <c r="P122" s="40">
        <v>-1.2931637075352999E-2</v>
      </c>
    </row>
    <row r="123" spans="1:16" ht="12.75" customHeight="1">
      <c r="A123" s="28">
        <v>113</v>
      </c>
      <c r="B123" s="29" t="s">
        <v>42</v>
      </c>
      <c r="C123" s="30" t="s">
        <v>416</v>
      </c>
      <c r="D123" s="31">
        <v>44588</v>
      </c>
      <c r="E123" s="37">
        <v>3430.8</v>
      </c>
      <c r="F123" s="37">
        <v>3483.0666666666671</v>
      </c>
      <c r="G123" s="38">
        <v>3360.3333333333339</v>
      </c>
      <c r="H123" s="38">
        <v>3289.8666666666668</v>
      </c>
      <c r="I123" s="38">
        <v>3167.1333333333337</v>
      </c>
      <c r="J123" s="38">
        <v>3553.5333333333342</v>
      </c>
      <c r="K123" s="38">
        <v>3676.2666666666669</v>
      </c>
      <c r="L123" s="38">
        <v>3746.7333333333345</v>
      </c>
      <c r="M123" s="28">
        <v>3605.8</v>
      </c>
      <c r="N123" s="28">
        <v>3412.6</v>
      </c>
      <c r="O123" s="39">
        <v>332500</v>
      </c>
      <c r="P123" s="40">
        <v>-5.9405940594059403E-2</v>
      </c>
    </row>
    <row r="124" spans="1:16" ht="12.75" customHeight="1">
      <c r="A124" s="28">
        <v>114</v>
      </c>
      <c r="B124" s="29" t="s">
        <v>120</v>
      </c>
      <c r="C124" s="30" t="s">
        <v>140</v>
      </c>
      <c r="D124" s="31">
        <v>44588</v>
      </c>
      <c r="E124" s="37">
        <v>680.05</v>
      </c>
      <c r="F124" s="37">
        <v>687.61666666666667</v>
      </c>
      <c r="G124" s="38">
        <v>669.98333333333335</v>
      </c>
      <c r="H124" s="38">
        <v>659.91666666666663</v>
      </c>
      <c r="I124" s="38">
        <v>642.2833333333333</v>
      </c>
      <c r="J124" s="38">
        <v>697.68333333333339</v>
      </c>
      <c r="K124" s="38">
        <v>715.31666666666683</v>
      </c>
      <c r="L124" s="38">
        <v>725.38333333333344</v>
      </c>
      <c r="M124" s="28">
        <v>705.25</v>
      </c>
      <c r="N124" s="28">
        <v>677.55</v>
      </c>
      <c r="O124" s="39">
        <v>42034950</v>
      </c>
      <c r="P124" s="40">
        <v>-8.470528293475145E-3</v>
      </c>
    </row>
    <row r="125" spans="1:16" ht="12.75" customHeight="1">
      <c r="A125" s="28">
        <v>115</v>
      </c>
      <c r="B125" s="29" t="s">
        <v>44</v>
      </c>
      <c r="C125" s="30" t="s">
        <v>141</v>
      </c>
      <c r="D125" s="31">
        <v>44588</v>
      </c>
      <c r="E125" s="37">
        <v>3786.4</v>
      </c>
      <c r="F125" s="37">
        <v>3830.2999999999997</v>
      </c>
      <c r="G125" s="38">
        <v>3731.2499999999995</v>
      </c>
      <c r="H125" s="38">
        <v>3676.1</v>
      </c>
      <c r="I125" s="38">
        <v>3577.0499999999997</v>
      </c>
      <c r="J125" s="38">
        <v>3885.4499999999994</v>
      </c>
      <c r="K125" s="38">
        <v>3984.4999999999995</v>
      </c>
      <c r="L125" s="38">
        <v>4039.6499999999992</v>
      </c>
      <c r="M125" s="28">
        <v>3929.35</v>
      </c>
      <c r="N125" s="28">
        <v>3775.15</v>
      </c>
      <c r="O125" s="39">
        <v>2120875</v>
      </c>
      <c r="P125" s="40">
        <v>-1.3718537464395745E-2</v>
      </c>
    </row>
    <row r="126" spans="1:16" ht="12.75" customHeight="1">
      <c r="A126" s="28">
        <v>116</v>
      </c>
      <c r="B126" s="29" t="s">
        <v>58</v>
      </c>
      <c r="C126" s="30" t="s">
        <v>142</v>
      </c>
      <c r="D126" s="31">
        <v>44588</v>
      </c>
      <c r="E126" s="37">
        <v>1944.15</v>
      </c>
      <c r="F126" s="37">
        <v>1950.9333333333334</v>
      </c>
      <c r="G126" s="38">
        <v>1925.6166666666668</v>
      </c>
      <c r="H126" s="38">
        <v>1907.0833333333335</v>
      </c>
      <c r="I126" s="38">
        <v>1881.7666666666669</v>
      </c>
      <c r="J126" s="38">
        <v>1969.4666666666667</v>
      </c>
      <c r="K126" s="38">
        <v>1994.7833333333333</v>
      </c>
      <c r="L126" s="38">
        <v>2013.3166666666666</v>
      </c>
      <c r="M126" s="28">
        <v>1976.25</v>
      </c>
      <c r="N126" s="28">
        <v>1932.4</v>
      </c>
      <c r="O126" s="39">
        <v>13096000</v>
      </c>
      <c r="P126" s="40">
        <v>-6.3129780259803328E-3</v>
      </c>
    </row>
    <row r="127" spans="1:16" ht="12.75" customHeight="1">
      <c r="A127" s="28">
        <v>117</v>
      </c>
      <c r="B127" s="29" t="s">
        <v>63</v>
      </c>
      <c r="C127" s="30" t="s">
        <v>143</v>
      </c>
      <c r="D127" s="31">
        <v>44588</v>
      </c>
      <c r="E127" s="37">
        <v>78.45</v>
      </c>
      <c r="F127" s="37">
        <v>79.5</v>
      </c>
      <c r="G127" s="38">
        <v>77.05</v>
      </c>
      <c r="H127" s="38">
        <v>75.649999999999991</v>
      </c>
      <c r="I127" s="38">
        <v>73.199999999999989</v>
      </c>
      <c r="J127" s="38">
        <v>80.900000000000006</v>
      </c>
      <c r="K127" s="38">
        <v>83.35</v>
      </c>
      <c r="L127" s="38">
        <v>84.750000000000014</v>
      </c>
      <c r="M127" s="28">
        <v>81.95</v>
      </c>
      <c r="N127" s="28">
        <v>78.099999999999994</v>
      </c>
      <c r="O127" s="39">
        <v>77255068</v>
      </c>
      <c r="P127" s="40">
        <v>3.3424853766264771E-2</v>
      </c>
    </row>
    <row r="128" spans="1:16" ht="12.75" customHeight="1">
      <c r="A128" s="28">
        <v>118</v>
      </c>
      <c r="B128" s="29" t="s">
        <v>44</v>
      </c>
      <c r="C128" s="30" t="s">
        <v>144</v>
      </c>
      <c r="D128" s="31">
        <v>44588</v>
      </c>
      <c r="E128" s="37">
        <v>3342.4</v>
      </c>
      <c r="F128" s="37">
        <v>3390.15</v>
      </c>
      <c r="G128" s="38">
        <v>3280.3</v>
      </c>
      <c r="H128" s="38">
        <v>3218.2000000000003</v>
      </c>
      <c r="I128" s="38">
        <v>3108.3500000000004</v>
      </c>
      <c r="J128" s="38">
        <v>3452.25</v>
      </c>
      <c r="K128" s="38">
        <v>3562.0999999999995</v>
      </c>
      <c r="L128" s="38">
        <v>3624.2</v>
      </c>
      <c r="M128" s="28">
        <v>3500</v>
      </c>
      <c r="N128" s="28">
        <v>3328.05</v>
      </c>
      <c r="O128" s="39">
        <v>617625</v>
      </c>
      <c r="P128" s="40">
        <v>0.1488026040455708</v>
      </c>
    </row>
    <row r="129" spans="1:16" ht="12.75" customHeight="1">
      <c r="A129" s="28">
        <v>119</v>
      </c>
      <c r="B129" s="29" t="s">
        <v>47</v>
      </c>
      <c r="C129" s="30" t="s">
        <v>268</v>
      </c>
      <c r="D129" s="31">
        <v>44588</v>
      </c>
      <c r="E129" s="37">
        <v>498.9</v>
      </c>
      <c r="F129" s="37">
        <v>502.91666666666669</v>
      </c>
      <c r="G129" s="38">
        <v>491.43333333333339</v>
      </c>
      <c r="H129" s="38">
        <v>483.9666666666667</v>
      </c>
      <c r="I129" s="38">
        <v>472.48333333333341</v>
      </c>
      <c r="J129" s="38">
        <v>510.38333333333338</v>
      </c>
      <c r="K129" s="38">
        <v>521.86666666666656</v>
      </c>
      <c r="L129" s="38">
        <v>529.33333333333337</v>
      </c>
      <c r="M129" s="28">
        <v>514.4</v>
      </c>
      <c r="N129" s="28">
        <v>495.45</v>
      </c>
      <c r="O129" s="39">
        <v>5268600</v>
      </c>
      <c r="P129" s="40">
        <v>5.3237162974411811E-3</v>
      </c>
    </row>
    <row r="130" spans="1:16" ht="12.75" customHeight="1">
      <c r="A130" s="28">
        <v>120</v>
      </c>
      <c r="B130" s="29" t="s">
        <v>63</v>
      </c>
      <c r="C130" s="30" t="s">
        <v>145</v>
      </c>
      <c r="D130" s="31">
        <v>44588</v>
      </c>
      <c r="E130" s="37">
        <v>379.3</v>
      </c>
      <c r="F130" s="37">
        <v>384.4666666666667</v>
      </c>
      <c r="G130" s="38">
        <v>372.48333333333341</v>
      </c>
      <c r="H130" s="38">
        <v>365.66666666666669</v>
      </c>
      <c r="I130" s="38">
        <v>353.68333333333339</v>
      </c>
      <c r="J130" s="38">
        <v>391.28333333333342</v>
      </c>
      <c r="K130" s="38">
        <v>403.26666666666677</v>
      </c>
      <c r="L130" s="38">
        <v>410.08333333333343</v>
      </c>
      <c r="M130" s="28">
        <v>396.45</v>
      </c>
      <c r="N130" s="28">
        <v>377.65</v>
      </c>
      <c r="O130" s="39">
        <v>21486000</v>
      </c>
      <c r="P130" s="40">
        <v>9.7456328532025738E-2</v>
      </c>
    </row>
    <row r="131" spans="1:16" ht="12.75" customHeight="1">
      <c r="A131" s="28">
        <v>121</v>
      </c>
      <c r="B131" s="29" t="s">
        <v>70</v>
      </c>
      <c r="C131" s="30" t="s">
        <v>146</v>
      </c>
      <c r="D131" s="31">
        <v>44588</v>
      </c>
      <c r="E131" s="37">
        <v>2025.05</v>
      </c>
      <c r="F131" s="37">
        <v>2040.0666666666666</v>
      </c>
      <c r="G131" s="38">
        <v>2000.7333333333331</v>
      </c>
      <c r="H131" s="38">
        <v>1976.4166666666665</v>
      </c>
      <c r="I131" s="38">
        <v>1937.083333333333</v>
      </c>
      <c r="J131" s="38">
        <v>2064.3833333333332</v>
      </c>
      <c r="K131" s="38">
        <v>2103.7166666666672</v>
      </c>
      <c r="L131" s="38">
        <v>2128.0333333333333</v>
      </c>
      <c r="M131" s="28">
        <v>2079.4</v>
      </c>
      <c r="N131" s="28">
        <v>2015.75</v>
      </c>
      <c r="O131" s="39">
        <v>13518825</v>
      </c>
      <c r="P131" s="40">
        <v>-4.2945534478547584E-2</v>
      </c>
    </row>
    <row r="132" spans="1:16" ht="12.75" customHeight="1">
      <c r="A132" s="28">
        <v>122</v>
      </c>
      <c r="B132" s="29" t="s">
        <v>87</v>
      </c>
      <c r="C132" s="30" t="s">
        <v>147</v>
      </c>
      <c r="D132" s="31">
        <v>44588</v>
      </c>
      <c r="E132" s="37">
        <v>6866.8</v>
      </c>
      <c r="F132" s="37">
        <v>6962.7666666666664</v>
      </c>
      <c r="G132" s="38">
        <v>6745.5333333333328</v>
      </c>
      <c r="H132" s="38">
        <v>6624.2666666666664</v>
      </c>
      <c r="I132" s="38">
        <v>6407.0333333333328</v>
      </c>
      <c r="J132" s="38">
        <v>7084.0333333333328</v>
      </c>
      <c r="K132" s="38">
        <v>7301.2666666666664</v>
      </c>
      <c r="L132" s="38">
        <v>7422.5333333333328</v>
      </c>
      <c r="M132" s="28">
        <v>7180</v>
      </c>
      <c r="N132" s="28">
        <v>6841.5</v>
      </c>
      <c r="O132" s="39">
        <v>1030650</v>
      </c>
      <c r="P132" s="40">
        <v>1.7021906453522796E-2</v>
      </c>
    </row>
    <row r="133" spans="1:16" ht="12.75" customHeight="1">
      <c r="A133" s="28">
        <v>123</v>
      </c>
      <c r="B133" s="29" t="s">
        <v>87</v>
      </c>
      <c r="C133" s="30" t="s">
        <v>148</v>
      </c>
      <c r="D133" s="31">
        <v>44588</v>
      </c>
      <c r="E133" s="37">
        <v>5416.6</v>
      </c>
      <c r="F133" s="37">
        <v>5474.0166666666664</v>
      </c>
      <c r="G133" s="38">
        <v>5333.0333333333328</v>
      </c>
      <c r="H133" s="38">
        <v>5249.4666666666662</v>
      </c>
      <c r="I133" s="38">
        <v>5108.4833333333327</v>
      </c>
      <c r="J133" s="38">
        <v>5557.583333333333</v>
      </c>
      <c r="K133" s="38">
        <v>5698.5666666666666</v>
      </c>
      <c r="L133" s="38">
        <v>5782.1333333333332</v>
      </c>
      <c r="M133" s="28">
        <v>5615</v>
      </c>
      <c r="N133" s="28">
        <v>5390.45</v>
      </c>
      <c r="O133" s="39">
        <v>879800</v>
      </c>
      <c r="P133" s="40">
        <v>3.8795070743952533E-3</v>
      </c>
    </row>
    <row r="134" spans="1:16" ht="12.75" customHeight="1">
      <c r="A134" s="28">
        <v>124</v>
      </c>
      <c r="B134" s="29" t="s">
        <v>47</v>
      </c>
      <c r="C134" s="30" t="s">
        <v>149</v>
      </c>
      <c r="D134" s="31">
        <v>44588</v>
      </c>
      <c r="E134" s="37">
        <v>942.8</v>
      </c>
      <c r="F134" s="37">
        <v>947.59999999999991</v>
      </c>
      <c r="G134" s="38">
        <v>932.54999999999984</v>
      </c>
      <c r="H134" s="38">
        <v>922.3</v>
      </c>
      <c r="I134" s="38">
        <v>907.24999999999989</v>
      </c>
      <c r="J134" s="38">
        <v>957.8499999999998</v>
      </c>
      <c r="K134" s="38">
        <v>972.9</v>
      </c>
      <c r="L134" s="38">
        <v>983.14999999999975</v>
      </c>
      <c r="M134" s="28">
        <v>962.65</v>
      </c>
      <c r="N134" s="28">
        <v>937.35</v>
      </c>
      <c r="O134" s="39">
        <v>6580700</v>
      </c>
      <c r="P134" s="40">
        <v>-2.0372010628875111E-2</v>
      </c>
    </row>
    <row r="135" spans="1:16" ht="12.75" customHeight="1">
      <c r="A135" s="28">
        <v>125</v>
      </c>
      <c r="B135" s="29" t="s">
        <v>49</v>
      </c>
      <c r="C135" s="30" t="s">
        <v>150</v>
      </c>
      <c r="D135" s="31">
        <v>44588</v>
      </c>
      <c r="E135" s="37">
        <v>891.4</v>
      </c>
      <c r="F135" s="37">
        <v>896.51666666666677</v>
      </c>
      <c r="G135" s="38">
        <v>883.03333333333353</v>
      </c>
      <c r="H135" s="38">
        <v>874.66666666666674</v>
      </c>
      <c r="I135" s="38">
        <v>861.18333333333351</v>
      </c>
      <c r="J135" s="38">
        <v>904.88333333333355</v>
      </c>
      <c r="K135" s="38">
        <v>918.3666666666669</v>
      </c>
      <c r="L135" s="38">
        <v>926.73333333333358</v>
      </c>
      <c r="M135" s="28">
        <v>910</v>
      </c>
      <c r="N135" s="28">
        <v>888.15</v>
      </c>
      <c r="O135" s="39">
        <v>12643400</v>
      </c>
      <c r="P135" s="40">
        <v>-7.293537956166915E-2</v>
      </c>
    </row>
    <row r="136" spans="1:16" ht="12.75" customHeight="1">
      <c r="A136" s="28">
        <v>126</v>
      </c>
      <c r="B136" s="29" t="s">
        <v>63</v>
      </c>
      <c r="C136" s="30" t="s">
        <v>151</v>
      </c>
      <c r="D136" s="31">
        <v>44588</v>
      </c>
      <c r="E136" s="37">
        <v>163.80000000000001</v>
      </c>
      <c r="F136" s="37">
        <v>166.43333333333334</v>
      </c>
      <c r="G136" s="38">
        <v>160.66666666666669</v>
      </c>
      <c r="H136" s="38">
        <v>157.53333333333336</v>
      </c>
      <c r="I136" s="38">
        <v>151.76666666666671</v>
      </c>
      <c r="J136" s="38">
        <v>169.56666666666666</v>
      </c>
      <c r="K136" s="38">
        <v>175.33333333333331</v>
      </c>
      <c r="L136" s="38">
        <v>178.46666666666664</v>
      </c>
      <c r="M136" s="28">
        <v>172.2</v>
      </c>
      <c r="N136" s="28">
        <v>163.30000000000001</v>
      </c>
      <c r="O136" s="39">
        <v>31760000</v>
      </c>
      <c r="P136" s="40">
        <v>3.560714751532542E-2</v>
      </c>
    </row>
    <row r="137" spans="1:16" ht="12.75" customHeight="1">
      <c r="A137" s="28">
        <v>127</v>
      </c>
      <c r="B137" s="29" t="s">
        <v>63</v>
      </c>
      <c r="C137" s="30" t="s">
        <v>152</v>
      </c>
      <c r="D137" s="31">
        <v>44588</v>
      </c>
      <c r="E137" s="37">
        <v>163.05000000000001</v>
      </c>
      <c r="F137" s="37">
        <v>166.36666666666667</v>
      </c>
      <c r="G137" s="38">
        <v>158.33333333333334</v>
      </c>
      <c r="H137" s="38">
        <v>153.61666666666667</v>
      </c>
      <c r="I137" s="38">
        <v>145.58333333333334</v>
      </c>
      <c r="J137" s="38">
        <v>171.08333333333334</v>
      </c>
      <c r="K137" s="38">
        <v>179.11666666666665</v>
      </c>
      <c r="L137" s="38">
        <v>183.83333333333334</v>
      </c>
      <c r="M137" s="28">
        <v>174.4</v>
      </c>
      <c r="N137" s="28">
        <v>161.65</v>
      </c>
      <c r="O137" s="39">
        <v>24210000</v>
      </c>
      <c r="P137" s="40">
        <v>0.17126269956458637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44588</v>
      </c>
      <c r="E138" s="37">
        <v>490.8</v>
      </c>
      <c r="F138" s="37">
        <v>494.61666666666662</v>
      </c>
      <c r="G138" s="38">
        <v>485.08333333333326</v>
      </c>
      <c r="H138" s="38">
        <v>479.36666666666662</v>
      </c>
      <c r="I138" s="38">
        <v>469.83333333333326</v>
      </c>
      <c r="J138" s="38">
        <v>500.33333333333326</v>
      </c>
      <c r="K138" s="38">
        <v>509.86666666666667</v>
      </c>
      <c r="L138" s="38">
        <v>515.58333333333326</v>
      </c>
      <c r="M138" s="28">
        <v>504.15</v>
      </c>
      <c r="N138" s="28">
        <v>488.9</v>
      </c>
      <c r="O138" s="39">
        <v>9867000</v>
      </c>
      <c r="P138" s="40">
        <v>3.4385155676695672E-2</v>
      </c>
    </row>
    <row r="139" spans="1:16" ht="12.75" customHeight="1">
      <c r="A139" s="28">
        <v>129</v>
      </c>
      <c r="B139" s="29" t="s">
        <v>49</v>
      </c>
      <c r="C139" s="30" t="s">
        <v>154</v>
      </c>
      <c r="D139" s="31">
        <v>44588</v>
      </c>
      <c r="E139" s="37">
        <v>7940.2</v>
      </c>
      <c r="F139" s="37">
        <v>8040.2333333333336</v>
      </c>
      <c r="G139" s="38">
        <v>7817.1666666666679</v>
      </c>
      <c r="H139" s="38">
        <v>7694.1333333333341</v>
      </c>
      <c r="I139" s="38">
        <v>7471.0666666666684</v>
      </c>
      <c r="J139" s="38">
        <v>8163.2666666666673</v>
      </c>
      <c r="K139" s="38">
        <v>8386.3333333333321</v>
      </c>
      <c r="L139" s="38">
        <v>8509.3666666666668</v>
      </c>
      <c r="M139" s="28">
        <v>8263.2999999999993</v>
      </c>
      <c r="N139" s="28">
        <v>7917.2</v>
      </c>
      <c r="O139" s="39">
        <v>2335800</v>
      </c>
      <c r="P139" s="40">
        <v>-2.1367521367521368E-2</v>
      </c>
    </row>
    <row r="140" spans="1:16" ht="12.75" customHeight="1">
      <c r="A140" s="28">
        <v>130</v>
      </c>
      <c r="B140" s="29" t="s">
        <v>56</v>
      </c>
      <c r="C140" s="30" t="s">
        <v>155</v>
      </c>
      <c r="D140" s="31">
        <v>44588</v>
      </c>
      <c r="E140" s="37">
        <v>918.1</v>
      </c>
      <c r="F140" s="37">
        <v>929.16666666666663</v>
      </c>
      <c r="G140" s="38">
        <v>901.38333333333321</v>
      </c>
      <c r="H140" s="38">
        <v>884.66666666666663</v>
      </c>
      <c r="I140" s="38">
        <v>856.88333333333321</v>
      </c>
      <c r="J140" s="38">
        <v>945.88333333333321</v>
      </c>
      <c r="K140" s="38">
        <v>973.66666666666674</v>
      </c>
      <c r="L140" s="38">
        <v>990.38333333333321</v>
      </c>
      <c r="M140" s="28">
        <v>956.95</v>
      </c>
      <c r="N140" s="28">
        <v>912.45</v>
      </c>
      <c r="O140" s="39">
        <v>16471250</v>
      </c>
      <c r="P140" s="40">
        <v>7.5699648264260589E-3</v>
      </c>
    </row>
    <row r="141" spans="1:16" ht="12.75" customHeight="1">
      <c r="A141" s="28">
        <v>131</v>
      </c>
      <c r="B141" s="29" t="s">
        <v>44</v>
      </c>
      <c r="C141" s="30" t="s">
        <v>457</v>
      </c>
      <c r="D141" s="31">
        <v>44588</v>
      </c>
      <c r="E141" s="37">
        <v>1566.4</v>
      </c>
      <c r="F141" s="37">
        <v>1585.3999999999999</v>
      </c>
      <c r="G141" s="38">
        <v>1541.0499999999997</v>
      </c>
      <c r="H141" s="38">
        <v>1515.6999999999998</v>
      </c>
      <c r="I141" s="38">
        <v>1471.3499999999997</v>
      </c>
      <c r="J141" s="38">
        <v>1610.7499999999998</v>
      </c>
      <c r="K141" s="38">
        <v>1655.0999999999997</v>
      </c>
      <c r="L141" s="38">
        <v>1680.4499999999998</v>
      </c>
      <c r="M141" s="28">
        <v>1629.75</v>
      </c>
      <c r="N141" s="28">
        <v>1560.05</v>
      </c>
      <c r="O141" s="39">
        <v>2121350</v>
      </c>
      <c r="P141" s="40">
        <v>-1.8143528268265024E-2</v>
      </c>
    </row>
    <row r="142" spans="1:16" ht="12.75" customHeight="1">
      <c r="A142" s="28">
        <v>132</v>
      </c>
      <c r="B142" s="29" t="s">
        <v>47</v>
      </c>
      <c r="C142" s="30" t="s">
        <v>156</v>
      </c>
      <c r="D142" s="31">
        <v>44588</v>
      </c>
      <c r="E142" s="37">
        <v>2872.15</v>
      </c>
      <c r="F142" s="37">
        <v>2906.5499999999997</v>
      </c>
      <c r="G142" s="38">
        <v>2819.9499999999994</v>
      </c>
      <c r="H142" s="38">
        <v>2767.7499999999995</v>
      </c>
      <c r="I142" s="38">
        <v>2681.1499999999992</v>
      </c>
      <c r="J142" s="38">
        <v>2958.7499999999995</v>
      </c>
      <c r="K142" s="38">
        <v>3045.35</v>
      </c>
      <c r="L142" s="38">
        <v>3097.5499999999997</v>
      </c>
      <c r="M142" s="28">
        <v>2993.15</v>
      </c>
      <c r="N142" s="28">
        <v>2854.35</v>
      </c>
      <c r="O142" s="39">
        <v>637400</v>
      </c>
      <c r="P142" s="40">
        <v>8.7342204025929723E-2</v>
      </c>
    </row>
    <row r="143" spans="1:16" ht="12.75" customHeight="1">
      <c r="A143" s="28">
        <v>133</v>
      </c>
      <c r="B143" s="29" t="s">
        <v>63</v>
      </c>
      <c r="C143" s="30" t="s">
        <v>157</v>
      </c>
      <c r="D143" s="31">
        <v>44588</v>
      </c>
      <c r="E143" s="37">
        <v>1016.85</v>
      </c>
      <c r="F143" s="37">
        <v>1023.7999999999998</v>
      </c>
      <c r="G143" s="38">
        <v>1005.4999999999998</v>
      </c>
      <c r="H143" s="38">
        <v>994.15</v>
      </c>
      <c r="I143" s="38">
        <v>975.84999999999991</v>
      </c>
      <c r="J143" s="38">
        <v>1035.1499999999996</v>
      </c>
      <c r="K143" s="38">
        <v>1053.4499999999996</v>
      </c>
      <c r="L143" s="38">
        <v>1064.7999999999995</v>
      </c>
      <c r="M143" s="28">
        <v>1042.0999999999999</v>
      </c>
      <c r="N143" s="28">
        <v>1012.45</v>
      </c>
      <c r="O143" s="39">
        <v>1984450</v>
      </c>
      <c r="P143" s="40">
        <v>2.5529056096741685E-2</v>
      </c>
    </row>
    <row r="144" spans="1:16" ht="12.75" customHeight="1">
      <c r="A144" s="28">
        <v>134</v>
      </c>
      <c r="B144" s="29" t="s">
        <v>79</v>
      </c>
      <c r="C144" s="30" t="s">
        <v>158</v>
      </c>
      <c r="D144" s="31">
        <v>44588</v>
      </c>
      <c r="E144" s="37">
        <v>867.9</v>
      </c>
      <c r="F144" s="37">
        <v>876.41666666666663</v>
      </c>
      <c r="G144" s="38">
        <v>856.43333333333328</v>
      </c>
      <c r="H144" s="38">
        <v>844.9666666666667</v>
      </c>
      <c r="I144" s="38">
        <v>824.98333333333335</v>
      </c>
      <c r="J144" s="38">
        <v>887.88333333333321</v>
      </c>
      <c r="K144" s="38">
        <v>907.86666666666656</v>
      </c>
      <c r="L144" s="38">
        <v>919.33333333333314</v>
      </c>
      <c r="M144" s="28">
        <v>896.4</v>
      </c>
      <c r="N144" s="28">
        <v>864.95</v>
      </c>
      <c r="O144" s="39">
        <v>5347800</v>
      </c>
      <c r="P144" s="40">
        <v>2.6015885806377346E-2</v>
      </c>
    </row>
    <row r="145" spans="1:16" ht="12.75" customHeight="1">
      <c r="A145" s="28">
        <v>135</v>
      </c>
      <c r="B145" s="29" t="s">
        <v>87</v>
      </c>
      <c r="C145" s="30" t="s">
        <v>159</v>
      </c>
      <c r="D145" s="31">
        <v>44588</v>
      </c>
      <c r="E145" s="37">
        <v>4339.5</v>
      </c>
      <c r="F145" s="37">
        <v>4400.9833333333336</v>
      </c>
      <c r="G145" s="38">
        <v>4248.5166666666673</v>
      </c>
      <c r="H145" s="38">
        <v>4157.5333333333338</v>
      </c>
      <c r="I145" s="38">
        <v>4005.0666666666675</v>
      </c>
      <c r="J145" s="38">
        <v>4491.9666666666672</v>
      </c>
      <c r="K145" s="38">
        <v>4644.4333333333343</v>
      </c>
      <c r="L145" s="38">
        <v>4735.416666666667</v>
      </c>
      <c r="M145" s="28">
        <v>4553.45</v>
      </c>
      <c r="N145" s="28">
        <v>4310</v>
      </c>
      <c r="O145" s="39">
        <v>3043000</v>
      </c>
      <c r="P145" s="40">
        <v>-3.9279869067103106E-3</v>
      </c>
    </row>
    <row r="146" spans="1:16" ht="12.75" customHeight="1">
      <c r="A146" s="28">
        <v>136</v>
      </c>
      <c r="B146" s="29" t="s">
        <v>49</v>
      </c>
      <c r="C146" s="30" t="s">
        <v>160</v>
      </c>
      <c r="D146" s="31">
        <v>44588</v>
      </c>
      <c r="E146" s="37">
        <v>183.55</v>
      </c>
      <c r="F146" s="37">
        <v>185.70000000000002</v>
      </c>
      <c r="G146" s="38">
        <v>180.45000000000005</v>
      </c>
      <c r="H146" s="38">
        <v>177.35000000000002</v>
      </c>
      <c r="I146" s="38">
        <v>172.10000000000005</v>
      </c>
      <c r="J146" s="38">
        <v>188.80000000000004</v>
      </c>
      <c r="K146" s="38">
        <v>194.04999999999998</v>
      </c>
      <c r="L146" s="38">
        <v>197.15000000000003</v>
      </c>
      <c r="M146" s="28">
        <v>190.95</v>
      </c>
      <c r="N146" s="28">
        <v>182.6</v>
      </c>
      <c r="O146" s="39">
        <v>27489000</v>
      </c>
      <c r="P146" s="40">
        <v>6.3939311839609866E-2</v>
      </c>
    </row>
    <row r="147" spans="1:16" ht="12.75" customHeight="1">
      <c r="A147" s="28">
        <v>137</v>
      </c>
      <c r="B147" s="29" t="s">
        <v>87</v>
      </c>
      <c r="C147" s="30" t="s">
        <v>161</v>
      </c>
      <c r="D147" s="31">
        <v>44588</v>
      </c>
      <c r="E147" s="37">
        <v>3201.15</v>
      </c>
      <c r="F147" s="37">
        <v>3233.2333333333336</v>
      </c>
      <c r="G147" s="38">
        <v>3144.4666666666672</v>
      </c>
      <c r="H147" s="38">
        <v>3087.7833333333338</v>
      </c>
      <c r="I147" s="38">
        <v>2999.0166666666673</v>
      </c>
      <c r="J147" s="38">
        <v>3289.916666666667</v>
      </c>
      <c r="K147" s="38">
        <v>3378.6833333333334</v>
      </c>
      <c r="L147" s="38">
        <v>3435.3666666666668</v>
      </c>
      <c r="M147" s="28">
        <v>3322</v>
      </c>
      <c r="N147" s="28">
        <v>3176.55</v>
      </c>
      <c r="O147" s="39">
        <v>2023175</v>
      </c>
      <c r="P147" s="40">
        <v>-6.7209940293690498E-2</v>
      </c>
    </row>
    <row r="148" spans="1:16" ht="12.75" customHeight="1">
      <c r="A148" s="28">
        <v>138</v>
      </c>
      <c r="B148" s="29" t="s">
        <v>49</v>
      </c>
      <c r="C148" s="30" t="s">
        <v>162</v>
      </c>
      <c r="D148" s="31">
        <v>44588</v>
      </c>
      <c r="E148" s="37">
        <v>76242.350000000006</v>
      </c>
      <c r="F148" s="37">
        <v>76515.3</v>
      </c>
      <c r="G148" s="38">
        <v>75686.600000000006</v>
      </c>
      <c r="H148" s="38">
        <v>75130.850000000006</v>
      </c>
      <c r="I148" s="38">
        <v>74302.150000000009</v>
      </c>
      <c r="J148" s="38">
        <v>77071.05</v>
      </c>
      <c r="K148" s="38">
        <v>77899.749999999985</v>
      </c>
      <c r="L148" s="38">
        <v>78455.5</v>
      </c>
      <c r="M148" s="28">
        <v>77344</v>
      </c>
      <c r="N148" s="28">
        <v>75959.55</v>
      </c>
      <c r="O148" s="39">
        <v>57000</v>
      </c>
      <c r="P148" s="40">
        <v>-1.6732792823874416E-2</v>
      </c>
    </row>
    <row r="149" spans="1:16" ht="12.75" customHeight="1">
      <c r="A149" s="28">
        <v>139</v>
      </c>
      <c r="B149" s="29" t="s">
        <v>63</v>
      </c>
      <c r="C149" s="30" t="s">
        <v>163</v>
      </c>
      <c r="D149" s="31">
        <v>44588</v>
      </c>
      <c r="E149" s="37">
        <v>1465.3</v>
      </c>
      <c r="F149" s="37">
        <v>1482.1833333333334</v>
      </c>
      <c r="G149" s="38">
        <v>1440.4166666666667</v>
      </c>
      <c r="H149" s="38">
        <v>1415.5333333333333</v>
      </c>
      <c r="I149" s="38">
        <v>1373.7666666666667</v>
      </c>
      <c r="J149" s="38">
        <v>1507.0666666666668</v>
      </c>
      <c r="K149" s="38">
        <v>1548.8333333333333</v>
      </c>
      <c r="L149" s="38">
        <v>1573.7166666666669</v>
      </c>
      <c r="M149" s="28">
        <v>1523.95</v>
      </c>
      <c r="N149" s="28">
        <v>1457.3</v>
      </c>
      <c r="O149" s="39">
        <v>4009125</v>
      </c>
      <c r="P149" s="40">
        <v>3.3645944116793967E-2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44588</v>
      </c>
      <c r="E150" s="37">
        <v>354.6</v>
      </c>
      <c r="F150" s="37">
        <v>358.88333333333338</v>
      </c>
      <c r="G150" s="38">
        <v>348.06666666666678</v>
      </c>
      <c r="H150" s="38">
        <v>341.53333333333342</v>
      </c>
      <c r="I150" s="38">
        <v>330.71666666666681</v>
      </c>
      <c r="J150" s="38">
        <v>365.41666666666674</v>
      </c>
      <c r="K150" s="38">
        <v>376.23333333333335</v>
      </c>
      <c r="L150" s="38">
        <v>382.76666666666671</v>
      </c>
      <c r="M150" s="28">
        <v>369.7</v>
      </c>
      <c r="N150" s="28">
        <v>352.35</v>
      </c>
      <c r="O150" s="39">
        <v>3876800</v>
      </c>
      <c r="P150" s="40">
        <v>0.10943223443223443</v>
      </c>
    </row>
    <row r="151" spans="1:16" ht="12.75" customHeight="1">
      <c r="A151" s="28">
        <v>141</v>
      </c>
      <c r="B151" s="29" t="s">
        <v>120</v>
      </c>
      <c r="C151" s="30" t="s">
        <v>165</v>
      </c>
      <c r="D151" s="31">
        <v>44588</v>
      </c>
      <c r="E151" s="37">
        <v>107.3</v>
      </c>
      <c r="F151" s="37">
        <v>108.78333333333335</v>
      </c>
      <c r="G151" s="38">
        <v>105.31666666666669</v>
      </c>
      <c r="H151" s="38">
        <v>103.33333333333334</v>
      </c>
      <c r="I151" s="38">
        <v>99.866666666666688</v>
      </c>
      <c r="J151" s="38">
        <v>110.76666666666669</v>
      </c>
      <c r="K151" s="38">
        <v>114.23333333333336</v>
      </c>
      <c r="L151" s="38">
        <v>116.2166666666667</v>
      </c>
      <c r="M151" s="28">
        <v>112.25</v>
      </c>
      <c r="N151" s="28">
        <v>106.8</v>
      </c>
      <c r="O151" s="39">
        <v>106386000</v>
      </c>
      <c r="P151" s="40">
        <v>-4.2959427207637235E-3</v>
      </c>
    </row>
    <row r="152" spans="1:16" ht="12.75" customHeight="1">
      <c r="A152" s="28">
        <v>142</v>
      </c>
      <c r="B152" s="29" t="s">
        <v>44</v>
      </c>
      <c r="C152" s="30" t="s">
        <v>166</v>
      </c>
      <c r="D152" s="31">
        <v>44588</v>
      </c>
      <c r="E152" s="37">
        <v>5340</v>
      </c>
      <c r="F152" s="37">
        <v>5423.6500000000005</v>
      </c>
      <c r="G152" s="38">
        <v>5177.3000000000011</v>
      </c>
      <c r="H152" s="38">
        <v>5014.6000000000004</v>
      </c>
      <c r="I152" s="38">
        <v>4768.2500000000009</v>
      </c>
      <c r="J152" s="38">
        <v>5586.3500000000013</v>
      </c>
      <c r="K152" s="38">
        <v>5832.7000000000016</v>
      </c>
      <c r="L152" s="38">
        <v>5995.4000000000015</v>
      </c>
      <c r="M152" s="28">
        <v>5670</v>
      </c>
      <c r="N152" s="28">
        <v>5260.95</v>
      </c>
      <c r="O152" s="39">
        <v>1364500</v>
      </c>
      <c r="P152" s="40">
        <v>-3.7419001551519575E-3</v>
      </c>
    </row>
    <row r="153" spans="1:16" ht="12.75" customHeight="1">
      <c r="A153" s="28">
        <v>143</v>
      </c>
      <c r="B153" s="29" t="s">
        <v>38</v>
      </c>
      <c r="C153" s="30" t="s">
        <v>167</v>
      </c>
      <c r="D153" s="31">
        <v>44588</v>
      </c>
      <c r="E153" s="37">
        <v>4062.45</v>
      </c>
      <c r="F153" s="37">
        <v>4135.8666666666668</v>
      </c>
      <c r="G153" s="38">
        <v>3970.9833333333336</v>
      </c>
      <c r="H153" s="38">
        <v>3879.5166666666669</v>
      </c>
      <c r="I153" s="38">
        <v>3714.6333333333337</v>
      </c>
      <c r="J153" s="38">
        <v>4227.3333333333339</v>
      </c>
      <c r="K153" s="38">
        <v>4392.2166666666672</v>
      </c>
      <c r="L153" s="38">
        <v>4483.6833333333334</v>
      </c>
      <c r="M153" s="28">
        <v>4300.75</v>
      </c>
      <c r="N153" s="28">
        <v>4044.4</v>
      </c>
      <c r="O153" s="39">
        <v>440775</v>
      </c>
      <c r="P153" s="40">
        <v>-4.1116005873715125E-2</v>
      </c>
    </row>
    <row r="154" spans="1:16" ht="12.75" customHeight="1">
      <c r="A154" s="28">
        <v>144</v>
      </c>
      <c r="B154" s="29" t="s">
        <v>44</v>
      </c>
      <c r="C154" s="30" t="s">
        <v>458</v>
      </c>
      <c r="D154" s="31">
        <v>44588</v>
      </c>
      <c r="E154" s="37">
        <v>49.95</v>
      </c>
      <c r="F154" s="37">
        <v>50.833333333333336</v>
      </c>
      <c r="G154" s="38">
        <v>48.666666666666671</v>
      </c>
      <c r="H154" s="38">
        <v>47.383333333333333</v>
      </c>
      <c r="I154" s="38">
        <v>45.216666666666669</v>
      </c>
      <c r="J154" s="38">
        <v>52.116666666666674</v>
      </c>
      <c r="K154" s="38">
        <v>54.283333333333346</v>
      </c>
      <c r="L154" s="38">
        <v>55.566666666666677</v>
      </c>
      <c r="M154" s="28">
        <v>53</v>
      </c>
      <c r="N154" s="28">
        <v>49.55</v>
      </c>
      <c r="O154" s="39">
        <v>39216000</v>
      </c>
      <c r="P154" s="40">
        <v>-5.3576600057920649E-2</v>
      </c>
    </row>
    <row r="155" spans="1:16" ht="12.75" customHeight="1">
      <c r="A155" s="28">
        <v>145</v>
      </c>
      <c r="B155" s="271" t="s">
        <v>56</v>
      </c>
      <c r="C155" s="30" t="s">
        <v>168</v>
      </c>
      <c r="D155" s="31">
        <v>44588</v>
      </c>
      <c r="E155" s="37">
        <v>19392.75</v>
      </c>
      <c r="F155" s="37">
        <v>19356.566666666666</v>
      </c>
      <c r="G155" s="38">
        <v>19260.133333333331</v>
      </c>
      <c r="H155" s="38">
        <v>19127.516666666666</v>
      </c>
      <c r="I155" s="38">
        <v>19031.083333333332</v>
      </c>
      <c r="J155" s="38">
        <v>19489.183333333331</v>
      </c>
      <c r="K155" s="38">
        <v>19585.616666666665</v>
      </c>
      <c r="L155" s="38">
        <v>19718.23333333333</v>
      </c>
      <c r="M155" s="28">
        <v>19453</v>
      </c>
      <c r="N155" s="28">
        <v>19223.95</v>
      </c>
      <c r="O155" s="39">
        <v>303425</v>
      </c>
      <c r="P155" s="40">
        <v>-2.2196645840184149E-3</v>
      </c>
    </row>
    <row r="156" spans="1:16" ht="12.75" customHeight="1">
      <c r="A156" s="28">
        <v>146</v>
      </c>
      <c r="B156" s="29" t="s">
        <v>120</v>
      </c>
      <c r="C156" s="30" t="s">
        <v>169</v>
      </c>
      <c r="D156" s="31">
        <v>44588</v>
      </c>
      <c r="E156" s="37">
        <v>140</v>
      </c>
      <c r="F156" s="37">
        <v>141.83333333333334</v>
      </c>
      <c r="G156" s="38">
        <v>137.86666666666667</v>
      </c>
      <c r="H156" s="38">
        <v>135.73333333333332</v>
      </c>
      <c r="I156" s="38">
        <v>131.76666666666665</v>
      </c>
      <c r="J156" s="38">
        <v>143.9666666666667</v>
      </c>
      <c r="K156" s="38">
        <v>147.93333333333334</v>
      </c>
      <c r="L156" s="38">
        <v>150.06666666666672</v>
      </c>
      <c r="M156" s="28">
        <v>145.80000000000001</v>
      </c>
      <c r="N156" s="28">
        <v>139.69999999999999</v>
      </c>
      <c r="O156" s="39">
        <v>86537200</v>
      </c>
      <c r="P156" s="40">
        <v>1.0404443401392474E-2</v>
      </c>
    </row>
    <row r="157" spans="1:16" ht="12.75" customHeight="1">
      <c r="A157" s="28">
        <v>147</v>
      </c>
      <c r="B157" s="29" t="s">
        <v>170</v>
      </c>
      <c r="C157" s="30" t="s">
        <v>171</v>
      </c>
      <c r="D157" s="31">
        <v>44588</v>
      </c>
      <c r="E157" s="37">
        <v>134.75</v>
      </c>
      <c r="F157" s="37">
        <v>135.58333333333334</v>
      </c>
      <c r="G157" s="38">
        <v>133.56666666666669</v>
      </c>
      <c r="H157" s="38">
        <v>132.38333333333335</v>
      </c>
      <c r="I157" s="38">
        <v>130.3666666666667</v>
      </c>
      <c r="J157" s="38">
        <v>136.76666666666668</v>
      </c>
      <c r="K157" s="38">
        <v>138.78333333333333</v>
      </c>
      <c r="L157" s="38">
        <v>139.96666666666667</v>
      </c>
      <c r="M157" s="28">
        <v>137.6</v>
      </c>
      <c r="N157" s="28">
        <v>134.4</v>
      </c>
      <c r="O157" s="39">
        <v>55614900</v>
      </c>
      <c r="P157" s="40">
        <v>-1.7817596134487617E-2</v>
      </c>
    </row>
    <row r="158" spans="1:16" ht="12.75" customHeight="1">
      <c r="A158" s="28">
        <v>148</v>
      </c>
      <c r="B158" s="29" t="s">
        <v>97</v>
      </c>
      <c r="C158" s="30" t="s">
        <v>270</v>
      </c>
      <c r="D158" s="31">
        <v>44588</v>
      </c>
      <c r="E158" s="37">
        <v>941.5</v>
      </c>
      <c r="F158" s="37">
        <v>958.20000000000016</v>
      </c>
      <c r="G158" s="38">
        <v>917.00000000000034</v>
      </c>
      <c r="H158" s="38">
        <v>892.50000000000023</v>
      </c>
      <c r="I158" s="38">
        <v>851.30000000000041</v>
      </c>
      <c r="J158" s="38">
        <v>982.70000000000027</v>
      </c>
      <c r="K158" s="38">
        <v>1023.9000000000001</v>
      </c>
      <c r="L158" s="38">
        <v>1048.4000000000001</v>
      </c>
      <c r="M158" s="28">
        <v>999.4</v>
      </c>
      <c r="N158" s="28">
        <v>933.7</v>
      </c>
      <c r="O158" s="39">
        <v>3299800</v>
      </c>
      <c r="P158" s="40">
        <v>1.814254859611231E-2</v>
      </c>
    </row>
    <row r="159" spans="1:16" ht="12.75" customHeight="1">
      <c r="A159" s="28">
        <v>149</v>
      </c>
      <c r="B159" s="29" t="s">
        <v>87</v>
      </c>
      <c r="C159" s="30" t="s">
        <v>468</v>
      </c>
      <c r="D159" s="31">
        <v>44588</v>
      </c>
      <c r="E159" s="37">
        <v>3976.85</v>
      </c>
      <c r="F159" s="37">
        <v>4016.5333333333333</v>
      </c>
      <c r="G159" s="38">
        <v>3923.0666666666666</v>
      </c>
      <c r="H159" s="38">
        <v>3869.2833333333333</v>
      </c>
      <c r="I159" s="38">
        <v>3775.8166666666666</v>
      </c>
      <c r="J159" s="38">
        <v>4070.3166666666666</v>
      </c>
      <c r="K159" s="38">
        <v>4163.7833333333328</v>
      </c>
      <c r="L159" s="38">
        <v>4217.5666666666666</v>
      </c>
      <c r="M159" s="28">
        <v>4110</v>
      </c>
      <c r="N159" s="28">
        <v>3962.75</v>
      </c>
      <c r="O159" s="39">
        <v>612000</v>
      </c>
      <c r="P159" s="40">
        <v>-3.1837057543998418E-2</v>
      </c>
    </row>
    <row r="160" spans="1:16" ht="12.75" customHeight="1">
      <c r="A160" s="28">
        <v>150</v>
      </c>
      <c r="B160" s="29" t="s">
        <v>79</v>
      </c>
      <c r="C160" s="30" t="s">
        <v>172</v>
      </c>
      <c r="D160" s="31">
        <v>44588</v>
      </c>
      <c r="E160" s="37">
        <v>163.80000000000001</v>
      </c>
      <c r="F160" s="37">
        <v>164.79999999999998</v>
      </c>
      <c r="G160" s="38">
        <v>162.39999999999998</v>
      </c>
      <c r="H160" s="38">
        <v>161</v>
      </c>
      <c r="I160" s="38">
        <v>158.6</v>
      </c>
      <c r="J160" s="38">
        <v>166.19999999999996</v>
      </c>
      <c r="K160" s="38">
        <v>168.6</v>
      </c>
      <c r="L160" s="38">
        <v>169.99999999999994</v>
      </c>
      <c r="M160" s="28">
        <v>167.2</v>
      </c>
      <c r="N160" s="28">
        <v>163.4</v>
      </c>
      <c r="O160" s="39">
        <v>57696100</v>
      </c>
      <c r="P160" s="40">
        <v>-2.1034753070290044E-2</v>
      </c>
    </row>
    <row r="161" spans="1:16" ht="12.75" customHeight="1">
      <c r="A161" s="28">
        <v>151</v>
      </c>
      <c r="B161" s="29" t="s">
        <v>40</v>
      </c>
      <c r="C161" s="30" t="s">
        <v>173</v>
      </c>
      <c r="D161" s="31">
        <v>44588</v>
      </c>
      <c r="E161" s="37">
        <v>43723.1</v>
      </c>
      <c r="F161" s="37">
        <v>44225.783333333333</v>
      </c>
      <c r="G161" s="38">
        <v>43026.716666666667</v>
      </c>
      <c r="H161" s="38">
        <v>42330.333333333336</v>
      </c>
      <c r="I161" s="38">
        <v>41131.26666666667</v>
      </c>
      <c r="J161" s="38">
        <v>44922.166666666664</v>
      </c>
      <c r="K161" s="38">
        <v>46121.23333333333</v>
      </c>
      <c r="L161" s="38">
        <v>46817.616666666661</v>
      </c>
      <c r="M161" s="28">
        <v>45424.85</v>
      </c>
      <c r="N161" s="28">
        <v>43529.4</v>
      </c>
      <c r="O161" s="39">
        <v>81990</v>
      </c>
      <c r="P161" s="40">
        <v>8.487084870848708E-3</v>
      </c>
    </row>
    <row r="162" spans="1:16" ht="12.75" customHeight="1">
      <c r="A162" s="28">
        <v>152</v>
      </c>
      <c r="B162" s="29" t="s">
        <v>47</v>
      </c>
      <c r="C162" s="30" t="s">
        <v>174</v>
      </c>
      <c r="D162" s="31">
        <v>44588</v>
      </c>
      <c r="E162" s="37">
        <v>2574.1</v>
      </c>
      <c r="F162" s="37">
        <v>2614.5166666666669</v>
      </c>
      <c r="G162" s="38">
        <v>2519.5333333333338</v>
      </c>
      <c r="H162" s="38">
        <v>2464.9666666666667</v>
      </c>
      <c r="I162" s="38">
        <v>2369.9833333333336</v>
      </c>
      <c r="J162" s="38">
        <v>2669.0833333333339</v>
      </c>
      <c r="K162" s="38">
        <v>2764.0666666666666</v>
      </c>
      <c r="L162" s="38">
        <v>2818.6333333333341</v>
      </c>
      <c r="M162" s="28">
        <v>2709.5</v>
      </c>
      <c r="N162" s="28">
        <v>2559.9499999999998</v>
      </c>
      <c r="O162" s="39">
        <v>3491400</v>
      </c>
      <c r="P162" s="40">
        <v>2.0332717190388171E-2</v>
      </c>
    </row>
    <row r="163" spans="1:16" ht="12.75" customHeight="1">
      <c r="A163" s="28">
        <v>153</v>
      </c>
      <c r="B163" s="29" t="s">
        <v>87</v>
      </c>
      <c r="C163" s="30" t="s">
        <v>473</v>
      </c>
      <c r="D163" s="31">
        <v>44588</v>
      </c>
      <c r="E163" s="37">
        <v>4325.55</v>
      </c>
      <c r="F163" s="37">
        <v>4363.416666666667</v>
      </c>
      <c r="G163" s="38">
        <v>4262.1333333333341</v>
      </c>
      <c r="H163" s="38">
        <v>4198.7166666666672</v>
      </c>
      <c r="I163" s="38">
        <v>4097.4333333333343</v>
      </c>
      <c r="J163" s="38">
        <v>4426.8333333333339</v>
      </c>
      <c r="K163" s="38">
        <v>4528.1166666666668</v>
      </c>
      <c r="L163" s="38">
        <v>4591.5333333333338</v>
      </c>
      <c r="M163" s="28">
        <v>4464.7</v>
      </c>
      <c r="N163" s="28">
        <v>4300</v>
      </c>
      <c r="O163" s="39">
        <v>653400</v>
      </c>
      <c r="P163" s="40">
        <v>-2.1343518310492023E-2</v>
      </c>
    </row>
    <row r="164" spans="1:16" ht="12.75" customHeight="1">
      <c r="A164" s="28">
        <v>154</v>
      </c>
      <c r="B164" s="29" t="s">
        <v>79</v>
      </c>
      <c r="C164" s="30" t="s">
        <v>175</v>
      </c>
      <c r="D164" s="31">
        <v>44588</v>
      </c>
      <c r="E164" s="37">
        <v>221.1</v>
      </c>
      <c r="F164" s="37">
        <v>222.30000000000004</v>
      </c>
      <c r="G164" s="38">
        <v>219.60000000000008</v>
      </c>
      <c r="H164" s="38">
        <v>218.10000000000005</v>
      </c>
      <c r="I164" s="38">
        <v>215.40000000000009</v>
      </c>
      <c r="J164" s="38">
        <v>223.80000000000007</v>
      </c>
      <c r="K164" s="38">
        <v>226.50000000000006</v>
      </c>
      <c r="L164" s="38">
        <v>228.00000000000006</v>
      </c>
      <c r="M164" s="28">
        <v>225</v>
      </c>
      <c r="N164" s="28">
        <v>220.8</v>
      </c>
      <c r="O164" s="39">
        <v>18783000</v>
      </c>
      <c r="P164" s="40">
        <v>2.4015369836695487E-3</v>
      </c>
    </row>
    <row r="165" spans="1:16" ht="12.75" customHeight="1">
      <c r="A165" s="28">
        <v>155</v>
      </c>
      <c r="B165" s="29" t="s">
        <v>63</v>
      </c>
      <c r="C165" s="30" t="s">
        <v>176</v>
      </c>
      <c r="D165" s="31">
        <v>44588</v>
      </c>
      <c r="E165" s="37">
        <v>123.95</v>
      </c>
      <c r="F165" s="37">
        <v>125.35000000000001</v>
      </c>
      <c r="G165" s="38">
        <v>122.15</v>
      </c>
      <c r="H165" s="38">
        <v>120.35</v>
      </c>
      <c r="I165" s="38">
        <v>117.14999999999999</v>
      </c>
      <c r="J165" s="38">
        <v>127.15000000000002</v>
      </c>
      <c r="K165" s="38">
        <v>130.35000000000002</v>
      </c>
      <c r="L165" s="38">
        <v>132.15000000000003</v>
      </c>
      <c r="M165" s="28">
        <v>128.55000000000001</v>
      </c>
      <c r="N165" s="28">
        <v>123.55</v>
      </c>
      <c r="O165" s="39">
        <v>41750800</v>
      </c>
      <c r="P165" s="40">
        <v>6.5769805680119583E-3</v>
      </c>
    </row>
    <row r="166" spans="1:16" ht="12.75" customHeight="1">
      <c r="A166" s="28">
        <v>156</v>
      </c>
      <c r="B166" s="29" t="s">
        <v>47</v>
      </c>
      <c r="C166" s="30" t="s">
        <v>177</v>
      </c>
      <c r="D166" s="31">
        <v>44588</v>
      </c>
      <c r="E166" s="37">
        <v>4831.1000000000004</v>
      </c>
      <c r="F166" s="37">
        <v>4855.2833333333338</v>
      </c>
      <c r="G166" s="38">
        <v>4797.2166666666672</v>
      </c>
      <c r="H166" s="38">
        <v>4763.333333333333</v>
      </c>
      <c r="I166" s="38">
        <v>4705.2666666666664</v>
      </c>
      <c r="J166" s="38">
        <v>4889.1666666666679</v>
      </c>
      <c r="K166" s="38">
        <v>4947.2333333333354</v>
      </c>
      <c r="L166" s="38">
        <v>4981.1166666666686</v>
      </c>
      <c r="M166" s="28">
        <v>4913.3500000000004</v>
      </c>
      <c r="N166" s="28">
        <v>4821.3999999999996</v>
      </c>
      <c r="O166" s="39">
        <v>212500</v>
      </c>
      <c r="P166" s="40">
        <v>2.5331724969843185E-2</v>
      </c>
    </row>
    <row r="167" spans="1:16" ht="12.75" customHeight="1">
      <c r="A167" s="28">
        <v>157</v>
      </c>
      <c r="B167" s="29" t="s">
        <v>56</v>
      </c>
      <c r="C167" s="30" t="s">
        <v>178</v>
      </c>
      <c r="D167" s="31">
        <v>44588</v>
      </c>
      <c r="E167" s="37">
        <v>2690.2</v>
      </c>
      <c r="F167" s="37">
        <v>2698.3166666666671</v>
      </c>
      <c r="G167" s="38">
        <v>2669.983333333334</v>
      </c>
      <c r="H167" s="38">
        <v>2649.7666666666669</v>
      </c>
      <c r="I167" s="38">
        <v>2621.4333333333338</v>
      </c>
      <c r="J167" s="38">
        <v>2718.5333333333342</v>
      </c>
      <c r="K167" s="38">
        <v>2746.8666666666672</v>
      </c>
      <c r="L167" s="38">
        <v>2767.0833333333344</v>
      </c>
      <c r="M167" s="28">
        <v>2726.65</v>
      </c>
      <c r="N167" s="28">
        <v>2678.1</v>
      </c>
      <c r="O167" s="39">
        <v>2160500</v>
      </c>
      <c r="P167" s="40">
        <v>7.10872858641184E-3</v>
      </c>
    </row>
    <row r="168" spans="1:16" ht="12.75" customHeight="1">
      <c r="A168" s="28">
        <v>158</v>
      </c>
      <c r="B168" s="29" t="s">
        <v>38</v>
      </c>
      <c r="C168" s="30" t="s">
        <v>179</v>
      </c>
      <c r="D168" s="31">
        <v>44588</v>
      </c>
      <c r="E168" s="37">
        <v>2720.9</v>
      </c>
      <c r="F168" s="37">
        <v>2748.9666666666672</v>
      </c>
      <c r="G168" s="38">
        <v>2685.1333333333341</v>
      </c>
      <c r="H168" s="38">
        <v>2649.3666666666668</v>
      </c>
      <c r="I168" s="38">
        <v>2585.5333333333338</v>
      </c>
      <c r="J168" s="38">
        <v>2784.7333333333345</v>
      </c>
      <c r="K168" s="38">
        <v>2848.5666666666675</v>
      </c>
      <c r="L168" s="38">
        <v>2884.3333333333348</v>
      </c>
      <c r="M168" s="28">
        <v>2812.8</v>
      </c>
      <c r="N168" s="28">
        <v>2713.2</v>
      </c>
      <c r="O168" s="39">
        <v>2105000</v>
      </c>
      <c r="P168" s="40">
        <v>1.1897608460521573E-2</v>
      </c>
    </row>
    <row r="169" spans="1:16" ht="12.75" customHeight="1">
      <c r="A169" s="28">
        <v>159</v>
      </c>
      <c r="B169" s="29" t="s">
        <v>58</v>
      </c>
      <c r="C169" s="30" t="s">
        <v>180</v>
      </c>
      <c r="D169" s="31">
        <v>44588</v>
      </c>
      <c r="E169" s="37">
        <v>39.15</v>
      </c>
      <c r="F169" s="37">
        <v>39.483333333333334</v>
      </c>
      <c r="G169" s="38">
        <v>38.616666666666667</v>
      </c>
      <c r="H169" s="38">
        <v>38.083333333333336</v>
      </c>
      <c r="I169" s="38">
        <v>37.216666666666669</v>
      </c>
      <c r="J169" s="38">
        <v>40.016666666666666</v>
      </c>
      <c r="K169" s="38">
        <v>40.88333333333334</v>
      </c>
      <c r="L169" s="38">
        <v>41.416666666666664</v>
      </c>
      <c r="M169" s="28">
        <v>40.35</v>
      </c>
      <c r="N169" s="28">
        <v>38.950000000000003</v>
      </c>
      <c r="O169" s="39">
        <v>291632000</v>
      </c>
      <c r="P169" s="40">
        <v>1.6224353256021409E-2</v>
      </c>
    </row>
    <row r="170" spans="1:16" ht="12.75" customHeight="1">
      <c r="A170" s="28">
        <v>160</v>
      </c>
      <c r="B170" s="29" t="s">
        <v>44</v>
      </c>
      <c r="C170" s="30" t="s">
        <v>272</v>
      </c>
      <c r="D170" s="31">
        <v>44588</v>
      </c>
      <c r="E170" s="37">
        <v>2667.8</v>
      </c>
      <c r="F170" s="37">
        <v>2698.3833333333337</v>
      </c>
      <c r="G170" s="38">
        <v>2621.6166666666672</v>
      </c>
      <c r="H170" s="38">
        <v>2575.4333333333334</v>
      </c>
      <c r="I170" s="38">
        <v>2498.666666666667</v>
      </c>
      <c r="J170" s="38">
        <v>2744.5666666666675</v>
      </c>
      <c r="K170" s="38">
        <v>2821.3333333333339</v>
      </c>
      <c r="L170" s="38">
        <v>2867.5166666666678</v>
      </c>
      <c r="M170" s="28">
        <v>2775.15</v>
      </c>
      <c r="N170" s="28">
        <v>2652.2</v>
      </c>
      <c r="O170" s="39">
        <v>857100</v>
      </c>
      <c r="P170" s="40">
        <v>-7.3004542504866973E-2</v>
      </c>
    </row>
    <row r="171" spans="1:16" ht="12.75" customHeight="1">
      <c r="A171" s="28">
        <v>161</v>
      </c>
      <c r="B171" s="29" t="s">
        <v>170</v>
      </c>
      <c r="C171" s="30" t="s">
        <v>181</v>
      </c>
      <c r="D171" s="31">
        <v>44588</v>
      </c>
      <c r="E171" s="37">
        <v>205.6</v>
      </c>
      <c r="F171" s="37">
        <v>206.41666666666666</v>
      </c>
      <c r="G171" s="38">
        <v>204.43333333333331</v>
      </c>
      <c r="H171" s="38">
        <v>203.26666666666665</v>
      </c>
      <c r="I171" s="38">
        <v>201.2833333333333</v>
      </c>
      <c r="J171" s="38">
        <v>207.58333333333331</v>
      </c>
      <c r="K171" s="38">
        <v>209.56666666666666</v>
      </c>
      <c r="L171" s="38">
        <v>210.73333333333332</v>
      </c>
      <c r="M171" s="28">
        <v>208.4</v>
      </c>
      <c r="N171" s="28">
        <v>205.25</v>
      </c>
      <c r="O171" s="39">
        <v>34520509</v>
      </c>
      <c r="P171" s="40">
        <v>-1.4764079147640791E-2</v>
      </c>
    </row>
    <row r="172" spans="1:16" ht="12.75" customHeight="1">
      <c r="A172" s="28">
        <v>162</v>
      </c>
      <c r="B172" s="29" t="s">
        <v>182</v>
      </c>
      <c r="C172" s="30" t="s">
        <v>183</v>
      </c>
      <c r="D172" s="31">
        <v>44588</v>
      </c>
      <c r="E172" s="37">
        <v>1570</v>
      </c>
      <c r="F172" s="37">
        <v>1579.1833333333334</v>
      </c>
      <c r="G172" s="38">
        <v>1547.8666666666668</v>
      </c>
      <c r="H172" s="38">
        <v>1525.7333333333333</v>
      </c>
      <c r="I172" s="38">
        <v>1494.4166666666667</v>
      </c>
      <c r="J172" s="38">
        <v>1601.3166666666668</v>
      </c>
      <c r="K172" s="38">
        <v>1632.6333333333334</v>
      </c>
      <c r="L172" s="38">
        <v>1654.7666666666669</v>
      </c>
      <c r="M172" s="28">
        <v>1610.5</v>
      </c>
      <c r="N172" s="28">
        <v>1557.05</v>
      </c>
      <c r="O172" s="39">
        <v>3267396</v>
      </c>
      <c r="P172" s="40">
        <v>7.2975140336808339E-2</v>
      </c>
    </row>
    <row r="173" spans="1:16" ht="12.75" customHeight="1">
      <c r="A173" s="28">
        <v>163</v>
      </c>
      <c r="B173" s="29" t="s">
        <v>44</v>
      </c>
      <c r="C173" s="30" t="s">
        <v>485</v>
      </c>
      <c r="D173" s="31">
        <v>44588</v>
      </c>
      <c r="E173" s="37">
        <v>232.4</v>
      </c>
      <c r="F173" s="37">
        <v>236.71666666666667</v>
      </c>
      <c r="G173" s="38">
        <v>224.93333333333334</v>
      </c>
      <c r="H173" s="38">
        <v>217.46666666666667</v>
      </c>
      <c r="I173" s="38">
        <v>205.68333333333334</v>
      </c>
      <c r="J173" s="38">
        <v>244.18333333333334</v>
      </c>
      <c r="K173" s="38">
        <v>255.9666666666667</v>
      </c>
      <c r="L173" s="38">
        <v>263.43333333333334</v>
      </c>
      <c r="M173" s="28">
        <v>248.5</v>
      </c>
      <c r="N173" s="28">
        <v>229.25</v>
      </c>
      <c r="O173" s="39">
        <v>6762500</v>
      </c>
      <c r="P173" s="40">
        <v>-1.2773722627737226E-2</v>
      </c>
    </row>
    <row r="174" spans="1:16" ht="12.75" customHeight="1">
      <c r="A174" s="28">
        <v>164</v>
      </c>
      <c r="B174" s="29" t="s">
        <v>42</v>
      </c>
      <c r="C174" s="30" t="s">
        <v>184</v>
      </c>
      <c r="D174" s="31">
        <v>44588</v>
      </c>
      <c r="E174" s="37">
        <v>970.4</v>
      </c>
      <c r="F174" s="37">
        <v>987.5</v>
      </c>
      <c r="G174" s="38">
        <v>947.90000000000009</v>
      </c>
      <c r="H174" s="38">
        <v>925.40000000000009</v>
      </c>
      <c r="I174" s="38">
        <v>885.80000000000018</v>
      </c>
      <c r="J174" s="38">
        <v>1010</v>
      </c>
      <c r="K174" s="38">
        <v>1049.5999999999999</v>
      </c>
      <c r="L174" s="38">
        <v>1072.0999999999999</v>
      </c>
      <c r="M174" s="28">
        <v>1027.0999999999999</v>
      </c>
      <c r="N174" s="28">
        <v>965</v>
      </c>
      <c r="O174" s="39">
        <v>2140300</v>
      </c>
      <c r="P174" s="40">
        <v>2.1915584415584416E-2</v>
      </c>
    </row>
    <row r="175" spans="1:16" ht="12.75" customHeight="1">
      <c r="A175" s="28">
        <v>165</v>
      </c>
      <c r="B175" s="29" t="s">
        <v>58</v>
      </c>
      <c r="C175" s="30" t="s">
        <v>185</v>
      </c>
      <c r="D175" s="31">
        <v>44588</v>
      </c>
      <c r="E175" s="37">
        <v>149.80000000000001</v>
      </c>
      <c r="F175" s="37">
        <v>151.88333333333333</v>
      </c>
      <c r="G175" s="38">
        <v>147.06666666666666</v>
      </c>
      <c r="H175" s="38">
        <v>144.33333333333334</v>
      </c>
      <c r="I175" s="38">
        <v>139.51666666666668</v>
      </c>
      <c r="J175" s="38">
        <v>154.61666666666665</v>
      </c>
      <c r="K175" s="38">
        <v>159.43333333333331</v>
      </c>
      <c r="L175" s="38">
        <v>162.16666666666663</v>
      </c>
      <c r="M175" s="28">
        <v>156.69999999999999</v>
      </c>
      <c r="N175" s="28">
        <v>149.15</v>
      </c>
      <c r="O175" s="39">
        <v>37143200</v>
      </c>
      <c r="P175" s="40">
        <v>3.761755485893417E-3</v>
      </c>
    </row>
    <row r="176" spans="1:16" ht="12.75" customHeight="1">
      <c r="A176" s="28">
        <v>166</v>
      </c>
      <c r="B176" s="29" t="s">
        <v>170</v>
      </c>
      <c r="C176" s="30" t="s">
        <v>186</v>
      </c>
      <c r="D176" s="31">
        <v>44588</v>
      </c>
      <c r="E176" s="37">
        <v>136.85</v>
      </c>
      <c r="F176" s="37">
        <v>138.38333333333335</v>
      </c>
      <c r="G176" s="38">
        <v>135.01666666666671</v>
      </c>
      <c r="H176" s="38">
        <v>133.18333333333337</v>
      </c>
      <c r="I176" s="38">
        <v>129.81666666666672</v>
      </c>
      <c r="J176" s="38">
        <v>140.2166666666667</v>
      </c>
      <c r="K176" s="38">
        <v>143.58333333333331</v>
      </c>
      <c r="L176" s="38">
        <v>145.41666666666669</v>
      </c>
      <c r="M176" s="28">
        <v>141.75</v>
      </c>
      <c r="N176" s="28">
        <v>136.55000000000001</v>
      </c>
      <c r="O176" s="39">
        <v>38634000</v>
      </c>
      <c r="P176" s="40">
        <v>2.1577026812628908E-2</v>
      </c>
    </row>
    <row r="177" spans="1:16" ht="12.75" customHeight="1">
      <c r="A177" s="28">
        <v>167</v>
      </c>
      <c r="B177" s="272" t="s">
        <v>79</v>
      </c>
      <c r="C177" s="30" t="s">
        <v>187</v>
      </c>
      <c r="D177" s="31">
        <v>44588</v>
      </c>
      <c r="E177" s="37">
        <v>2521.1</v>
      </c>
      <c r="F177" s="37">
        <v>2534.0166666666664</v>
      </c>
      <c r="G177" s="38">
        <v>2503.2333333333327</v>
      </c>
      <c r="H177" s="38">
        <v>2485.3666666666663</v>
      </c>
      <c r="I177" s="38">
        <v>2454.5833333333326</v>
      </c>
      <c r="J177" s="38">
        <v>2551.8833333333328</v>
      </c>
      <c r="K177" s="38">
        <v>2582.6666666666665</v>
      </c>
      <c r="L177" s="38">
        <v>2600.5333333333328</v>
      </c>
      <c r="M177" s="28">
        <v>2564.8000000000002</v>
      </c>
      <c r="N177" s="28">
        <v>2516.15</v>
      </c>
      <c r="O177" s="39">
        <v>31557500</v>
      </c>
      <c r="P177" s="40">
        <v>-1.4821000710221729E-2</v>
      </c>
    </row>
    <row r="178" spans="1:16" ht="12.75" customHeight="1">
      <c r="A178" s="28">
        <v>168</v>
      </c>
      <c r="B178" s="29" t="s">
        <v>120</v>
      </c>
      <c r="C178" s="30" t="s">
        <v>188</v>
      </c>
      <c r="D178" s="31">
        <v>44588</v>
      </c>
      <c r="E178" s="37">
        <v>105.65</v>
      </c>
      <c r="F178" s="37">
        <v>106.18333333333334</v>
      </c>
      <c r="G178" s="38">
        <v>104.41666666666667</v>
      </c>
      <c r="H178" s="38">
        <v>103.18333333333334</v>
      </c>
      <c r="I178" s="38">
        <v>101.41666666666667</v>
      </c>
      <c r="J178" s="38">
        <v>107.41666666666667</v>
      </c>
      <c r="K178" s="38">
        <v>109.18333333333332</v>
      </c>
      <c r="L178" s="38">
        <v>110.41666666666667</v>
      </c>
      <c r="M178" s="28">
        <v>107.95</v>
      </c>
      <c r="N178" s="28">
        <v>104.95</v>
      </c>
      <c r="O178" s="39">
        <v>160887250</v>
      </c>
      <c r="P178" s="40">
        <v>-1.7405935423979578E-2</v>
      </c>
    </row>
    <row r="179" spans="1:16" ht="12.75" customHeight="1">
      <c r="A179" s="28">
        <v>169</v>
      </c>
      <c r="B179" s="29" t="s">
        <v>58</v>
      </c>
      <c r="C179" s="30" t="s">
        <v>275</v>
      </c>
      <c r="D179" s="31">
        <v>44588</v>
      </c>
      <c r="E179" s="37">
        <v>876.85</v>
      </c>
      <c r="F179" s="37">
        <v>881</v>
      </c>
      <c r="G179" s="38">
        <v>869.85</v>
      </c>
      <c r="H179" s="38">
        <v>862.85</v>
      </c>
      <c r="I179" s="38">
        <v>851.7</v>
      </c>
      <c r="J179" s="38">
        <v>888</v>
      </c>
      <c r="K179" s="38">
        <v>899.15000000000009</v>
      </c>
      <c r="L179" s="38">
        <v>906.15</v>
      </c>
      <c r="M179" s="28">
        <v>892.15</v>
      </c>
      <c r="N179" s="28">
        <v>874</v>
      </c>
      <c r="O179" s="39">
        <v>5831000</v>
      </c>
      <c r="P179" s="40">
        <v>1.6296296296296295E-2</v>
      </c>
    </row>
    <row r="180" spans="1:16" ht="12.75" customHeight="1">
      <c r="A180" s="28">
        <v>170</v>
      </c>
      <c r="B180" s="29" t="s">
        <v>63</v>
      </c>
      <c r="C180" s="30" t="s">
        <v>189</v>
      </c>
      <c r="D180" s="31">
        <v>44588</v>
      </c>
      <c r="E180" s="37">
        <v>1269.55</v>
      </c>
      <c r="F180" s="37">
        <v>1276.55</v>
      </c>
      <c r="G180" s="38">
        <v>1260.1499999999999</v>
      </c>
      <c r="H180" s="38">
        <v>1250.75</v>
      </c>
      <c r="I180" s="38">
        <v>1234.3499999999999</v>
      </c>
      <c r="J180" s="38">
        <v>1285.9499999999998</v>
      </c>
      <c r="K180" s="38">
        <v>1302.3499999999999</v>
      </c>
      <c r="L180" s="38">
        <v>1311.7499999999998</v>
      </c>
      <c r="M180" s="28">
        <v>1292.95</v>
      </c>
      <c r="N180" s="28">
        <v>1267.1500000000001</v>
      </c>
      <c r="O180" s="39">
        <v>7058250</v>
      </c>
      <c r="P180" s="40">
        <v>-1.5070643642072213E-2</v>
      </c>
    </row>
    <row r="181" spans="1:16" ht="12.75" customHeight="1">
      <c r="A181" s="28">
        <v>171</v>
      </c>
      <c r="B181" s="29" t="s">
        <v>58</v>
      </c>
      <c r="C181" s="30" t="s">
        <v>190</v>
      </c>
      <c r="D181" s="31">
        <v>44588</v>
      </c>
      <c r="E181" s="37">
        <v>507.85</v>
      </c>
      <c r="F181" s="37">
        <v>510.83333333333331</v>
      </c>
      <c r="G181" s="38">
        <v>502.66666666666663</v>
      </c>
      <c r="H181" s="38">
        <v>497.48333333333329</v>
      </c>
      <c r="I181" s="38">
        <v>489.31666666666661</v>
      </c>
      <c r="J181" s="38">
        <v>516.01666666666665</v>
      </c>
      <c r="K181" s="38">
        <v>524.18333333333328</v>
      </c>
      <c r="L181" s="38">
        <v>529.36666666666667</v>
      </c>
      <c r="M181" s="28">
        <v>519</v>
      </c>
      <c r="N181" s="28">
        <v>505.65</v>
      </c>
      <c r="O181" s="39">
        <v>87676500</v>
      </c>
      <c r="P181" s="40">
        <v>8.0191770427344537E-3</v>
      </c>
    </row>
    <row r="182" spans="1:16" ht="12.75" customHeight="1">
      <c r="A182" s="28">
        <v>172</v>
      </c>
      <c r="B182" s="29" t="s">
        <v>42</v>
      </c>
      <c r="C182" s="30" t="s">
        <v>191</v>
      </c>
      <c r="D182" s="31">
        <v>44588</v>
      </c>
      <c r="E182" s="37">
        <v>27162.75</v>
      </c>
      <c r="F182" s="37">
        <v>27269.133333333331</v>
      </c>
      <c r="G182" s="38">
        <v>26793.616666666661</v>
      </c>
      <c r="H182" s="38">
        <v>26424.48333333333</v>
      </c>
      <c r="I182" s="38">
        <v>25948.96666666666</v>
      </c>
      <c r="J182" s="38">
        <v>27638.266666666663</v>
      </c>
      <c r="K182" s="38">
        <v>28113.783333333333</v>
      </c>
      <c r="L182" s="38">
        <v>28482.916666666664</v>
      </c>
      <c r="M182" s="28">
        <v>27744.65</v>
      </c>
      <c r="N182" s="28">
        <v>26900</v>
      </c>
      <c r="O182" s="39">
        <v>185175</v>
      </c>
      <c r="P182" s="40">
        <v>-1.8290258449304174E-2</v>
      </c>
    </row>
    <row r="183" spans="1:16" ht="12.75" customHeight="1">
      <c r="A183" s="28">
        <v>173</v>
      </c>
      <c r="B183" s="29" t="s">
        <v>70</v>
      </c>
      <c r="C183" s="30" t="s">
        <v>192</v>
      </c>
      <c r="D183" s="31">
        <v>44588</v>
      </c>
      <c r="E183" s="37">
        <v>2314.4</v>
      </c>
      <c r="F183" s="37">
        <v>2332.7166666666667</v>
      </c>
      <c r="G183" s="38">
        <v>2278.5333333333333</v>
      </c>
      <c r="H183" s="38">
        <v>2242.6666666666665</v>
      </c>
      <c r="I183" s="38">
        <v>2188.4833333333331</v>
      </c>
      <c r="J183" s="38">
        <v>2368.5833333333335</v>
      </c>
      <c r="K183" s="38">
        <v>2422.7666666666669</v>
      </c>
      <c r="L183" s="38">
        <v>2458.6333333333337</v>
      </c>
      <c r="M183" s="28">
        <v>2386.9</v>
      </c>
      <c r="N183" s="28">
        <v>2296.85</v>
      </c>
      <c r="O183" s="39">
        <v>1947275</v>
      </c>
      <c r="P183" s="40">
        <v>-5.7500332756555306E-2</v>
      </c>
    </row>
    <row r="184" spans="1:16" ht="12.75" customHeight="1">
      <c r="A184" s="28">
        <v>174</v>
      </c>
      <c r="B184" s="29" t="s">
        <v>40</v>
      </c>
      <c r="C184" s="30" t="s">
        <v>193</v>
      </c>
      <c r="D184" s="31">
        <v>44588</v>
      </c>
      <c r="E184" s="37">
        <v>2612.9</v>
      </c>
      <c r="F184" s="37">
        <v>2627.8666666666668</v>
      </c>
      <c r="G184" s="38">
        <v>2579.5833333333335</v>
      </c>
      <c r="H184" s="38">
        <v>2546.2666666666669</v>
      </c>
      <c r="I184" s="38">
        <v>2497.9833333333336</v>
      </c>
      <c r="J184" s="38">
        <v>2661.1833333333334</v>
      </c>
      <c r="K184" s="38">
        <v>2709.4666666666662</v>
      </c>
      <c r="L184" s="38">
        <v>2742.7833333333333</v>
      </c>
      <c r="M184" s="28">
        <v>2676.15</v>
      </c>
      <c r="N184" s="28">
        <v>2594.5500000000002</v>
      </c>
      <c r="O184" s="39">
        <v>3056250</v>
      </c>
      <c r="P184" s="40">
        <v>-3.0685061845861086E-2</v>
      </c>
    </row>
    <row r="185" spans="1:16" ht="12.75" customHeight="1">
      <c r="A185" s="28">
        <v>175</v>
      </c>
      <c r="B185" s="29" t="s">
        <v>63</v>
      </c>
      <c r="C185" s="30" t="s">
        <v>194</v>
      </c>
      <c r="D185" s="31">
        <v>44588</v>
      </c>
      <c r="E185" s="37">
        <v>1202.3499999999999</v>
      </c>
      <c r="F185" s="37">
        <v>1219.7</v>
      </c>
      <c r="G185" s="38">
        <v>1168.25</v>
      </c>
      <c r="H185" s="38">
        <v>1134.1499999999999</v>
      </c>
      <c r="I185" s="38">
        <v>1082.6999999999998</v>
      </c>
      <c r="J185" s="38">
        <v>1253.8000000000002</v>
      </c>
      <c r="K185" s="38">
        <v>1305.2500000000005</v>
      </c>
      <c r="L185" s="38">
        <v>1339.3500000000004</v>
      </c>
      <c r="M185" s="28">
        <v>1271.1500000000001</v>
      </c>
      <c r="N185" s="28">
        <v>1185.5999999999999</v>
      </c>
      <c r="O185" s="39">
        <v>3479200</v>
      </c>
      <c r="P185" s="40">
        <v>-6.1700182815356492E-3</v>
      </c>
    </row>
    <row r="186" spans="1:16" ht="12.75" customHeight="1">
      <c r="A186" s="28">
        <v>176</v>
      </c>
      <c r="B186" s="29" t="s">
        <v>47</v>
      </c>
      <c r="C186" s="30" t="s">
        <v>514</v>
      </c>
      <c r="D186" s="31">
        <v>44588</v>
      </c>
      <c r="E186" s="37">
        <v>426.3</v>
      </c>
      <c r="F186" s="37">
        <v>437.86666666666662</v>
      </c>
      <c r="G186" s="38">
        <v>408.48333333333323</v>
      </c>
      <c r="H186" s="38">
        <v>390.66666666666663</v>
      </c>
      <c r="I186" s="38">
        <v>361.28333333333325</v>
      </c>
      <c r="J186" s="38">
        <v>455.68333333333322</v>
      </c>
      <c r="K186" s="38">
        <v>485.06666666666655</v>
      </c>
      <c r="L186" s="38">
        <v>502.88333333333321</v>
      </c>
      <c r="M186" s="28">
        <v>467.25</v>
      </c>
      <c r="N186" s="28">
        <v>420.05</v>
      </c>
      <c r="O186" s="39">
        <v>5742000</v>
      </c>
      <c r="P186" s="40">
        <v>-6.4378941193723421E-2</v>
      </c>
    </row>
    <row r="187" spans="1:16" ht="12.75" customHeight="1">
      <c r="A187" s="28">
        <v>177</v>
      </c>
      <c r="B187" s="29" t="s">
        <v>47</v>
      </c>
      <c r="C187" s="30" t="s">
        <v>195</v>
      </c>
      <c r="D187" s="31">
        <v>44588</v>
      </c>
      <c r="E187" s="37">
        <v>847.6</v>
      </c>
      <c r="F187" s="37">
        <v>853.63333333333333</v>
      </c>
      <c r="G187" s="38">
        <v>839.4666666666667</v>
      </c>
      <c r="H187" s="38">
        <v>831.33333333333337</v>
      </c>
      <c r="I187" s="38">
        <v>817.16666666666674</v>
      </c>
      <c r="J187" s="38">
        <v>861.76666666666665</v>
      </c>
      <c r="K187" s="38">
        <v>875.93333333333339</v>
      </c>
      <c r="L187" s="38">
        <v>884.06666666666661</v>
      </c>
      <c r="M187" s="28">
        <v>867.8</v>
      </c>
      <c r="N187" s="28">
        <v>845.5</v>
      </c>
      <c r="O187" s="39">
        <v>26210800</v>
      </c>
      <c r="P187" s="40">
        <v>-1.3567269949155667E-2</v>
      </c>
    </row>
    <row r="188" spans="1:16" ht="12.75" customHeight="1">
      <c r="A188" s="28">
        <v>178</v>
      </c>
      <c r="B188" s="29" t="s">
        <v>182</v>
      </c>
      <c r="C188" s="30" t="s">
        <v>196</v>
      </c>
      <c r="D188" s="31">
        <v>44588</v>
      </c>
      <c r="E188" s="37">
        <v>507.65</v>
      </c>
      <c r="F188" s="37">
        <v>511.2</v>
      </c>
      <c r="G188" s="38">
        <v>502.29999999999995</v>
      </c>
      <c r="H188" s="38">
        <v>496.95</v>
      </c>
      <c r="I188" s="38">
        <v>488.04999999999995</v>
      </c>
      <c r="J188" s="38">
        <v>516.54999999999995</v>
      </c>
      <c r="K188" s="38">
        <v>525.44999999999993</v>
      </c>
      <c r="L188" s="38">
        <v>530.79999999999995</v>
      </c>
      <c r="M188" s="28">
        <v>520.1</v>
      </c>
      <c r="N188" s="28">
        <v>505.85</v>
      </c>
      <c r="O188" s="39">
        <v>11755500</v>
      </c>
      <c r="P188" s="40">
        <v>-2.5513458349279245E-4</v>
      </c>
    </row>
    <row r="189" spans="1:16" ht="12.75" customHeight="1">
      <c r="A189" s="28">
        <v>179</v>
      </c>
      <c r="B189" s="29" t="s">
        <v>47</v>
      </c>
      <c r="C189" s="30" t="s">
        <v>277</v>
      </c>
      <c r="D189" s="31">
        <v>44588</v>
      </c>
      <c r="E189" s="37">
        <v>610.6</v>
      </c>
      <c r="F189" s="37">
        <v>617.4</v>
      </c>
      <c r="G189" s="38">
        <v>600.4</v>
      </c>
      <c r="H189" s="38">
        <v>590.20000000000005</v>
      </c>
      <c r="I189" s="38">
        <v>573.20000000000005</v>
      </c>
      <c r="J189" s="38">
        <v>627.59999999999991</v>
      </c>
      <c r="K189" s="38">
        <v>644.59999999999991</v>
      </c>
      <c r="L189" s="38">
        <v>654.79999999999984</v>
      </c>
      <c r="M189" s="28">
        <v>634.4</v>
      </c>
      <c r="N189" s="28">
        <v>607.20000000000005</v>
      </c>
      <c r="O189" s="39">
        <v>1083750</v>
      </c>
      <c r="P189" s="40">
        <v>-3.4090909090909088E-2</v>
      </c>
    </row>
    <row r="190" spans="1:16" ht="12.75" customHeight="1">
      <c r="A190" s="28">
        <v>180</v>
      </c>
      <c r="B190" s="29" t="s">
        <v>38</v>
      </c>
      <c r="C190" s="30" t="s">
        <v>197</v>
      </c>
      <c r="D190" s="31">
        <v>44588</v>
      </c>
      <c r="E190" s="37">
        <v>1008.1</v>
      </c>
      <c r="F190" s="37">
        <v>1018.2166666666667</v>
      </c>
      <c r="G190" s="38">
        <v>992.38333333333344</v>
      </c>
      <c r="H190" s="38">
        <v>976.66666666666674</v>
      </c>
      <c r="I190" s="38">
        <v>950.83333333333348</v>
      </c>
      <c r="J190" s="38">
        <v>1033.9333333333334</v>
      </c>
      <c r="K190" s="38">
        <v>1059.7666666666664</v>
      </c>
      <c r="L190" s="38">
        <v>1075.4833333333333</v>
      </c>
      <c r="M190" s="28">
        <v>1044.05</v>
      </c>
      <c r="N190" s="28">
        <v>1002.5</v>
      </c>
      <c r="O190" s="39">
        <v>7299000</v>
      </c>
      <c r="P190" s="40">
        <v>-3.795966785290629E-2</v>
      </c>
    </row>
    <row r="191" spans="1:16" ht="12.75" customHeight="1">
      <c r="A191" s="28">
        <v>181</v>
      </c>
      <c r="B191" s="29" t="s">
        <v>74</v>
      </c>
      <c r="C191" s="30" t="s">
        <v>534</v>
      </c>
      <c r="D191" s="31">
        <v>44588</v>
      </c>
      <c r="E191" s="37">
        <v>1486</v>
      </c>
      <c r="F191" s="37">
        <v>1509.7166666666665</v>
      </c>
      <c r="G191" s="38">
        <v>1451.5333333333328</v>
      </c>
      <c r="H191" s="38">
        <v>1417.0666666666664</v>
      </c>
      <c r="I191" s="38">
        <v>1358.8833333333328</v>
      </c>
      <c r="J191" s="38">
        <v>1544.1833333333329</v>
      </c>
      <c r="K191" s="38">
        <v>1602.3666666666668</v>
      </c>
      <c r="L191" s="38">
        <v>1636.833333333333</v>
      </c>
      <c r="M191" s="28">
        <v>1567.9</v>
      </c>
      <c r="N191" s="28">
        <v>1475.25</v>
      </c>
      <c r="O191" s="39">
        <v>3523200</v>
      </c>
      <c r="P191" s="40">
        <v>-8.4502650452135952E-2</v>
      </c>
    </row>
    <row r="192" spans="1:16" ht="12.75" customHeight="1">
      <c r="A192" s="28">
        <v>182</v>
      </c>
      <c r="B192" s="29" t="s">
        <v>56</v>
      </c>
      <c r="C192" s="30" t="s">
        <v>198</v>
      </c>
      <c r="D192" s="31">
        <v>44588</v>
      </c>
      <c r="E192" s="37">
        <v>732.8</v>
      </c>
      <c r="F192" s="37">
        <v>744.15</v>
      </c>
      <c r="G192" s="38">
        <v>716.84999999999991</v>
      </c>
      <c r="H192" s="38">
        <v>700.9</v>
      </c>
      <c r="I192" s="38">
        <v>673.59999999999991</v>
      </c>
      <c r="J192" s="38">
        <v>760.09999999999991</v>
      </c>
      <c r="K192" s="38">
        <v>787.39999999999986</v>
      </c>
      <c r="L192" s="38">
        <v>803.34999999999991</v>
      </c>
      <c r="M192" s="28">
        <v>771.45</v>
      </c>
      <c r="N192" s="28">
        <v>728.2</v>
      </c>
      <c r="O192" s="39">
        <v>11276550</v>
      </c>
      <c r="P192" s="40">
        <v>-1.6252502649864563E-2</v>
      </c>
    </row>
    <row r="193" spans="1:16" ht="12.75" customHeight="1">
      <c r="A193" s="28">
        <v>183</v>
      </c>
      <c r="B193" s="29" t="s">
        <v>49</v>
      </c>
      <c r="C193" s="30" t="s">
        <v>199</v>
      </c>
      <c r="D193" s="31">
        <v>44588</v>
      </c>
      <c r="E193" s="37">
        <v>510.85</v>
      </c>
      <c r="F193" s="37">
        <v>515.61666666666667</v>
      </c>
      <c r="G193" s="38">
        <v>502.58333333333337</v>
      </c>
      <c r="H193" s="38">
        <v>494.31666666666672</v>
      </c>
      <c r="I193" s="38">
        <v>481.28333333333342</v>
      </c>
      <c r="J193" s="38">
        <v>523.88333333333333</v>
      </c>
      <c r="K193" s="38">
        <v>536.91666666666663</v>
      </c>
      <c r="L193" s="38">
        <v>545.18333333333328</v>
      </c>
      <c r="M193" s="28">
        <v>528.65</v>
      </c>
      <c r="N193" s="28">
        <v>507.35</v>
      </c>
      <c r="O193" s="39">
        <v>80714850</v>
      </c>
      <c r="P193" s="40">
        <v>-1.4921739130434783E-2</v>
      </c>
    </row>
    <row r="194" spans="1:16" ht="12.75" customHeight="1">
      <c r="A194" s="28">
        <v>184</v>
      </c>
      <c r="B194" s="29" t="s">
        <v>170</v>
      </c>
      <c r="C194" s="30" t="s">
        <v>200</v>
      </c>
      <c r="D194" s="31">
        <v>44588</v>
      </c>
      <c r="E194" s="37">
        <v>239.65</v>
      </c>
      <c r="F194" s="37">
        <v>242.95000000000002</v>
      </c>
      <c r="G194" s="38">
        <v>234.75000000000003</v>
      </c>
      <c r="H194" s="38">
        <v>229.85000000000002</v>
      </c>
      <c r="I194" s="38">
        <v>221.65000000000003</v>
      </c>
      <c r="J194" s="38">
        <v>247.85000000000002</v>
      </c>
      <c r="K194" s="38">
        <v>256.05</v>
      </c>
      <c r="L194" s="38">
        <v>260.95000000000005</v>
      </c>
      <c r="M194" s="28">
        <v>251.15</v>
      </c>
      <c r="N194" s="28">
        <v>238.05</v>
      </c>
      <c r="O194" s="39">
        <v>122269500</v>
      </c>
      <c r="P194" s="40">
        <v>-4.3970539738375286E-3</v>
      </c>
    </row>
    <row r="195" spans="1:16" ht="12.75" customHeight="1">
      <c r="A195" s="28">
        <v>185</v>
      </c>
      <c r="B195" s="29" t="s">
        <v>120</v>
      </c>
      <c r="C195" s="30" t="s">
        <v>201</v>
      </c>
      <c r="D195" s="31">
        <v>44588</v>
      </c>
      <c r="E195" s="37">
        <v>1195.05</v>
      </c>
      <c r="F195" s="37">
        <v>1206.4333333333334</v>
      </c>
      <c r="G195" s="38">
        <v>1177.8666666666668</v>
      </c>
      <c r="H195" s="38">
        <v>1160.6833333333334</v>
      </c>
      <c r="I195" s="38">
        <v>1132.1166666666668</v>
      </c>
      <c r="J195" s="38">
        <v>1223.6166666666668</v>
      </c>
      <c r="K195" s="38">
        <v>1252.1833333333334</v>
      </c>
      <c r="L195" s="38">
        <v>1269.3666666666668</v>
      </c>
      <c r="M195" s="28">
        <v>1235</v>
      </c>
      <c r="N195" s="28">
        <v>1189.25</v>
      </c>
      <c r="O195" s="39">
        <v>44986250</v>
      </c>
      <c r="P195" s="40">
        <v>-1.3154827943054791E-2</v>
      </c>
    </row>
    <row r="196" spans="1:16" ht="12.75" customHeight="1">
      <c r="A196" s="28">
        <v>186</v>
      </c>
      <c r="B196" s="29" t="s">
        <v>87</v>
      </c>
      <c r="C196" s="30" t="s">
        <v>202</v>
      </c>
      <c r="D196" s="31">
        <v>44588</v>
      </c>
      <c r="E196" s="37">
        <v>3983.55</v>
      </c>
      <c r="F196" s="37">
        <v>4001.3833333333332</v>
      </c>
      <c r="G196" s="38">
        <v>3954.7666666666664</v>
      </c>
      <c r="H196" s="38">
        <v>3925.9833333333331</v>
      </c>
      <c r="I196" s="38">
        <v>3879.3666666666663</v>
      </c>
      <c r="J196" s="38">
        <v>4030.1666666666665</v>
      </c>
      <c r="K196" s="38">
        <v>4076.7833333333333</v>
      </c>
      <c r="L196" s="38">
        <v>4105.5666666666666</v>
      </c>
      <c r="M196" s="28">
        <v>4048</v>
      </c>
      <c r="N196" s="28">
        <v>3972.6</v>
      </c>
      <c r="O196" s="39">
        <v>10364250</v>
      </c>
      <c r="P196" s="40">
        <v>-4.9312731325417247E-2</v>
      </c>
    </row>
    <row r="197" spans="1:16" ht="12.75" customHeight="1">
      <c r="A197" s="28">
        <v>187</v>
      </c>
      <c r="B197" s="29" t="s">
        <v>87</v>
      </c>
      <c r="C197" s="30" t="s">
        <v>203</v>
      </c>
      <c r="D197" s="31">
        <v>44588</v>
      </c>
      <c r="E197" s="37">
        <v>1662.95</v>
      </c>
      <c r="F197" s="37">
        <v>1689.9833333333333</v>
      </c>
      <c r="G197" s="38">
        <v>1627.9666666666667</v>
      </c>
      <c r="H197" s="38">
        <v>1592.9833333333333</v>
      </c>
      <c r="I197" s="38">
        <v>1530.9666666666667</v>
      </c>
      <c r="J197" s="38">
        <v>1724.9666666666667</v>
      </c>
      <c r="K197" s="38">
        <v>1786.9833333333336</v>
      </c>
      <c r="L197" s="38">
        <v>1821.9666666666667</v>
      </c>
      <c r="M197" s="28">
        <v>1752</v>
      </c>
      <c r="N197" s="28">
        <v>1655</v>
      </c>
      <c r="O197" s="39">
        <v>16309200</v>
      </c>
      <c r="P197" s="40">
        <v>2.3919840283271179E-2</v>
      </c>
    </row>
    <row r="198" spans="1:16" ht="12.75" customHeight="1">
      <c r="A198" s="28">
        <v>188</v>
      </c>
      <c r="B198" s="29" t="s">
        <v>56</v>
      </c>
      <c r="C198" s="30" t="s">
        <v>204</v>
      </c>
      <c r="D198" s="31">
        <v>44588</v>
      </c>
      <c r="E198" s="37">
        <v>2607.35</v>
      </c>
      <c r="F198" s="37">
        <v>2613.6166666666663</v>
      </c>
      <c r="G198" s="38">
        <v>2587.6833333333325</v>
      </c>
      <c r="H198" s="38">
        <v>2568.016666666666</v>
      </c>
      <c r="I198" s="38">
        <v>2542.0833333333321</v>
      </c>
      <c r="J198" s="38">
        <v>2633.2833333333328</v>
      </c>
      <c r="K198" s="38">
        <v>2659.2166666666662</v>
      </c>
      <c r="L198" s="38">
        <v>2678.8833333333332</v>
      </c>
      <c r="M198" s="28">
        <v>2639.55</v>
      </c>
      <c r="N198" s="28">
        <v>2593.9499999999998</v>
      </c>
      <c r="O198" s="39">
        <v>5366625</v>
      </c>
      <c r="P198" s="40">
        <v>-1.1398176291793313E-2</v>
      </c>
    </row>
    <row r="199" spans="1:16" ht="12.75" customHeight="1">
      <c r="A199" s="28">
        <v>189</v>
      </c>
      <c r="B199" s="29" t="s">
        <v>47</v>
      </c>
      <c r="C199" s="30" t="s">
        <v>205</v>
      </c>
      <c r="D199" s="31">
        <v>44588</v>
      </c>
      <c r="E199" s="37">
        <v>3186.25</v>
      </c>
      <c r="F199" s="37">
        <v>3193.9666666666667</v>
      </c>
      <c r="G199" s="38">
        <v>3154.6333333333332</v>
      </c>
      <c r="H199" s="38">
        <v>3123.0166666666664</v>
      </c>
      <c r="I199" s="38">
        <v>3083.6833333333329</v>
      </c>
      <c r="J199" s="38">
        <v>3225.5833333333335</v>
      </c>
      <c r="K199" s="38">
        <v>3264.9166666666665</v>
      </c>
      <c r="L199" s="38">
        <v>3296.5333333333338</v>
      </c>
      <c r="M199" s="28">
        <v>3233.3</v>
      </c>
      <c r="N199" s="28">
        <v>3162.35</v>
      </c>
      <c r="O199" s="39">
        <v>723000</v>
      </c>
      <c r="P199" s="40">
        <v>6.5585851142225496E-2</v>
      </c>
    </row>
    <row r="200" spans="1:16" ht="12.75" customHeight="1">
      <c r="A200" s="28">
        <v>190</v>
      </c>
      <c r="B200" s="29" t="s">
        <v>170</v>
      </c>
      <c r="C200" s="30" t="s">
        <v>206</v>
      </c>
      <c r="D200" s="31">
        <v>44588</v>
      </c>
      <c r="E200" s="37">
        <v>566.54999999999995</v>
      </c>
      <c r="F200" s="37">
        <v>571.91666666666663</v>
      </c>
      <c r="G200" s="38">
        <v>559.43333333333328</v>
      </c>
      <c r="H200" s="38">
        <v>552.31666666666661</v>
      </c>
      <c r="I200" s="38">
        <v>539.83333333333326</v>
      </c>
      <c r="J200" s="38">
        <v>579.0333333333333</v>
      </c>
      <c r="K200" s="38">
        <v>591.51666666666665</v>
      </c>
      <c r="L200" s="38">
        <v>598.63333333333333</v>
      </c>
      <c r="M200" s="28">
        <v>584.4</v>
      </c>
      <c r="N200" s="28">
        <v>564.79999999999995</v>
      </c>
      <c r="O200" s="39">
        <v>2943000</v>
      </c>
      <c r="P200" s="40">
        <v>-4.1524181729360038E-2</v>
      </c>
    </row>
    <row r="201" spans="1:16" ht="12.75" customHeight="1">
      <c r="A201" s="28">
        <v>191</v>
      </c>
      <c r="B201" s="29" t="s">
        <v>44</v>
      </c>
      <c r="C201" s="30" t="s">
        <v>207</v>
      </c>
      <c r="D201" s="31">
        <v>44588</v>
      </c>
      <c r="E201" s="37">
        <v>1143.55</v>
      </c>
      <c r="F201" s="37">
        <v>1150.1166666666666</v>
      </c>
      <c r="G201" s="38">
        <v>1130.583333333333</v>
      </c>
      <c r="H201" s="38">
        <v>1117.6166666666666</v>
      </c>
      <c r="I201" s="38">
        <v>1098.083333333333</v>
      </c>
      <c r="J201" s="38">
        <v>1163.083333333333</v>
      </c>
      <c r="K201" s="38">
        <v>1182.6166666666663</v>
      </c>
      <c r="L201" s="38">
        <v>1195.583333333333</v>
      </c>
      <c r="M201" s="28">
        <v>1169.6500000000001</v>
      </c>
      <c r="N201" s="28">
        <v>1137.1500000000001</v>
      </c>
      <c r="O201" s="39">
        <v>2597675</v>
      </c>
      <c r="P201" s="40">
        <v>-3.1621621621621625E-2</v>
      </c>
    </row>
    <row r="202" spans="1:16" ht="12.75" customHeight="1">
      <c r="A202" s="28">
        <v>192</v>
      </c>
      <c r="B202" s="29" t="s">
        <v>49</v>
      </c>
      <c r="C202" s="30" t="s">
        <v>208</v>
      </c>
      <c r="D202" s="31">
        <v>44588</v>
      </c>
      <c r="E202" s="37">
        <v>641.25</v>
      </c>
      <c r="F202" s="37">
        <v>646.63333333333333</v>
      </c>
      <c r="G202" s="38">
        <v>632.7166666666667</v>
      </c>
      <c r="H202" s="38">
        <v>624.18333333333339</v>
      </c>
      <c r="I202" s="38">
        <v>610.26666666666677</v>
      </c>
      <c r="J202" s="38">
        <v>655.16666666666663</v>
      </c>
      <c r="K202" s="38">
        <v>669.08333333333337</v>
      </c>
      <c r="L202" s="38">
        <v>677.61666666666656</v>
      </c>
      <c r="M202" s="28">
        <v>660.55</v>
      </c>
      <c r="N202" s="28">
        <v>638.1</v>
      </c>
      <c r="O202" s="39">
        <v>7775600</v>
      </c>
      <c r="P202" s="40">
        <v>-1.438331535418914E-3</v>
      </c>
    </row>
    <row r="203" spans="1:16" ht="12.75" customHeight="1">
      <c r="A203" s="28">
        <v>193</v>
      </c>
      <c r="B203" s="29" t="s">
        <v>56</v>
      </c>
      <c r="C203" s="30" t="s">
        <v>209</v>
      </c>
      <c r="D203" s="31">
        <v>44588</v>
      </c>
      <c r="E203" s="37">
        <v>1629.7</v>
      </c>
      <c r="F203" s="37">
        <v>1645.7333333333333</v>
      </c>
      <c r="G203" s="38">
        <v>1606.9666666666667</v>
      </c>
      <c r="H203" s="38">
        <v>1584.2333333333333</v>
      </c>
      <c r="I203" s="38">
        <v>1545.4666666666667</v>
      </c>
      <c r="J203" s="38">
        <v>1668.4666666666667</v>
      </c>
      <c r="K203" s="38">
        <v>1707.2333333333336</v>
      </c>
      <c r="L203" s="38">
        <v>1729.9666666666667</v>
      </c>
      <c r="M203" s="28">
        <v>1684.5</v>
      </c>
      <c r="N203" s="28">
        <v>1623</v>
      </c>
      <c r="O203" s="39">
        <v>912800</v>
      </c>
      <c r="P203" s="40">
        <v>-6.2544931703810203E-2</v>
      </c>
    </row>
    <row r="204" spans="1:16" ht="12.75" customHeight="1">
      <c r="A204" s="28">
        <v>194</v>
      </c>
      <c r="B204" s="29" t="s">
        <v>42</v>
      </c>
      <c r="C204" s="30" t="s">
        <v>210</v>
      </c>
      <c r="D204" s="31">
        <v>44588</v>
      </c>
      <c r="E204" s="37">
        <v>7559.55</v>
      </c>
      <c r="F204" s="37">
        <v>7654.5666666666657</v>
      </c>
      <c r="G204" s="38">
        <v>7428.8833333333314</v>
      </c>
      <c r="H204" s="38">
        <v>7298.2166666666653</v>
      </c>
      <c r="I204" s="38">
        <v>7072.533333333331</v>
      </c>
      <c r="J204" s="38">
        <v>7785.2333333333318</v>
      </c>
      <c r="K204" s="38">
        <v>8010.9166666666661</v>
      </c>
      <c r="L204" s="38">
        <v>8141.5833333333321</v>
      </c>
      <c r="M204" s="28">
        <v>7880.25</v>
      </c>
      <c r="N204" s="28">
        <v>7523.9</v>
      </c>
      <c r="O204" s="39">
        <v>1876300</v>
      </c>
      <c r="P204" s="40">
        <v>-5.6176797922518418E-3</v>
      </c>
    </row>
    <row r="205" spans="1:16" ht="12.75" customHeight="1">
      <c r="A205" s="28">
        <v>195</v>
      </c>
      <c r="B205" s="29" t="s">
        <v>38</v>
      </c>
      <c r="C205" s="30" t="s">
        <v>211</v>
      </c>
      <c r="D205" s="31">
        <v>44588</v>
      </c>
      <c r="E205" s="37">
        <v>801.8</v>
      </c>
      <c r="F205" s="37">
        <v>809.16666666666663</v>
      </c>
      <c r="G205" s="38">
        <v>791.33333333333326</v>
      </c>
      <c r="H205" s="38">
        <v>780.86666666666667</v>
      </c>
      <c r="I205" s="38">
        <v>763.0333333333333</v>
      </c>
      <c r="J205" s="38">
        <v>819.63333333333321</v>
      </c>
      <c r="K205" s="38">
        <v>837.46666666666647</v>
      </c>
      <c r="L205" s="38">
        <v>847.93333333333317</v>
      </c>
      <c r="M205" s="28">
        <v>827</v>
      </c>
      <c r="N205" s="28">
        <v>798.7</v>
      </c>
      <c r="O205" s="39">
        <v>27033500</v>
      </c>
      <c r="P205" s="40">
        <v>2.2068219797503195E-2</v>
      </c>
    </row>
    <row r="206" spans="1:16" ht="12.75" customHeight="1">
      <c r="A206" s="28">
        <v>196</v>
      </c>
      <c r="B206" s="29" t="s">
        <v>120</v>
      </c>
      <c r="C206" s="30" t="s">
        <v>212</v>
      </c>
      <c r="D206" s="31">
        <v>44588</v>
      </c>
      <c r="E206" s="37">
        <v>322.8</v>
      </c>
      <c r="F206" s="37">
        <v>323.68333333333334</v>
      </c>
      <c r="G206" s="38">
        <v>319.36666666666667</v>
      </c>
      <c r="H206" s="38">
        <v>315.93333333333334</v>
      </c>
      <c r="I206" s="38">
        <v>311.61666666666667</v>
      </c>
      <c r="J206" s="38">
        <v>327.11666666666667</v>
      </c>
      <c r="K206" s="38">
        <v>331.43333333333339</v>
      </c>
      <c r="L206" s="38">
        <v>334.86666666666667</v>
      </c>
      <c r="M206" s="28">
        <v>328</v>
      </c>
      <c r="N206" s="28">
        <v>320.25</v>
      </c>
      <c r="O206" s="39">
        <v>60887100</v>
      </c>
      <c r="P206" s="40">
        <v>1.2527064645839777E-2</v>
      </c>
    </row>
    <row r="207" spans="1:16" ht="12.75" customHeight="1">
      <c r="A207" s="28">
        <v>197</v>
      </c>
      <c r="B207" s="29" t="s">
        <v>70</v>
      </c>
      <c r="C207" s="30" t="s">
        <v>213</v>
      </c>
      <c r="D207" s="31">
        <v>44588</v>
      </c>
      <c r="E207" s="37">
        <v>1259.5</v>
      </c>
      <c r="F207" s="37">
        <v>1272.3500000000001</v>
      </c>
      <c r="G207" s="38">
        <v>1241.1500000000003</v>
      </c>
      <c r="H207" s="38">
        <v>1222.8000000000002</v>
      </c>
      <c r="I207" s="38">
        <v>1191.6000000000004</v>
      </c>
      <c r="J207" s="38">
        <v>1290.7000000000003</v>
      </c>
      <c r="K207" s="38">
        <v>1321.9</v>
      </c>
      <c r="L207" s="38">
        <v>1340.2500000000002</v>
      </c>
      <c r="M207" s="28">
        <v>1303.55</v>
      </c>
      <c r="N207" s="28">
        <v>1254</v>
      </c>
      <c r="O207" s="39">
        <v>3223000</v>
      </c>
      <c r="P207" s="40">
        <v>-5.860579888957434E-3</v>
      </c>
    </row>
    <row r="208" spans="1:16" ht="12.75" customHeight="1">
      <c r="A208" s="28">
        <v>198</v>
      </c>
      <c r="B208" s="29" t="s">
        <v>70</v>
      </c>
      <c r="C208" s="30" t="s">
        <v>282</v>
      </c>
      <c r="D208" s="31">
        <v>44588</v>
      </c>
      <c r="E208" s="37">
        <v>1828.8</v>
      </c>
      <c r="F208" s="37">
        <v>1851.2333333333336</v>
      </c>
      <c r="G208" s="38">
        <v>1801.4666666666672</v>
      </c>
      <c r="H208" s="38">
        <v>1774.1333333333337</v>
      </c>
      <c r="I208" s="38">
        <v>1724.3666666666672</v>
      </c>
      <c r="J208" s="38">
        <v>1878.5666666666671</v>
      </c>
      <c r="K208" s="38">
        <v>1928.3333333333335</v>
      </c>
      <c r="L208" s="38">
        <v>1955.666666666667</v>
      </c>
      <c r="M208" s="28">
        <v>1901</v>
      </c>
      <c r="N208" s="28">
        <v>1823.9</v>
      </c>
      <c r="O208" s="39">
        <v>852750</v>
      </c>
      <c r="P208" s="40">
        <v>-7.5647366889729419E-3</v>
      </c>
    </row>
    <row r="209" spans="1:16" ht="12.75" customHeight="1">
      <c r="A209" s="28">
        <v>199</v>
      </c>
      <c r="B209" s="29" t="s">
        <v>87</v>
      </c>
      <c r="C209" s="30" t="s">
        <v>214</v>
      </c>
      <c r="D209" s="31">
        <v>44588</v>
      </c>
      <c r="E209" s="37">
        <v>632.20000000000005</v>
      </c>
      <c r="F209" s="37">
        <v>637.51666666666677</v>
      </c>
      <c r="G209" s="38">
        <v>625.18333333333351</v>
      </c>
      <c r="H209" s="38">
        <v>618.16666666666674</v>
      </c>
      <c r="I209" s="38">
        <v>605.83333333333348</v>
      </c>
      <c r="J209" s="38">
        <v>644.53333333333353</v>
      </c>
      <c r="K209" s="38">
        <v>656.86666666666679</v>
      </c>
      <c r="L209" s="38">
        <v>663.88333333333355</v>
      </c>
      <c r="M209" s="28">
        <v>649.85</v>
      </c>
      <c r="N209" s="28">
        <v>630.5</v>
      </c>
      <c r="O209" s="39">
        <v>37907200</v>
      </c>
      <c r="P209" s="40">
        <v>1.9558902635825711E-2</v>
      </c>
    </row>
    <row r="210" spans="1:16" ht="12.75" customHeight="1">
      <c r="A210" s="28">
        <v>200</v>
      </c>
      <c r="B210" s="29" t="s">
        <v>182</v>
      </c>
      <c r="C210" s="30" t="s">
        <v>215</v>
      </c>
      <c r="D210" s="31">
        <v>44588</v>
      </c>
      <c r="E210" s="37">
        <v>316.39999999999998</v>
      </c>
      <c r="F210" s="37">
        <v>318.83333333333331</v>
      </c>
      <c r="G210" s="38">
        <v>312.81666666666661</v>
      </c>
      <c r="H210" s="38">
        <v>309.23333333333329</v>
      </c>
      <c r="I210" s="38">
        <v>303.21666666666658</v>
      </c>
      <c r="J210" s="38">
        <v>322.41666666666663</v>
      </c>
      <c r="K210" s="38">
        <v>328.43333333333339</v>
      </c>
      <c r="L210" s="38">
        <v>332.01666666666665</v>
      </c>
      <c r="M210" s="28">
        <v>324.85000000000002</v>
      </c>
      <c r="N210" s="28">
        <v>315.25</v>
      </c>
      <c r="O210" s="39">
        <v>75042000</v>
      </c>
      <c r="P210" s="40">
        <v>-5.0119331742243438E-3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14"/>
      <c r="B213" s="382"/>
      <c r="C213" s="314"/>
      <c r="D213" s="383"/>
      <c r="E213" s="315"/>
      <c r="F213" s="315"/>
      <c r="G213" s="384"/>
      <c r="H213" s="384"/>
      <c r="I213" s="384"/>
      <c r="J213" s="384"/>
      <c r="K213" s="384"/>
      <c r="L213" s="384"/>
      <c r="M213" s="314"/>
      <c r="N213" s="314"/>
      <c r="O213" s="385"/>
      <c r="P213" s="386"/>
    </row>
    <row r="214" spans="1:16" ht="12.75" customHeight="1">
      <c r="A214" s="314"/>
      <c r="B214" s="382"/>
      <c r="C214" s="314"/>
      <c r="D214" s="383"/>
      <c r="E214" s="315"/>
      <c r="F214" s="315"/>
      <c r="G214" s="384"/>
      <c r="H214" s="384"/>
      <c r="I214" s="384"/>
      <c r="J214" s="384"/>
      <c r="K214" s="384"/>
      <c r="L214" s="384"/>
      <c r="M214" s="314"/>
      <c r="N214" s="314"/>
      <c r="O214" s="385"/>
      <c r="P214" s="386"/>
    </row>
    <row r="215" spans="1:16" ht="12.75" customHeight="1">
      <c r="A215" s="314"/>
      <c r="B215" s="382"/>
      <c r="C215" s="314"/>
      <c r="D215" s="383"/>
      <c r="E215" s="315"/>
      <c r="F215" s="315"/>
      <c r="G215" s="384"/>
      <c r="H215" s="384"/>
      <c r="I215" s="384"/>
      <c r="J215" s="384"/>
      <c r="K215" s="384"/>
      <c r="L215" s="384"/>
      <c r="M215" s="314"/>
      <c r="N215" s="314"/>
      <c r="O215" s="385"/>
      <c r="P215" s="386"/>
    </row>
    <row r="216" spans="1:16" ht="12.75" customHeight="1">
      <c r="A216" s="314"/>
      <c r="B216" s="382"/>
      <c r="C216" s="314"/>
      <c r="D216" s="383"/>
      <c r="E216" s="315"/>
      <c r="F216" s="315"/>
      <c r="G216" s="384"/>
      <c r="H216" s="384"/>
      <c r="I216" s="384"/>
      <c r="J216" s="384"/>
      <c r="K216" s="384"/>
      <c r="L216" s="384"/>
      <c r="M216" s="314"/>
      <c r="N216" s="314"/>
      <c r="O216" s="385"/>
      <c r="P216" s="386"/>
    </row>
    <row r="217" spans="1:16" ht="12.75" customHeight="1">
      <c r="A217" s="314"/>
      <c r="B217" s="382"/>
      <c r="C217" s="314"/>
      <c r="D217" s="383"/>
      <c r="E217" s="315"/>
      <c r="F217" s="315"/>
      <c r="G217" s="384"/>
      <c r="H217" s="384"/>
      <c r="I217" s="384"/>
      <c r="J217" s="384"/>
      <c r="K217" s="384"/>
      <c r="L217" s="384"/>
      <c r="M217" s="314"/>
      <c r="N217" s="314"/>
      <c r="O217" s="385"/>
      <c r="P217" s="386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M5" sqref="M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45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3" t="s">
        <v>16</v>
      </c>
      <c r="B8" s="465"/>
      <c r="C8" s="469" t="s">
        <v>20</v>
      </c>
      <c r="D8" s="469" t="s">
        <v>21</v>
      </c>
      <c r="E8" s="460" t="s">
        <v>22</v>
      </c>
      <c r="F8" s="461"/>
      <c r="G8" s="462"/>
      <c r="H8" s="460" t="s">
        <v>23</v>
      </c>
      <c r="I8" s="461"/>
      <c r="J8" s="462"/>
      <c r="K8" s="23"/>
      <c r="L8" s="50"/>
      <c r="M8" s="50"/>
      <c r="N8" s="1"/>
      <c r="O8" s="1"/>
    </row>
    <row r="9" spans="1:15" ht="36" customHeight="1">
      <c r="A9" s="467"/>
      <c r="B9" s="468"/>
      <c r="C9" s="468"/>
      <c r="D9" s="4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18113.05</v>
      </c>
      <c r="D10" s="32">
        <v>18183.3</v>
      </c>
      <c r="E10" s="32">
        <v>18015.649999999998</v>
      </c>
      <c r="F10" s="32">
        <v>17918.25</v>
      </c>
      <c r="G10" s="32">
        <v>17750.599999999999</v>
      </c>
      <c r="H10" s="32">
        <v>18280.699999999997</v>
      </c>
      <c r="I10" s="32">
        <v>18448.349999999999</v>
      </c>
      <c r="J10" s="32">
        <v>18545.749999999996</v>
      </c>
      <c r="K10" s="34">
        <v>18350.95</v>
      </c>
      <c r="L10" s="34">
        <v>18085.900000000001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38210.300000000003</v>
      </c>
      <c r="D11" s="37">
        <v>38387.083333333336</v>
      </c>
      <c r="E11" s="37">
        <v>37918.616666666669</v>
      </c>
      <c r="F11" s="37">
        <v>37626.933333333334</v>
      </c>
      <c r="G11" s="37">
        <v>37158.466666666667</v>
      </c>
      <c r="H11" s="37">
        <v>38678.76666666667</v>
      </c>
      <c r="I11" s="37">
        <v>39147.23333333333</v>
      </c>
      <c r="J11" s="37">
        <v>39438.916666666672</v>
      </c>
      <c r="K11" s="28">
        <v>38855.550000000003</v>
      </c>
      <c r="L11" s="28">
        <v>38095.4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2421.5500000000002</v>
      </c>
      <c r="D12" s="37">
        <v>2439.3500000000004</v>
      </c>
      <c r="E12" s="37">
        <v>2399.5500000000006</v>
      </c>
      <c r="F12" s="37">
        <v>2377.5500000000002</v>
      </c>
      <c r="G12" s="37">
        <v>2337.7500000000005</v>
      </c>
      <c r="H12" s="37">
        <v>2461.3500000000008</v>
      </c>
      <c r="I12" s="37">
        <v>2501.15</v>
      </c>
      <c r="J12" s="37">
        <v>2523.150000000001</v>
      </c>
      <c r="K12" s="28">
        <v>2479.15</v>
      </c>
      <c r="L12" s="28">
        <v>2417.35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5209.6499999999996</v>
      </c>
      <c r="D13" s="37">
        <v>5248.6833333333334</v>
      </c>
      <c r="E13" s="37">
        <v>5158.5666666666666</v>
      </c>
      <c r="F13" s="37">
        <v>5107.4833333333336</v>
      </c>
      <c r="G13" s="37">
        <v>5017.3666666666668</v>
      </c>
      <c r="H13" s="37">
        <v>5299.7666666666664</v>
      </c>
      <c r="I13" s="37">
        <v>5389.8833333333332</v>
      </c>
      <c r="J13" s="37">
        <v>5440.9666666666662</v>
      </c>
      <c r="K13" s="28">
        <v>5338.8</v>
      </c>
      <c r="L13" s="28">
        <v>5197.6000000000004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38091.75</v>
      </c>
      <c r="D14" s="37">
        <v>38362.183333333334</v>
      </c>
      <c r="E14" s="37">
        <v>37733.816666666666</v>
      </c>
      <c r="F14" s="37">
        <v>37375.883333333331</v>
      </c>
      <c r="G14" s="37">
        <v>36747.516666666663</v>
      </c>
      <c r="H14" s="37">
        <v>38720.116666666669</v>
      </c>
      <c r="I14" s="37">
        <v>39348.483333333337</v>
      </c>
      <c r="J14" s="37">
        <v>39706.416666666672</v>
      </c>
      <c r="K14" s="28">
        <v>38990.550000000003</v>
      </c>
      <c r="L14" s="28">
        <v>38004.25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4089.7</v>
      </c>
      <c r="D15" s="37">
        <v>4117.583333333333</v>
      </c>
      <c r="E15" s="37">
        <v>4054.7666666666664</v>
      </c>
      <c r="F15" s="37">
        <v>4019.8333333333335</v>
      </c>
      <c r="G15" s="37">
        <v>3957.0166666666669</v>
      </c>
      <c r="H15" s="37">
        <v>4152.5166666666664</v>
      </c>
      <c r="I15" s="37">
        <v>4215.3333333333339</v>
      </c>
      <c r="J15" s="37">
        <v>4250.2666666666655</v>
      </c>
      <c r="K15" s="28">
        <v>4180.3999999999996</v>
      </c>
      <c r="L15" s="28">
        <v>4082.65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8697.9</v>
      </c>
      <c r="D16" s="37">
        <v>8772.0333333333328</v>
      </c>
      <c r="E16" s="37">
        <v>8597.4166666666661</v>
      </c>
      <c r="F16" s="37">
        <v>8496.9333333333325</v>
      </c>
      <c r="G16" s="37">
        <v>8322.3166666666657</v>
      </c>
      <c r="H16" s="37">
        <v>8872.5166666666664</v>
      </c>
      <c r="I16" s="37">
        <v>9047.133333333335</v>
      </c>
      <c r="J16" s="37">
        <v>9147.6166666666668</v>
      </c>
      <c r="K16" s="28">
        <v>8946.65</v>
      </c>
      <c r="L16" s="28">
        <v>8671.5499999999993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2253.25</v>
      </c>
      <c r="D17" s="37">
        <v>2295.5</v>
      </c>
      <c r="E17" s="37">
        <v>2198.1</v>
      </c>
      <c r="F17" s="37">
        <v>2142.9499999999998</v>
      </c>
      <c r="G17" s="37">
        <v>2045.5499999999997</v>
      </c>
      <c r="H17" s="37">
        <v>2350.65</v>
      </c>
      <c r="I17" s="37">
        <v>2448.0499999999997</v>
      </c>
      <c r="J17" s="37">
        <v>2503.2000000000003</v>
      </c>
      <c r="K17" s="28">
        <v>2392.9</v>
      </c>
      <c r="L17" s="28">
        <v>2240.35</v>
      </c>
      <c r="M17" s="28">
        <v>6.9117800000000003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1258.3</v>
      </c>
      <c r="D18" s="37">
        <v>1274.2333333333333</v>
      </c>
      <c r="E18" s="37">
        <v>1234.0666666666666</v>
      </c>
      <c r="F18" s="37">
        <v>1209.8333333333333</v>
      </c>
      <c r="G18" s="37">
        <v>1169.6666666666665</v>
      </c>
      <c r="H18" s="37">
        <v>1298.4666666666667</v>
      </c>
      <c r="I18" s="37">
        <v>1338.6333333333332</v>
      </c>
      <c r="J18" s="37">
        <v>1362.8666666666668</v>
      </c>
      <c r="K18" s="28">
        <v>1314.4</v>
      </c>
      <c r="L18" s="28">
        <v>1250</v>
      </c>
      <c r="M18" s="28">
        <v>17.403939999999999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1083.75</v>
      </c>
      <c r="D19" s="37">
        <v>1093.7166666666667</v>
      </c>
      <c r="E19" s="37">
        <v>1069.4333333333334</v>
      </c>
      <c r="F19" s="37">
        <v>1055.1166666666668</v>
      </c>
      <c r="G19" s="37">
        <v>1030.8333333333335</v>
      </c>
      <c r="H19" s="37">
        <v>1108.0333333333333</v>
      </c>
      <c r="I19" s="37">
        <v>1132.3166666666666</v>
      </c>
      <c r="J19" s="37">
        <v>1146.6333333333332</v>
      </c>
      <c r="K19" s="28">
        <v>1118</v>
      </c>
      <c r="L19" s="28">
        <v>1079.4000000000001</v>
      </c>
      <c r="M19" s="28">
        <v>5.6879099999999996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1840.95</v>
      </c>
      <c r="D20" s="37">
        <v>1859.8333333333333</v>
      </c>
      <c r="E20" s="37">
        <v>1811.1666666666665</v>
      </c>
      <c r="F20" s="37">
        <v>1781.3833333333332</v>
      </c>
      <c r="G20" s="37">
        <v>1732.7166666666665</v>
      </c>
      <c r="H20" s="37">
        <v>1889.6166666666666</v>
      </c>
      <c r="I20" s="37">
        <v>1938.2833333333331</v>
      </c>
      <c r="J20" s="37">
        <v>1968.0666666666666</v>
      </c>
      <c r="K20" s="28">
        <v>1908.5</v>
      </c>
      <c r="L20" s="28">
        <v>1830.05</v>
      </c>
      <c r="M20" s="28">
        <v>22.941459999999999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1900.1</v>
      </c>
      <c r="D21" s="37">
        <v>1884.1666666666667</v>
      </c>
      <c r="E21" s="37">
        <v>1844.4333333333334</v>
      </c>
      <c r="F21" s="37">
        <v>1788.7666666666667</v>
      </c>
      <c r="G21" s="37">
        <v>1749.0333333333333</v>
      </c>
      <c r="H21" s="37">
        <v>1939.8333333333335</v>
      </c>
      <c r="I21" s="37">
        <v>1979.5666666666666</v>
      </c>
      <c r="J21" s="37">
        <v>2035.2333333333336</v>
      </c>
      <c r="K21" s="28">
        <v>1923.9</v>
      </c>
      <c r="L21" s="28">
        <v>1828.5</v>
      </c>
      <c r="M21" s="28">
        <v>17.978570000000001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762.95</v>
      </c>
      <c r="D22" s="37">
        <v>770.98333333333323</v>
      </c>
      <c r="E22" s="37">
        <v>751.96666666666647</v>
      </c>
      <c r="F22" s="37">
        <v>740.98333333333323</v>
      </c>
      <c r="G22" s="37">
        <v>721.96666666666647</v>
      </c>
      <c r="H22" s="37">
        <v>781.96666666666647</v>
      </c>
      <c r="I22" s="37">
        <v>800.98333333333312</v>
      </c>
      <c r="J22" s="37">
        <v>811.96666666666647</v>
      </c>
      <c r="K22" s="28">
        <v>790</v>
      </c>
      <c r="L22" s="28">
        <v>760</v>
      </c>
      <c r="M22" s="28">
        <v>43.00929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1815.45</v>
      </c>
      <c r="D23" s="37">
        <v>1805.8166666666666</v>
      </c>
      <c r="E23" s="37">
        <v>1789.6333333333332</v>
      </c>
      <c r="F23" s="37">
        <v>1763.8166666666666</v>
      </c>
      <c r="G23" s="37">
        <v>1747.6333333333332</v>
      </c>
      <c r="H23" s="37">
        <v>1831.6333333333332</v>
      </c>
      <c r="I23" s="37">
        <v>1847.8166666666666</v>
      </c>
      <c r="J23" s="37">
        <v>1873.6333333333332</v>
      </c>
      <c r="K23" s="28">
        <v>1822</v>
      </c>
      <c r="L23" s="28">
        <v>1780</v>
      </c>
      <c r="M23" s="28">
        <v>0.75763999999999998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2026.75</v>
      </c>
      <c r="D24" s="37">
        <v>2019.25</v>
      </c>
      <c r="E24" s="37">
        <v>1988.5</v>
      </c>
      <c r="F24" s="37">
        <v>1950.25</v>
      </c>
      <c r="G24" s="37">
        <v>1919.5</v>
      </c>
      <c r="H24" s="37">
        <v>2057.5</v>
      </c>
      <c r="I24" s="37">
        <v>2088.25</v>
      </c>
      <c r="J24" s="37">
        <v>2126.5</v>
      </c>
      <c r="K24" s="28">
        <v>2050</v>
      </c>
      <c r="L24" s="28">
        <v>1981</v>
      </c>
      <c r="M24" s="28">
        <v>0.81437000000000004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127.95</v>
      </c>
      <c r="D25" s="37">
        <v>129.46666666666667</v>
      </c>
      <c r="E25" s="37">
        <v>125.63333333333333</v>
      </c>
      <c r="F25" s="37">
        <v>123.31666666666666</v>
      </c>
      <c r="G25" s="37">
        <v>119.48333333333332</v>
      </c>
      <c r="H25" s="37">
        <v>131.78333333333333</v>
      </c>
      <c r="I25" s="37">
        <v>135.61666666666665</v>
      </c>
      <c r="J25" s="37">
        <v>137.93333333333334</v>
      </c>
      <c r="K25" s="28">
        <v>133.30000000000001</v>
      </c>
      <c r="L25" s="28">
        <v>127.15</v>
      </c>
      <c r="M25" s="28">
        <v>39.523449999999997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310.10000000000002</v>
      </c>
      <c r="D26" s="37">
        <v>312.21666666666664</v>
      </c>
      <c r="E26" s="37">
        <v>305.73333333333329</v>
      </c>
      <c r="F26" s="37">
        <v>301.36666666666667</v>
      </c>
      <c r="G26" s="37">
        <v>294.88333333333333</v>
      </c>
      <c r="H26" s="37">
        <v>316.58333333333326</v>
      </c>
      <c r="I26" s="37">
        <v>323.06666666666661</v>
      </c>
      <c r="J26" s="37">
        <v>327.43333333333322</v>
      </c>
      <c r="K26" s="28">
        <v>318.7</v>
      </c>
      <c r="L26" s="28">
        <v>307.85000000000002</v>
      </c>
      <c r="M26" s="28">
        <v>54.560540000000003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2284.6</v>
      </c>
      <c r="D27" s="37">
        <v>2293.1166666666668</v>
      </c>
      <c r="E27" s="37">
        <v>2232.2333333333336</v>
      </c>
      <c r="F27" s="37">
        <v>2179.8666666666668</v>
      </c>
      <c r="G27" s="37">
        <v>2118.9833333333336</v>
      </c>
      <c r="H27" s="37">
        <v>2345.4833333333336</v>
      </c>
      <c r="I27" s="37">
        <v>2406.3666666666668</v>
      </c>
      <c r="J27" s="37">
        <v>2458.7333333333336</v>
      </c>
      <c r="K27" s="28">
        <v>2354</v>
      </c>
      <c r="L27" s="28">
        <v>2240.75</v>
      </c>
      <c r="M27" s="28">
        <v>0.62975999999999999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787.6</v>
      </c>
      <c r="D28" s="37">
        <v>793.83333333333337</v>
      </c>
      <c r="E28" s="37">
        <v>778.86666666666679</v>
      </c>
      <c r="F28" s="37">
        <v>770.13333333333344</v>
      </c>
      <c r="G28" s="37">
        <v>755.16666666666686</v>
      </c>
      <c r="H28" s="37">
        <v>802.56666666666672</v>
      </c>
      <c r="I28" s="37">
        <v>817.53333333333319</v>
      </c>
      <c r="J28" s="37">
        <v>826.26666666666665</v>
      </c>
      <c r="K28" s="28">
        <v>808.8</v>
      </c>
      <c r="L28" s="28">
        <v>785.1</v>
      </c>
      <c r="M28" s="28">
        <v>1.2932399999999999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3487.95</v>
      </c>
      <c r="D29" s="37">
        <v>3524.8666666666668</v>
      </c>
      <c r="E29" s="37">
        <v>3440.4333333333334</v>
      </c>
      <c r="F29" s="37">
        <v>3392.9166666666665</v>
      </c>
      <c r="G29" s="37">
        <v>3308.4833333333331</v>
      </c>
      <c r="H29" s="37">
        <v>3572.3833333333337</v>
      </c>
      <c r="I29" s="37">
        <v>3656.8166666666671</v>
      </c>
      <c r="J29" s="37">
        <v>3704.3333333333339</v>
      </c>
      <c r="K29" s="28">
        <v>3609.3</v>
      </c>
      <c r="L29" s="28">
        <v>3477.35</v>
      </c>
      <c r="M29" s="28">
        <v>1.3849199999999999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643.75</v>
      </c>
      <c r="D30" s="37">
        <v>649.91666666666663</v>
      </c>
      <c r="E30" s="37">
        <v>635.83333333333326</v>
      </c>
      <c r="F30" s="37">
        <v>627.91666666666663</v>
      </c>
      <c r="G30" s="37">
        <v>613.83333333333326</v>
      </c>
      <c r="H30" s="37">
        <v>657.83333333333326</v>
      </c>
      <c r="I30" s="37">
        <v>671.91666666666652</v>
      </c>
      <c r="J30" s="37">
        <v>679.83333333333326</v>
      </c>
      <c r="K30" s="28">
        <v>664</v>
      </c>
      <c r="L30" s="28">
        <v>642</v>
      </c>
      <c r="M30" s="28">
        <v>14.1226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380.65</v>
      </c>
      <c r="D31" s="37">
        <v>389.88333333333338</v>
      </c>
      <c r="E31" s="37">
        <v>369.76666666666677</v>
      </c>
      <c r="F31" s="37">
        <v>358.88333333333338</v>
      </c>
      <c r="G31" s="37">
        <v>338.76666666666677</v>
      </c>
      <c r="H31" s="37">
        <v>400.76666666666677</v>
      </c>
      <c r="I31" s="37">
        <v>420.88333333333344</v>
      </c>
      <c r="J31" s="37">
        <v>431.76666666666677</v>
      </c>
      <c r="K31" s="28">
        <v>410</v>
      </c>
      <c r="L31" s="28">
        <v>379</v>
      </c>
      <c r="M31" s="28">
        <v>72.653189999999995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4615.8</v>
      </c>
      <c r="D32" s="37">
        <v>4676.9000000000005</v>
      </c>
      <c r="E32" s="37">
        <v>4443.9000000000015</v>
      </c>
      <c r="F32" s="37">
        <v>4272.0000000000009</v>
      </c>
      <c r="G32" s="37">
        <v>4039.0000000000018</v>
      </c>
      <c r="H32" s="37">
        <v>4848.8000000000011</v>
      </c>
      <c r="I32" s="37">
        <v>5081.7999999999993</v>
      </c>
      <c r="J32" s="37">
        <v>5253.7000000000007</v>
      </c>
      <c r="K32" s="28">
        <v>4909.8999999999996</v>
      </c>
      <c r="L32" s="28">
        <v>4505</v>
      </c>
      <c r="M32" s="28">
        <v>35.072659999999999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235.3</v>
      </c>
      <c r="D33" s="37">
        <v>238.16666666666666</v>
      </c>
      <c r="E33" s="37">
        <v>231.33333333333331</v>
      </c>
      <c r="F33" s="37">
        <v>227.36666666666665</v>
      </c>
      <c r="G33" s="37">
        <v>220.5333333333333</v>
      </c>
      <c r="H33" s="37">
        <v>242.13333333333333</v>
      </c>
      <c r="I33" s="37">
        <v>248.96666666666664</v>
      </c>
      <c r="J33" s="37">
        <v>252.93333333333334</v>
      </c>
      <c r="K33" s="28">
        <v>245</v>
      </c>
      <c r="L33" s="28">
        <v>234.2</v>
      </c>
      <c r="M33" s="28">
        <v>49.542319999999997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135.44999999999999</v>
      </c>
      <c r="D34" s="37">
        <v>136.66666666666666</v>
      </c>
      <c r="E34" s="37">
        <v>133.0333333333333</v>
      </c>
      <c r="F34" s="37">
        <v>130.61666666666665</v>
      </c>
      <c r="G34" s="37">
        <v>126.98333333333329</v>
      </c>
      <c r="H34" s="37">
        <v>139.08333333333331</v>
      </c>
      <c r="I34" s="37">
        <v>142.7166666666667</v>
      </c>
      <c r="J34" s="37">
        <v>145.13333333333333</v>
      </c>
      <c r="K34" s="28">
        <v>140.30000000000001</v>
      </c>
      <c r="L34" s="28">
        <v>134.25</v>
      </c>
      <c r="M34" s="28">
        <v>104.57315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3373.7</v>
      </c>
      <c r="D35" s="37">
        <v>3373.7166666666667</v>
      </c>
      <c r="E35" s="37">
        <v>3350.9833333333336</v>
      </c>
      <c r="F35" s="37">
        <v>3328.2666666666669</v>
      </c>
      <c r="G35" s="37">
        <v>3305.5333333333338</v>
      </c>
      <c r="H35" s="37">
        <v>3396.4333333333334</v>
      </c>
      <c r="I35" s="37">
        <v>3419.1666666666661</v>
      </c>
      <c r="J35" s="37">
        <v>3441.8833333333332</v>
      </c>
      <c r="K35" s="28">
        <v>3396.45</v>
      </c>
      <c r="L35" s="28">
        <v>3351</v>
      </c>
      <c r="M35" s="28">
        <v>5.5854299999999997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2431.15</v>
      </c>
      <c r="D36" s="37">
        <v>2439.7333333333336</v>
      </c>
      <c r="E36" s="37">
        <v>2401.416666666667</v>
      </c>
      <c r="F36" s="37">
        <v>2371.6833333333334</v>
      </c>
      <c r="G36" s="37">
        <v>2333.3666666666668</v>
      </c>
      <c r="H36" s="37">
        <v>2469.4666666666672</v>
      </c>
      <c r="I36" s="37">
        <v>2507.7833333333338</v>
      </c>
      <c r="J36" s="37">
        <v>2537.5166666666673</v>
      </c>
      <c r="K36" s="28">
        <v>2478.0500000000002</v>
      </c>
      <c r="L36" s="28">
        <v>2410</v>
      </c>
      <c r="M36" s="28">
        <v>2.9337900000000001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668.8</v>
      </c>
      <c r="D37" s="37">
        <v>676.81666666666661</v>
      </c>
      <c r="E37" s="37">
        <v>658.63333333333321</v>
      </c>
      <c r="F37" s="37">
        <v>648.46666666666658</v>
      </c>
      <c r="G37" s="37">
        <v>630.28333333333319</v>
      </c>
      <c r="H37" s="37">
        <v>686.98333333333323</v>
      </c>
      <c r="I37" s="37">
        <v>705.16666666666663</v>
      </c>
      <c r="J37" s="37">
        <v>715.33333333333326</v>
      </c>
      <c r="K37" s="28">
        <v>695</v>
      </c>
      <c r="L37" s="28">
        <v>666.65</v>
      </c>
      <c r="M37" s="28">
        <v>35.362029999999997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4441.1499999999996</v>
      </c>
      <c r="D38" s="37">
        <v>4440.7166666666662</v>
      </c>
      <c r="E38" s="37">
        <v>4381.4333333333325</v>
      </c>
      <c r="F38" s="37">
        <v>4321.7166666666662</v>
      </c>
      <c r="G38" s="37">
        <v>4262.4333333333325</v>
      </c>
      <c r="H38" s="37">
        <v>4500.4333333333325</v>
      </c>
      <c r="I38" s="37">
        <v>4559.7166666666672</v>
      </c>
      <c r="J38" s="37">
        <v>4619.4333333333325</v>
      </c>
      <c r="K38" s="28">
        <v>4500</v>
      </c>
      <c r="L38" s="28">
        <v>4381</v>
      </c>
      <c r="M38" s="28">
        <v>9.4089399999999994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725.2</v>
      </c>
      <c r="D39" s="37">
        <v>725.11666666666667</v>
      </c>
      <c r="E39" s="37">
        <v>714.33333333333337</v>
      </c>
      <c r="F39" s="37">
        <v>703.4666666666667</v>
      </c>
      <c r="G39" s="37">
        <v>692.68333333333339</v>
      </c>
      <c r="H39" s="37">
        <v>735.98333333333335</v>
      </c>
      <c r="I39" s="37">
        <v>746.76666666666665</v>
      </c>
      <c r="J39" s="37">
        <v>757.63333333333333</v>
      </c>
      <c r="K39" s="28">
        <v>735.9</v>
      </c>
      <c r="L39" s="28">
        <v>714.25</v>
      </c>
      <c r="M39" s="28">
        <v>240.55886000000001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3400.95</v>
      </c>
      <c r="D40" s="37">
        <v>3430.25</v>
      </c>
      <c r="E40" s="37">
        <v>3363.3</v>
      </c>
      <c r="F40" s="37">
        <v>3325.65</v>
      </c>
      <c r="G40" s="37">
        <v>3258.7000000000003</v>
      </c>
      <c r="H40" s="37">
        <v>3467.9</v>
      </c>
      <c r="I40" s="37">
        <v>3534.85</v>
      </c>
      <c r="J40" s="37">
        <v>3572.5</v>
      </c>
      <c r="K40" s="28">
        <v>3497.2</v>
      </c>
      <c r="L40" s="28">
        <v>3392.6</v>
      </c>
      <c r="M40" s="28">
        <v>6.5659000000000001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7744</v>
      </c>
      <c r="D41" s="37">
        <v>7801.6833333333334</v>
      </c>
      <c r="E41" s="37">
        <v>7658.3666666666668</v>
      </c>
      <c r="F41" s="37">
        <v>7572.7333333333336</v>
      </c>
      <c r="G41" s="37">
        <v>7429.416666666667</v>
      </c>
      <c r="H41" s="37">
        <v>7887.3166666666666</v>
      </c>
      <c r="I41" s="37">
        <v>8030.6333333333341</v>
      </c>
      <c r="J41" s="37">
        <v>8116.2666666666664</v>
      </c>
      <c r="K41" s="28">
        <v>7945</v>
      </c>
      <c r="L41" s="28">
        <v>7716.05</v>
      </c>
      <c r="M41" s="28">
        <v>11.300240000000001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18153.55</v>
      </c>
      <c r="D42" s="37">
        <v>18270.783333333336</v>
      </c>
      <c r="E42" s="37">
        <v>17982.816666666673</v>
      </c>
      <c r="F42" s="37">
        <v>17812.083333333336</v>
      </c>
      <c r="G42" s="37">
        <v>17524.116666666672</v>
      </c>
      <c r="H42" s="37">
        <v>18441.516666666674</v>
      </c>
      <c r="I42" s="37">
        <v>18729.483333333341</v>
      </c>
      <c r="J42" s="37">
        <v>18900.216666666674</v>
      </c>
      <c r="K42" s="28">
        <v>18558.75</v>
      </c>
      <c r="L42" s="28">
        <v>18100.05</v>
      </c>
      <c r="M42" s="28">
        <v>2.05667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5468.15</v>
      </c>
      <c r="D43" s="37">
        <v>5498.8166666666666</v>
      </c>
      <c r="E43" s="37">
        <v>5410.6333333333332</v>
      </c>
      <c r="F43" s="37">
        <v>5353.1166666666668</v>
      </c>
      <c r="G43" s="37">
        <v>5264.9333333333334</v>
      </c>
      <c r="H43" s="37">
        <v>5556.333333333333</v>
      </c>
      <c r="I43" s="37">
        <v>5644.5166666666655</v>
      </c>
      <c r="J43" s="37">
        <v>5702.0333333333328</v>
      </c>
      <c r="K43" s="28">
        <v>5587</v>
      </c>
      <c r="L43" s="28">
        <v>5441.3</v>
      </c>
      <c r="M43" s="28">
        <v>0.34526000000000001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2506.3000000000002</v>
      </c>
      <c r="D44" s="37">
        <v>2506.25</v>
      </c>
      <c r="E44" s="37">
        <v>2475.0500000000002</v>
      </c>
      <c r="F44" s="37">
        <v>2443.8000000000002</v>
      </c>
      <c r="G44" s="37">
        <v>2412.6000000000004</v>
      </c>
      <c r="H44" s="37">
        <v>2537.5</v>
      </c>
      <c r="I44" s="37">
        <v>2568.6999999999998</v>
      </c>
      <c r="J44" s="37">
        <v>2599.9499999999998</v>
      </c>
      <c r="K44" s="28">
        <v>2537.4499999999998</v>
      </c>
      <c r="L44" s="28">
        <v>2475</v>
      </c>
      <c r="M44" s="28">
        <v>2.0980699999999999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295.25</v>
      </c>
      <c r="D45" s="37">
        <v>298.08333333333331</v>
      </c>
      <c r="E45" s="37">
        <v>290.66666666666663</v>
      </c>
      <c r="F45" s="37">
        <v>286.08333333333331</v>
      </c>
      <c r="G45" s="37">
        <v>278.66666666666663</v>
      </c>
      <c r="H45" s="37">
        <v>302.66666666666663</v>
      </c>
      <c r="I45" s="37">
        <v>310.08333333333326</v>
      </c>
      <c r="J45" s="37">
        <v>314.66666666666663</v>
      </c>
      <c r="K45" s="28">
        <v>305.5</v>
      </c>
      <c r="L45" s="28">
        <v>293.5</v>
      </c>
      <c r="M45" s="28">
        <v>76.305840000000003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92.25</v>
      </c>
      <c r="D46" s="37">
        <v>93.283333333333346</v>
      </c>
      <c r="E46" s="37">
        <v>90.666666666666686</v>
      </c>
      <c r="F46" s="37">
        <v>89.083333333333343</v>
      </c>
      <c r="G46" s="37">
        <v>86.466666666666683</v>
      </c>
      <c r="H46" s="37">
        <v>94.866666666666688</v>
      </c>
      <c r="I46" s="37">
        <v>97.483333333333334</v>
      </c>
      <c r="J46" s="37">
        <v>99.066666666666691</v>
      </c>
      <c r="K46" s="28">
        <v>95.9</v>
      </c>
      <c r="L46" s="28">
        <v>91.7</v>
      </c>
      <c r="M46" s="28">
        <v>367.50277999999997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53.2</v>
      </c>
      <c r="D47" s="37">
        <v>53.65</v>
      </c>
      <c r="E47" s="37">
        <v>52.55</v>
      </c>
      <c r="F47" s="37">
        <v>51.9</v>
      </c>
      <c r="G47" s="37">
        <v>50.8</v>
      </c>
      <c r="H47" s="37">
        <v>54.3</v>
      </c>
      <c r="I47" s="37">
        <v>55.400000000000006</v>
      </c>
      <c r="J47" s="37">
        <v>56.05</v>
      </c>
      <c r="K47" s="28">
        <v>54.75</v>
      </c>
      <c r="L47" s="28">
        <v>53</v>
      </c>
      <c r="M47" s="28">
        <v>46.610529999999997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1981</v>
      </c>
      <c r="D48" s="37">
        <v>2002.45</v>
      </c>
      <c r="E48" s="37">
        <v>1948.5500000000002</v>
      </c>
      <c r="F48" s="37">
        <v>1916.1000000000001</v>
      </c>
      <c r="G48" s="37">
        <v>1862.2000000000003</v>
      </c>
      <c r="H48" s="37">
        <v>2034.9</v>
      </c>
      <c r="I48" s="37">
        <v>2088.8000000000002</v>
      </c>
      <c r="J48" s="37">
        <v>2121.25</v>
      </c>
      <c r="K48" s="28">
        <v>2056.35</v>
      </c>
      <c r="L48" s="28">
        <v>1970</v>
      </c>
      <c r="M48" s="28">
        <v>4.2238199999999999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761.15</v>
      </c>
      <c r="D49" s="37">
        <v>767.05000000000007</v>
      </c>
      <c r="E49" s="37">
        <v>753.20000000000016</v>
      </c>
      <c r="F49" s="37">
        <v>745.25000000000011</v>
      </c>
      <c r="G49" s="37">
        <v>731.4000000000002</v>
      </c>
      <c r="H49" s="37">
        <v>775.00000000000011</v>
      </c>
      <c r="I49" s="37">
        <v>788.85</v>
      </c>
      <c r="J49" s="37">
        <v>796.80000000000007</v>
      </c>
      <c r="K49" s="28">
        <v>780.9</v>
      </c>
      <c r="L49" s="28">
        <v>759.1</v>
      </c>
      <c r="M49" s="28">
        <v>2.8288799999999998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208.35</v>
      </c>
      <c r="D50" s="37">
        <v>211.48333333333335</v>
      </c>
      <c r="E50" s="37">
        <v>204.4666666666667</v>
      </c>
      <c r="F50" s="37">
        <v>200.58333333333334</v>
      </c>
      <c r="G50" s="37">
        <v>193.56666666666669</v>
      </c>
      <c r="H50" s="37">
        <v>215.3666666666667</v>
      </c>
      <c r="I50" s="37">
        <v>222.38333333333335</v>
      </c>
      <c r="J50" s="37">
        <v>226.26666666666671</v>
      </c>
      <c r="K50" s="28">
        <v>218.5</v>
      </c>
      <c r="L50" s="28">
        <v>207.6</v>
      </c>
      <c r="M50" s="28">
        <v>59.799250000000001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761.15</v>
      </c>
      <c r="D51" s="37">
        <v>765.31666666666661</v>
      </c>
      <c r="E51" s="37">
        <v>751.03333333333319</v>
      </c>
      <c r="F51" s="37">
        <v>740.91666666666663</v>
      </c>
      <c r="G51" s="37">
        <v>726.63333333333321</v>
      </c>
      <c r="H51" s="37">
        <v>775.43333333333317</v>
      </c>
      <c r="I51" s="37">
        <v>789.71666666666647</v>
      </c>
      <c r="J51" s="37">
        <v>799.83333333333314</v>
      </c>
      <c r="K51" s="28">
        <v>779.6</v>
      </c>
      <c r="L51" s="28">
        <v>755.2</v>
      </c>
      <c r="M51" s="28">
        <v>13.300649999999999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60.65</v>
      </c>
      <c r="D52" s="37">
        <v>61.699999999999996</v>
      </c>
      <c r="E52" s="37">
        <v>59.3</v>
      </c>
      <c r="F52" s="37">
        <v>57.95</v>
      </c>
      <c r="G52" s="37">
        <v>55.550000000000004</v>
      </c>
      <c r="H52" s="37">
        <v>63.04999999999999</v>
      </c>
      <c r="I52" s="37">
        <v>65.449999999999989</v>
      </c>
      <c r="J52" s="37">
        <v>66.799999999999983</v>
      </c>
      <c r="K52" s="28">
        <v>64.099999999999994</v>
      </c>
      <c r="L52" s="28">
        <v>60.35</v>
      </c>
      <c r="M52" s="28">
        <v>368.33735000000001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398.1</v>
      </c>
      <c r="D53" s="37">
        <v>400.45</v>
      </c>
      <c r="E53" s="37">
        <v>394</v>
      </c>
      <c r="F53" s="37">
        <v>389.90000000000003</v>
      </c>
      <c r="G53" s="37">
        <v>383.45000000000005</v>
      </c>
      <c r="H53" s="37">
        <v>404.54999999999995</v>
      </c>
      <c r="I53" s="37">
        <v>410.99999999999989</v>
      </c>
      <c r="J53" s="37">
        <v>415.09999999999991</v>
      </c>
      <c r="K53" s="28">
        <v>406.9</v>
      </c>
      <c r="L53" s="28">
        <v>396.35</v>
      </c>
      <c r="M53" s="28">
        <v>66.10248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714.35</v>
      </c>
      <c r="D54" s="37">
        <v>719.20000000000016</v>
      </c>
      <c r="E54" s="37">
        <v>707.70000000000027</v>
      </c>
      <c r="F54" s="37">
        <v>701.05000000000007</v>
      </c>
      <c r="G54" s="37">
        <v>689.55000000000018</v>
      </c>
      <c r="H54" s="37">
        <v>725.85000000000036</v>
      </c>
      <c r="I54" s="37">
        <v>737.35000000000014</v>
      </c>
      <c r="J54" s="37">
        <v>744.00000000000045</v>
      </c>
      <c r="K54" s="28">
        <v>730.7</v>
      </c>
      <c r="L54" s="28">
        <v>712.55</v>
      </c>
      <c r="M54" s="28">
        <v>43.120579999999997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348.7</v>
      </c>
      <c r="D55" s="37">
        <v>351.73333333333335</v>
      </c>
      <c r="E55" s="37">
        <v>343.9666666666667</v>
      </c>
      <c r="F55" s="37">
        <v>339.23333333333335</v>
      </c>
      <c r="G55" s="37">
        <v>331.4666666666667</v>
      </c>
      <c r="H55" s="37">
        <v>356.4666666666667</v>
      </c>
      <c r="I55" s="37">
        <v>364.23333333333335</v>
      </c>
      <c r="J55" s="37">
        <v>368.9666666666667</v>
      </c>
      <c r="K55" s="28">
        <v>359.5</v>
      </c>
      <c r="L55" s="28">
        <v>347</v>
      </c>
      <c r="M55" s="28">
        <v>16.31061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17189.900000000001</v>
      </c>
      <c r="D56" s="37">
        <v>17347.75</v>
      </c>
      <c r="E56" s="37">
        <v>16846</v>
      </c>
      <c r="F56" s="37">
        <v>16502.099999999999</v>
      </c>
      <c r="G56" s="37">
        <v>16000.349999999999</v>
      </c>
      <c r="H56" s="37">
        <v>17691.650000000001</v>
      </c>
      <c r="I56" s="37">
        <v>18193.400000000001</v>
      </c>
      <c r="J56" s="37">
        <v>18537.300000000003</v>
      </c>
      <c r="K56" s="28">
        <v>17849.5</v>
      </c>
      <c r="L56" s="28">
        <v>17003.849999999999</v>
      </c>
      <c r="M56" s="28">
        <v>0.30370999999999998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3621.9</v>
      </c>
      <c r="D57" s="37">
        <v>3642.5666666666671</v>
      </c>
      <c r="E57" s="37">
        <v>3590.4333333333343</v>
      </c>
      <c r="F57" s="37">
        <v>3558.9666666666672</v>
      </c>
      <c r="G57" s="37">
        <v>3506.8333333333344</v>
      </c>
      <c r="H57" s="37">
        <v>3674.0333333333342</v>
      </c>
      <c r="I57" s="37">
        <v>3726.1666666666665</v>
      </c>
      <c r="J57" s="37">
        <v>3757.6333333333341</v>
      </c>
      <c r="K57" s="28">
        <v>3694.7</v>
      </c>
      <c r="L57" s="28">
        <v>3611.1</v>
      </c>
      <c r="M57" s="28">
        <v>1.6810400000000001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422.05</v>
      </c>
      <c r="D58" s="37">
        <v>427.33333333333331</v>
      </c>
      <c r="E58" s="37">
        <v>415.16666666666663</v>
      </c>
      <c r="F58" s="37">
        <v>408.2833333333333</v>
      </c>
      <c r="G58" s="37">
        <v>396.11666666666662</v>
      </c>
      <c r="H58" s="37">
        <v>434.21666666666664</v>
      </c>
      <c r="I58" s="37">
        <v>446.38333333333327</v>
      </c>
      <c r="J58" s="37">
        <v>453.26666666666665</v>
      </c>
      <c r="K58" s="28">
        <v>439.5</v>
      </c>
      <c r="L58" s="28">
        <v>420.45</v>
      </c>
      <c r="M58" s="28">
        <v>43.254539999999999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223.1</v>
      </c>
      <c r="D59" s="37">
        <v>224.93333333333331</v>
      </c>
      <c r="E59" s="37">
        <v>219.86666666666662</v>
      </c>
      <c r="F59" s="37">
        <v>216.6333333333333</v>
      </c>
      <c r="G59" s="37">
        <v>211.56666666666661</v>
      </c>
      <c r="H59" s="37">
        <v>228.16666666666663</v>
      </c>
      <c r="I59" s="37">
        <v>233.23333333333329</v>
      </c>
      <c r="J59" s="37">
        <v>236.46666666666664</v>
      </c>
      <c r="K59" s="28">
        <v>230</v>
      </c>
      <c r="L59" s="28">
        <v>221.7</v>
      </c>
      <c r="M59" s="28">
        <v>72.473460000000003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126.15</v>
      </c>
      <c r="D60" s="37">
        <v>127.05</v>
      </c>
      <c r="E60" s="37">
        <v>125</v>
      </c>
      <c r="F60" s="37">
        <v>123.85000000000001</v>
      </c>
      <c r="G60" s="37">
        <v>121.80000000000001</v>
      </c>
      <c r="H60" s="37">
        <v>128.19999999999999</v>
      </c>
      <c r="I60" s="37">
        <v>130.24999999999997</v>
      </c>
      <c r="J60" s="37">
        <v>131.39999999999998</v>
      </c>
      <c r="K60" s="28">
        <v>129.1</v>
      </c>
      <c r="L60" s="28">
        <v>125.9</v>
      </c>
      <c r="M60" s="28">
        <v>9.8938100000000002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612.45000000000005</v>
      </c>
      <c r="D61" s="37">
        <v>614.2833333333333</v>
      </c>
      <c r="E61" s="37">
        <v>602.56666666666661</v>
      </c>
      <c r="F61" s="37">
        <v>592.68333333333328</v>
      </c>
      <c r="G61" s="37">
        <v>580.96666666666658</v>
      </c>
      <c r="H61" s="37">
        <v>624.16666666666663</v>
      </c>
      <c r="I61" s="37">
        <v>635.88333333333333</v>
      </c>
      <c r="J61" s="37">
        <v>645.76666666666665</v>
      </c>
      <c r="K61" s="28">
        <v>626</v>
      </c>
      <c r="L61" s="28">
        <v>604.4</v>
      </c>
      <c r="M61" s="28">
        <v>77.515960000000007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902.15</v>
      </c>
      <c r="D62" s="37">
        <v>905.06666666666661</v>
      </c>
      <c r="E62" s="37">
        <v>895.53333333333319</v>
      </c>
      <c r="F62" s="37">
        <v>888.91666666666663</v>
      </c>
      <c r="G62" s="37">
        <v>879.38333333333321</v>
      </c>
      <c r="H62" s="37">
        <v>911.68333333333317</v>
      </c>
      <c r="I62" s="37">
        <v>921.21666666666647</v>
      </c>
      <c r="J62" s="37">
        <v>927.83333333333314</v>
      </c>
      <c r="K62" s="28">
        <v>914.6</v>
      </c>
      <c r="L62" s="28">
        <v>898.45</v>
      </c>
      <c r="M62" s="28">
        <v>18.305769999999999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143.65</v>
      </c>
      <c r="D63" s="37">
        <v>144.54999999999998</v>
      </c>
      <c r="E63" s="37">
        <v>142.09999999999997</v>
      </c>
      <c r="F63" s="37">
        <v>140.54999999999998</v>
      </c>
      <c r="G63" s="37">
        <v>138.09999999999997</v>
      </c>
      <c r="H63" s="37">
        <v>146.09999999999997</v>
      </c>
      <c r="I63" s="37">
        <v>148.54999999999995</v>
      </c>
      <c r="J63" s="37">
        <v>150.09999999999997</v>
      </c>
      <c r="K63" s="28">
        <v>147</v>
      </c>
      <c r="L63" s="28">
        <v>143</v>
      </c>
      <c r="M63" s="28">
        <v>14.746840000000001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160.80000000000001</v>
      </c>
      <c r="D64" s="37">
        <v>162.20000000000002</v>
      </c>
      <c r="E64" s="37">
        <v>158.90000000000003</v>
      </c>
      <c r="F64" s="37">
        <v>157.00000000000003</v>
      </c>
      <c r="G64" s="37">
        <v>153.70000000000005</v>
      </c>
      <c r="H64" s="37">
        <v>164.10000000000002</v>
      </c>
      <c r="I64" s="37">
        <v>167.40000000000003</v>
      </c>
      <c r="J64" s="37">
        <v>169.3</v>
      </c>
      <c r="K64" s="28">
        <v>165.5</v>
      </c>
      <c r="L64" s="28">
        <v>160.30000000000001</v>
      </c>
      <c r="M64" s="28">
        <v>65.741219999999998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5410.2</v>
      </c>
      <c r="D65" s="37">
        <v>5488.9666666666672</v>
      </c>
      <c r="E65" s="37">
        <v>5302.9333333333343</v>
      </c>
      <c r="F65" s="37">
        <v>5195.666666666667</v>
      </c>
      <c r="G65" s="37">
        <v>5009.6333333333341</v>
      </c>
      <c r="H65" s="37">
        <v>5596.2333333333345</v>
      </c>
      <c r="I65" s="37">
        <v>5782.2666666666673</v>
      </c>
      <c r="J65" s="37">
        <v>5889.5333333333347</v>
      </c>
      <c r="K65" s="28">
        <v>5675</v>
      </c>
      <c r="L65" s="28">
        <v>5381.7</v>
      </c>
      <c r="M65" s="28">
        <v>2.7860200000000002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1470.2</v>
      </c>
      <c r="D66" s="37">
        <v>1474.0666666666666</v>
      </c>
      <c r="E66" s="37">
        <v>1458.6333333333332</v>
      </c>
      <c r="F66" s="37">
        <v>1447.0666666666666</v>
      </c>
      <c r="G66" s="37">
        <v>1431.6333333333332</v>
      </c>
      <c r="H66" s="37">
        <v>1485.6333333333332</v>
      </c>
      <c r="I66" s="37">
        <v>1501.0666666666666</v>
      </c>
      <c r="J66" s="37">
        <v>1512.6333333333332</v>
      </c>
      <c r="K66" s="28">
        <v>1489.5</v>
      </c>
      <c r="L66" s="28">
        <v>1462.5</v>
      </c>
      <c r="M66" s="28">
        <v>6.8643400000000003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680.9</v>
      </c>
      <c r="D67" s="37">
        <v>684.2833333333333</v>
      </c>
      <c r="E67" s="37">
        <v>674.21666666666658</v>
      </c>
      <c r="F67" s="37">
        <v>667.5333333333333</v>
      </c>
      <c r="G67" s="37">
        <v>657.46666666666658</v>
      </c>
      <c r="H67" s="37">
        <v>690.96666666666658</v>
      </c>
      <c r="I67" s="37">
        <v>701.03333333333319</v>
      </c>
      <c r="J67" s="37">
        <v>707.71666666666658</v>
      </c>
      <c r="K67" s="28">
        <v>694.35</v>
      </c>
      <c r="L67" s="28">
        <v>677.6</v>
      </c>
      <c r="M67" s="28">
        <v>13.409560000000001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782.5</v>
      </c>
      <c r="D68" s="37">
        <v>790.91666666666663</v>
      </c>
      <c r="E68" s="37">
        <v>765.08333333333326</v>
      </c>
      <c r="F68" s="37">
        <v>747.66666666666663</v>
      </c>
      <c r="G68" s="37">
        <v>721.83333333333326</v>
      </c>
      <c r="H68" s="37">
        <v>808.33333333333326</v>
      </c>
      <c r="I68" s="37">
        <v>834.16666666666652</v>
      </c>
      <c r="J68" s="37">
        <v>851.58333333333326</v>
      </c>
      <c r="K68" s="28">
        <v>816.75</v>
      </c>
      <c r="L68" s="28">
        <v>773.5</v>
      </c>
      <c r="M68" s="28">
        <v>3.7896299999999998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435.3</v>
      </c>
      <c r="D69" s="37">
        <v>434.45</v>
      </c>
      <c r="E69" s="37">
        <v>417.15</v>
      </c>
      <c r="F69" s="37">
        <v>399</v>
      </c>
      <c r="G69" s="37">
        <v>381.7</v>
      </c>
      <c r="H69" s="37">
        <v>452.59999999999997</v>
      </c>
      <c r="I69" s="37">
        <v>469.90000000000003</v>
      </c>
      <c r="J69" s="37">
        <v>488.04999999999995</v>
      </c>
      <c r="K69" s="28">
        <v>451.75</v>
      </c>
      <c r="L69" s="28">
        <v>416.3</v>
      </c>
      <c r="M69" s="28">
        <v>24.450479999999999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987.85</v>
      </c>
      <c r="D70" s="37">
        <v>998.23333333333323</v>
      </c>
      <c r="E70" s="37">
        <v>970.61666666666656</v>
      </c>
      <c r="F70" s="37">
        <v>953.38333333333333</v>
      </c>
      <c r="G70" s="37">
        <v>925.76666666666665</v>
      </c>
      <c r="H70" s="37">
        <v>1015.4666666666665</v>
      </c>
      <c r="I70" s="37">
        <v>1043.083333333333</v>
      </c>
      <c r="J70" s="37">
        <v>1060.3166666666664</v>
      </c>
      <c r="K70" s="28">
        <v>1025.8499999999999</v>
      </c>
      <c r="L70" s="28">
        <v>981</v>
      </c>
      <c r="M70" s="28">
        <v>8.7039100000000005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403.9</v>
      </c>
      <c r="D71" s="37">
        <v>408.18333333333334</v>
      </c>
      <c r="E71" s="37">
        <v>386.4666666666667</v>
      </c>
      <c r="F71" s="37">
        <v>369.03333333333336</v>
      </c>
      <c r="G71" s="37">
        <v>347.31666666666672</v>
      </c>
      <c r="H71" s="37">
        <v>425.61666666666667</v>
      </c>
      <c r="I71" s="37">
        <v>447.33333333333326</v>
      </c>
      <c r="J71" s="37">
        <v>464.76666666666665</v>
      </c>
      <c r="K71" s="28">
        <v>429.9</v>
      </c>
      <c r="L71" s="28">
        <v>390.75</v>
      </c>
      <c r="M71" s="28">
        <v>94.3583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563.9</v>
      </c>
      <c r="D72" s="37">
        <v>565.93333333333328</v>
      </c>
      <c r="E72" s="37">
        <v>560.56666666666661</v>
      </c>
      <c r="F72" s="37">
        <v>557.23333333333335</v>
      </c>
      <c r="G72" s="37">
        <v>551.86666666666667</v>
      </c>
      <c r="H72" s="37">
        <v>569.26666666666654</v>
      </c>
      <c r="I72" s="37">
        <v>574.6333333333331</v>
      </c>
      <c r="J72" s="37">
        <v>577.96666666666647</v>
      </c>
      <c r="K72" s="28">
        <v>571.29999999999995</v>
      </c>
      <c r="L72" s="28">
        <v>562.6</v>
      </c>
      <c r="M72" s="28">
        <v>11.850720000000001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1981.55</v>
      </c>
      <c r="D73" s="37">
        <v>2011.1666666666667</v>
      </c>
      <c r="E73" s="37">
        <v>1940.3333333333335</v>
      </c>
      <c r="F73" s="37">
        <v>1899.1166666666668</v>
      </c>
      <c r="G73" s="37">
        <v>1828.2833333333335</v>
      </c>
      <c r="H73" s="37">
        <v>2052.3833333333332</v>
      </c>
      <c r="I73" s="37">
        <v>2123.2166666666672</v>
      </c>
      <c r="J73" s="37">
        <v>2164.4333333333334</v>
      </c>
      <c r="K73" s="28">
        <v>2082</v>
      </c>
      <c r="L73" s="28">
        <v>1969.95</v>
      </c>
      <c r="M73" s="28">
        <v>1.1864699999999999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2590.5500000000002</v>
      </c>
      <c r="D74" s="37">
        <v>2617.4500000000003</v>
      </c>
      <c r="E74" s="37">
        <v>2544.8500000000004</v>
      </c>
      <c r="F74" s="37">
        <v>2499.15</v>
      </c>
      <c r="G74" s="37">
        <v>2426.5500000000002</v>
      </c>
      <c r="H74" s="37">
        <v>2663.1500000000005</v>
      </c>
      <c r="I74" s="37">
        <v>2735.75</v>
      </c>
      <c r="J74" s="37">
        <v>2781.4500000000007</v>
      </c>
      <c r="K74" s="28">
        <v>2690.05</v>
      </c>
      <c r="L74" s="28">
        <v>2571.75</v>
      </c>
      <c r="M74" s="28">
        <v>5.0211600000000001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153.65</v>
      </c>
      <c r="D75" s="37">
        <v>155.43333333333334</v>
      </c>
      <c r="E75" s="37">
        <v>151.16666666666669</v>
      </c>
      <c r="F75" s="37">
        <v>148.68333333333334</v>
      </c>
      <c r="G75" s="37">
        <v>144.41666666666669</v>
      </c>
      <c r="H75" s="37">
        <v>157.91666666666669</v>
      </c>
      <c r="I75" s="37">
        <v>162.18333333333334</v>
      </c>
      <c r="J75" s="37">
        <v>164.66666666666669</v>
      </c>
      <c r="K75" s="28">
        <v>159.69999999999999</v>
      </c>
      <c r="L75" s="28">
        <v>152.94999999999999</v>
      </c>
      <c r="M75" s="28">
        <v>11.180400000000001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4527.1499999999996</v>
      </c>
      <c r="D76" s="37">
        <v>4559.8499999999995</v>
      </c>
      <c r="E76" s="37">
        <v>4479.3499999999985</v>
      </c>
      <c r="F76" s="37">
        <v>4431.5499999999993</v>
      </c>
      <c r="G76" s="37">
        <v>4351.0499999999984</v>
      </c>
      <c r="H76" s="37">
        <v>4607.6499999999987</v>
      </c>
      <c r="I76" s="37">
        <v>4688.1500000000005</v>
      </c>
      <c r="J76" s="37">
        <v>4735.9499999999989</v>
      </c>
      <c r="K76" s="28">
        <v>4640.3500000000004</v>
      </c>
      <c r="L76" s="28">
        <v>4512.05</v>
      </c>
      <c r="M76" s="28">
        <v>3.40707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5235.6499999999996</v>
      </c>
      <c r="D77" s="37">
        <v>5286.916666666667</v>
      </c>
      <c r="E77" s="37">
        <v>5129.7333333333336</v>
      </c>
      <c r="F77" s="37">
        <v>5023.8166666666666</v>
      </c>
      <c r="G77" s="37">
        <v>4866.6333333333332</v>
      </c>
      <c r="H77" s="37">
        <v>5392.8333333333339</v>
      </c>
      <c r="I77" s="37">
        <v>5550.0166666666664</v>
      </c>
      <c r="J77" s="37">
        <v>5655.9333333333343</v>
      </c>
      <c r="K77" s="28">
        <v>5444.1</v>
      </c>
      <c r="L77" s="28">
        <v>5181</v>
      </c>
      <c r="M77" s="28">
        <v>2.8620700000000001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3365.05</v>
      </c>
      <c r="D78" s="37">
        <v>3405.1666666666665</v>
      </c>
      <c r="E78" s="37">
        <v>3311.4333333333329</v>
      </c>
      <c r="F78" s="37">
        <v>3257.8166666666666</v>
      </c>
      <c r="G78" s="37">
        <v>3164.083333333333</v>
      </c>
      <c r="H78" s="37">
        <v>3458.7833333333328</v>
      </c>
      <c r="I78" s="37">
        <v>3552.5166666666664</v>
      </c>
      <c r="J78" s="37">
        <v>3606.1333333333328</v>
      </c>
      <c r="K78" s="28">
        <v>3498.9</v>
      </c>
      <c r="L78" s="28">
        <v>3351.55</v>
      </c>
      <c r="M78" s="28">
        <v>3.6057100000000002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4693.55</v>
      </c>
      <c r="D79" s="37">
        <v>4679.666666666667</v>
      </c>
      <c r="E79" s="37">
        <v>4634.8833333333341</v>
      </c>
      <c r="F79" s="37">
        <v>4576.2166666666672</v>
      </c>
      <c r="G79" s="37">
        <v>4531.4333333333343</v>
      </c>
      <c r="H79" s="37">
        <v>4738.3333333333339</v>
      </c>
      <c r="I79" s="37">
        <v>4783.1166666666668</v>
      </c>
      <c r="J79" s="37">
        <v>4841.7833333333338</v>
      </c>
      <c r="K79" s="28">
        <v>4724.45</v>
      </c>
      <c r="L79" s="28">
        <v>4621</v>
      </c>
      <c r="M79" s="28">
        <v>4.2452800000000002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2736.25</v>
      </c>
      <c r="D80" s="37">
        <v>2773.5166666666664</v>
      </c>
      <c r="E80" s="37">
        <v>2687.7333333333327</v>
      </c>
      <c r="F80" s="37">
        <v>2639.2166666666662</v>
      </c>
      <c r="G80" s="37">
        <v>2553.4333333333325</v>
      </c>
      <c r="H80" s="37">
        <v>2822.0333333333328</v>
      </c>
      <c r="I80" s="37">
        <v>2907.8166666666666</v>
      </c>
      <c r="J80" s="37">
        <v>2956.333333333333</v>
      </c>
      <c r="K80" s="28">
        <v>2859.3</v>
      </c>
      <c r="L80" s="28">
        <v>2725</v>
      </c>
      <c r="M80" s="28">
        <v>12.214930000000001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494.15</v>
      </c>
      <c r="D81" s="37">
        <v>495.91666666666669</v>
      </c>
      <c r="E81" s="37">
        <v>490.03333333333336</v>
      </c>
      <c r="F81" s="37">
        <v>485.91666666666669</v>
      </c>
      <c r="G81" s="37">
        <v>480.03333333333336</v>
      </c>
      <c r="H81" s="37">
        <v>500.03333333333336</v>
      </c>
      <c r="I81" s="37">
        <v>505.91666666666669</v>
      </c>
      <c r="J81" s="37">
        <v>510.03333333333336</v>
      </c>
      <c r="K81" s="28">
        <v>501.8</v>
      </c>
      <c r="L81" s="28">
        <v>491.8</v>
      </c>
      <c r="M81" s="28">
        <v>3.3011699999999999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1671.35</v>
      </c>
      <c r="D82" s="37">
        <v>1683.6333333333332</v>
      </c>
      <c r="E82" s="37">
        <v>1648.3166666666664</v>
      </c>
      <c r="F82" s="37">
        <v>1625.2833333333331</v>
      </c>
      <c r="G82" s="37">
        <v>1589.9666666666662</v>
      </c>
      <c r="H82" s="37">
        <v>1706.6666666666665</v>
      </c>
      <c r="I82" s="37">
        <v>1741.9833333333331</v>
      </c>
      <c r="J82" s="37">
        <v>1765.0166666666667</v>
      </c>
      <c r="K82" s="28">
        <v>1718.95</v>
      </c>
      <c r="L82" s="28">
        <v>1660.6</v>
      </c>
      <c r="M82" s="28">
        <v>0.24013999999999999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1860.05</v>
      </c>
      <c r="D83" s="37">
        <v>1866.25</v>
      </c>
      <c r="E83" s="37">
        <v>1849.95</v>
      </c>
      <c r="F83" s="37">
        <v>1839.8500000000001</v>
      </c>
      <c r="G83" s="37">
        <v>1823.5500000000002</v>
      </c>
      <c r="H83" s="37">
        <v>1876.35</v>
      </c>
      <c r="I83" s="37">
        <v>1892.65</v>
      </c>
      <c r="J83" s="37">
        <v>1902.7499999999998</v>
      </c>
      <c r="K83" s="28">
        <v>1882.55</v>
      </c>
      <c r="L83" s="28">
        <v>1856.15</v>
      </c>
      <c r="M83" s="28">
        <v>4.3749700000000002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179</v>
      </c>
      <c r="D84" s="37">
        <v>180.36666666666667</v>
      </c>
      <c r="E84" s="37">
        <v>177.23333333333335</v>
      </c>
      <c r="F84" s="37">
        <v>175.46666666666667</v>
      </c>
      <c r="G84" s="37">
        <v>172.33333333333334</v>
      </c>
      <c r="H84" s="37">
        <v>182.13333333333335</v>
      </c>
      <c r="I84" s="37">
        <v>185.26666666666668</v>
      </c>
      <c r="J84" s="37">
        <v>187.03333333333336</v>
      </c>
      <c r="K84" s="28">
        <v>183.5</v>
      </c>
      <c r="L84" s="28">
        <v>178.6</v>
      </c>
      <c r="M84" s="28">
        <v>34.410150000000002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98.3</v>
      </c>
      <c r="D85" s="37">
        <v>99.033333333333346</v>
      </c>
      <c r="E85" s="37">
        <v>97.066666666666691</v>
      </c>
      <c r="F85" s="37">
        <v>95.833333333333343</v>
      </c>
      <c r="G85" s="37">
        <v>93.866666666666688</v>
      </c>
      <c r="H85" s="37">
        <v>100.26666666666669</v>
      </c>
      <c r="I85" s="37">
        <v>102.23333333333336</v>
      </c>
      <c r="J85" s="37">
        <v>103.4666666666667</v>
      </c>
      <c r="K85" s="28">
        <v>101</v>
      </c>
      <c r="L85" s="28">
        <v>97.8</v>
      </c>
      <c r="M85" s="28">
        <v>162.03943000000001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289</v>
      </c>
      <c r="D86" s="37">
        <v>289.78333333333336</v>
      </c>
      <c r="E86" s="37">
        <v>284.81666666666672</v>
      </c>
      <c r="F86" s="37">
        <v>280.63333333333338</v>
      </c>
      <c r="G86" s="37">
        <v>275.66666666666674</v>
      </c>
      <c r="H86" s="37">
        <v>293.9666666666667</v>
      </c>
      <c r="I86" s="37">
        <v>298.93333333333328</v>
      </c>
      <c r="J86" s="37">
        <v>303.11666666666667</v>
      </c>
      <c r="K86" s="28">
        <v>294.75</v>
      </c>
      <c r="L86" s="28">
        <v>285.60000000000002</v>
      </c>
      <c r="M86" s="28">
        <v>17.64331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142.9</v>
      </c>
      <c r="D87" s="37">
        <v>143.61666666666665</v>
      </c>
      <c r="E87" s="37">
        <v>141.23333333333329</v>
      </c>
      <c r="F87" s="37">
        <v>139.56666666666663</v>
      </c>
      <c r="G87" s="37">
        <v>137.18333333333328</v>
      </c>
      <c r="H87" s="37">
        <v>145.2833333333333</v>
      </c>
      <c r="I87" s="37">
        <v>147.66666666666669</v>
      </c>
      <c r="J87" s="37">
        <v>149.33333333333331</v>
      </c>
      <c r="K87" s="28">
        <v>146</v>
      </c>
      <c r="L87" s="28">
        <v>141.94999999999999</v>
      </c>
      <c r="M87" s="28">
        <v>91.83014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43.4</v>
      </c>
      <c r="D88" s="37">
        <v>43.9</v>
      </c>
      <c r="E88" s="37">
        <v>42.599999999999994</v>
      </c>
      <c r="F88" s="37">
        <v>41.8</v>
      </c>
      <c r="G88" s="37">
        <v>40.499999999999993</v>
      </c>
      <c r="H88" s="37">
        <v>44.699999999999996</v>
      </c>
      <c r="I88" s="37">
        <v>45.999999999999993</v>
      </c>
      <c r="J88" s="37">
        <v>46.8</v>
      </c>
      <c r="K88" s="28">
        <v>45.2</v>
      </c>
      <c r="L88" s="28">
        <v>43.1</v>
      </c>
      <c r="M88" s="28">
        <v>163.01907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3675.5</v>
      </c>
      <c r="D89" s="37">
        <v>3684.1666666666665</v>
      </c>
      <c r="E89" s="37">
        <v>3651.333333333333</v>
      </c>
      <c r="F89" s="37">
        <v>3627.1666666666665</v>
      </c>
      <c r="G89" s="37">
        <v>3594.333333333333</v>
      </c>
      <c r="H89" s="37">
        <v>3708.333333333333</v>
      </c>
      <c r="I89" s="37">
        <v>3741.1666666666661</v>
      </c>
      <c r="J89" s="37">
        <v>3765.333333333333</v>
      </c>
      <c r="K89" s="28">
        <v>3717</v>
      </c>
      <c r="L89" s="28">
        <v>3660</v>
      </c>
      <c r="M89" s="28">
        <v>0.95323000000000002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495.2</v>
      </c>
      <c r="D90" s="37">
        <v>502.56666666666666</v>
      </c>
      <c r="E90" s="37">
        <v>483.63333333333333</v>
      </c>
      <c r="F90" s="37">
        <v>472.06666666666666</v>
      </c>
      <c r="G90" s="37">
        <v>453.13333333333333</v>
      </c>
      <c r="H90" s="37">
        <v>514.13333333333333</v>
      </c>
      <c r="I90" s="37">
        <v>533.06666666666661</v>
      </c>
      <c r="J90" s="37">
        <v>544.63333333333333</v>
      </c>
      <c r="K90" s="28">
        <v>521.5</v>
      </c>
      <c r="L90" s="28">
        <v>491</v>
      </c>
      <c r="M90" s="28">
        <v>14.885579999999999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928.4</v>
      </c>
      <c r="D91" s="37">
        <v>933.86666666666679</v>
      </c>
      <c r="E91" s="37">
        <v>919.73333333333358</v>
      </c>
      <c r="F91" s="37">
        <v>911.06666666666683</v>
      </c>
      <c r="G91" s="37">
        <v>896.93333333333362</v>
      </c>
      <c r="H91" s="37">
        <v>942.53333333333353</v>
      </c>
      <c r="I91" s="37">
        <v>956.66666666666674</v>
      </c>
      <c r="J91" s="37">
        <v>965.33333333333348</v>
      </c>
      <c r="K91" s="28">
        <v>948</v>
      </c>
      <c r="L91" s="28">
        <v>925.2</v>
      </c>
      <c r="M91" s="28">
        <v>13.09979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624.65</v>
      </c>
      <c r="D92" s="37">
        <v>628.11666666666667</v>
      </c>
      <c r="E92" s="37">
        <v>617.43333333333339</v>
      </c>
      <c r="F92" s="37">
        <v>610.2166666666667</v>
      </c>
      <c r="G92" s="37">
        <v>599.53333333333342</v>
      </c>
      <c r="H92" s="37">
        <v>635.33333333333337</v>
      </c>
      <c r="I92" s="37">
        <v>646.01666666666654</v>
      </c>
      <c r="J92" s="37">
        <v>653.23333333333335</v>
      </c>
      <c r="K92" s="28">
        <v>638.79999999999995</v>
      </c>
      <c r="L92" s="28">
        <v>620.9</v>
      </c>
      <c r="M92" s="28">
        <v>0.76885000000000003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1903.05</v>
      </c>
      <c r="D93" s="37">
        <v>1936.7833333333335</v>
      </c>
      <c r="E93" s="37">
        <v>1861.0666666666671</v>
      </c>
      <c r="F93" s="37">
        <v>1819.0833333333335</v>
      </c>
      <c r="G93" s="37">
        <v>1743.366666666667</v>
      </c>
      <c r="H93" s="37">
        <v>1978.7666666666671</v>
      </c>
      <c r="I93" s="37">
        <v>2054.4833333333336</v>
      </c>
      <c r="J93" s="37">
        <v>2096.4666666666672</v>
      </c>
      <c r="K93" s="28">
        <v>2012.5</v>
      </c>
      <c r="L93" s="28">
        <v>1894.8</v>
      </c>
      <c r="M93" s="28">
        <v>12.305490000000001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1852.25</v>
      </c>
      <c r="D94" s="37">
        <v>1874.9166666666667</v>
      </c>
      <c r="E94" s="37">
        <v>1820.0333333333335</v>
      </c>
      <c r="F94" s="37">
        <v>1787.8166666666668</v>
      </c>
      <c r="G94" s="37">
        <v>1732.9333333333336</v>
      </c>
      <c r="H94" s="37">
        <v>1907.1333333333334</v>
      </c>
      <c r="I94" s="37">
        <v>1962.0166666666667</v>
      </c>
      <c r="J94" s="37">
        <v>1994.2333333333333</v>
      </c>
      <c r="K94" s="28">
        <v>1929.8</v>
      </c>
      <c r="L94" s="28">
        <v>1842.7</v>
      </c>
      <c r="M94" s="28">
        <v>9.4175199999999997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676.05</v>
      </c>
      <c r="D95" s="37">
        <v>682.13333333333333</v>
      </c>
      <c r="E95" s="37">
        <v>666.51666666666665</v>
      </c>
      <c r="F95" s="37">
        <v>656.98333333333335</v>
      </c>
      <c r="G95" s="37">
        <v>641.36666666666667</v>
      </c>
      <c r="H95" s="37">
        <v>691.66666666666663</v>
      </c>
      <c r="I95" s="37">
        <v>707.28333333333319</v>
      </c>
      <c r="J95" s="37">
        <v>716.81666666666661</v>
      </c>
      <c r="K95" s="28">
        <v>697.75</v>
      </c>
      <c r="L95" s="28">
        <v>672.6</v>
      </c>
      <c r="M95" s="28">
        <v>9.4375599999999995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314.2</v>
      </c>
      <c r="D96" s="37">
        <v>313.08333333333331</v>
      </c>
      <c r="E96" s="37">
        <v>306.16666666666663</v>
      </c>
      <c r="F96" s="37">
        <v>298.13333333333333</v>
      </c>
      <c r="G96" s="37">
        <v>291.21666666666664</v>
      </c>
      <c r="H96" s="37">
        <v>321.11666666666662</v>
      </c>
      <c r="I96" s="37">
        <v>328.03333333333325</v>
      </c>
      <c r="J96" s="37">
        <v>336.06666666666661</v>
      </c>
      <c r="K96" s="28">
        <v>320</v>
      </c>
      <c r="L96" s="28">
        <v>305.05</v>
      </c>
      <c r="M96" s="28">
        <v>10.357480000000001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1219.75</v>
      </c>
      <c r="D97" s="37">
        <v>1235.5666666666666</v>
      </c>
      <c r="E97" s="37">
        <v>1201.1833333333332</v>
      </c>
      <c r="F97" s="37">
        <v>1182.6166666666666</v>
      </c>
      <c r="G97" s="37">
        <v>1148.2333333333331</v>
      </c>
      <c r="H97" s="37">
        <v>1254.1333333333332</v>
      </c>
      <c r="I97" s="37">
        <v>1288.5166666666664</v>
      </c>
      <c r="J97" s="37">
        <v>1307.0833333333333</v>
      </c>
      <c r="K97" s="28">
        <v>1269.95</v>
      </c>
      <c r="L97" s="28">
        <v>1217</v>
      </c>
      <c r="M97" s="28">
        <v>77.994870000000006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2449.5</v>
      </c>
      <c r="D98" s="37">
        <v>2461.7000000000003</v>
      </c>
      <c r="E98" s="37">
        <v>2418.4500000000007</v>
      </c>
      <c r="F98" s="37">
        <v>2387.4000000000005</v>
      </c>
      <c r="G98" s="37">
        <v>2344.150000000001</v>
      </c>
      <c r="H98" s="37">
        <v>2492.7500000000005</v>
      </c>
      <c r="I98" s="37">
        <v>2535.9999999999995</v>
      </c>
      <c r="J98" s="37">
        <v>2567.0500000000002</v>
      </c>
      <c r="K98" s="28">
        <v>2504.9499999999998</v>
      </c>
      <c r="L98" s="28">
        <v>2430.65</v>
      </c>
      <c r="M98" s="28">
        <v>3.7503500000000001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1529.25</v>
      </c>
      <c r="D99" s="37">
        <v>1534.3833333333332</v>
      </c>
      <c r="E99" s="37">
        <v>1517.8666666666663</v>
      </c>
      <c r="F99" s="37">
        <v>1506.4833333333331</v>
      </c>
      <c r="G99" s="37">
        <v>1489.9666666666662</v>
      </c>
      <c r="H99" s="37">
        <v>1545.7666666666664</v>
      </c>
      <c r="I99" s="37">
        <v>1562.2833333333333</v>
      </c>
      <c r="J99" s="37">
        <v>1573.6666666666665</v>
      </c>
      <c r="K99" s="28">
        <v>1550.9</v>
      </c>
      <c r="L99" s="28">
        <v>1523</v>
      </c>
      <c r="M99" s="28">
        <v>61.705759999999998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669.1</v>
      </c>
      <c r="D100" s="37">
        <v>671.55000000000007</v>
      </c>
      <c r="E100" s="37">
        <v>664.30000000000018</v>
      </c>
      <c r="F100" s="37">
        <v>659.50000000000011</v>
      </c>
      <c r="G100" s="37">
        <v>652.25000000000023</v>
      </c>
      <c r="H100" s="37">
        <v>676.35000000000014</v>
      </c>
      <c r="I100" s="37">
        <v>683.59999999999991</v>
      </c>
      <c r="J100" s="37">
        <v>688.40000000000009</v>
      </c>
      <c r="K100" s="28">
        <v>678.8</v>
      </c>
      <c r="L100" s="28">
        <v>666.75</v>
      </c>
      <c r="M100" s="28">
        <v>9.7967899999999997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1315.45</v>
      </c>
      <c r="D101" s="37">
        <v>1322.6499999999999</v>
      </c>
      <c r="E101" s="37">
        <v>1303.7999999999997</v>
      </c>
      <c r="F101" s="37">
        <v>1292.1499999999999</v>
      </c>
      <c r="G101" s="37">
        <v>1273.2999999999997</v>
      </c>
      <c r="H101" s="37">
        <v>1334.2999999999997</v>
      </c>
      <c r="I101" s="37">
        <v>1353.1499999999996</v>
      </c>
      <c r="J101" s="37">
        <v>1364.7999999999997</v>
      </c>
      <c r="K101" s="28">
        <v>1341.5</v>
      </c>
      <c r="L101" s="28">
        <v>1311</v>
      </c>
      <c r="M101" s="28">
        <v>4.2387800000000002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2692.85</v>
      </c>
      <c r="D102" s="37">
        <v>2691.6833333333334</v>
      </c>
      <c r="E102" s="37">
        <v>2656.3666666666668</v>
      </c>
      <c r="F102" s="37">
        <v>2619.8833333333332</v>
      </c>
      <c r="G102" s="37">
        <v>2584.5666666666666</v>
      </c>
      <c r="H102" s="37">
        <v>2728.166666666667</v>
      </c>
      <c r="I102" s="37">
        <v>2763.4833333333336</v>
      </c>
      <c r="J102" s="37">
        <v>2799.9666666666672</v>
      </c>
      <c r="K102" s="28">
        <v>2727</v>
      </c>
      <c r="L102" s="28">
        <v>2655.2</v>
      </c>
      <c r="M102" s="28">
        <v>10.826320000000001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496</v>
      </c>
      <c r="D103" s="37">
        <v>500.7166666666667</v>
      </c>
      <c r="E103" s="37">
        <v>489.08333333333337</v>
      </c>
      <c r="F103" s="37">
        <v>482.16666666666669</v>
      </c>
      <c r="G103" s="37">
        <v>470.53333333333336</v>
      </c>
      <c r="H103" s="37">
        <v>507.63333333333338</v>
      </c>
      <c r="I103" s="37">
        <v>519.26666666666665</v>
      </c>
      <c r="J103" s="37">
        <v>526.18333333333339</v>
      </c>
      <c r="K103" s="28">
        <v>512.35</v>
      </c>
      <c r="L103" s="28">
        <v>493.8</v>
      </c>
      <c r="M103" s="28">
        <v>61.945369999999997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1389.55</v>
      </c>
      <c r="D104" s="37">
        <v>1400.3833333333332</v>
      </c>
      <c r="E104" s="37">
        <v>1370.7666666666664</v>
      </c>
      <c r="F104" s="37">
        <v>1351.9833333333331</v>
      </c>
      <c r="G104" s="37">
        <v>1322.3666666666663</v>
      </c>
      <c r="H104" s="37">
        <v>1419.1666666666665</v>
      </c>
      <c r="I104" s="37">
        <v>1448.7833333333333</v>
      </c>
      <c r="J104" s="37">
        <v>1467.5666666666666</v>
      </c>
      <c r="K104" s="28">
        <v>1430</v>
      </c>
      <c r="L104" s="28">
        <v>1381.6</v>
      </c>
      <c r="M104" s="28">
        <v>9.9336599999999997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131.05000000000001</v>
      </c>
      <c r="D105" s="37">
        <v>133.58333333333334</v>
      </c>
      <c r="E105" s="37">
        <v>127.9666666666667</v>
      </c>
      <c r="F105" s="37">
        <v>124.88333333333335</v>
      </c>
      <c r="G105" s="37">
        <v>119.26666666666671</v>
      </c>
      <c r="H105" s="37">
        <v>136.66666666666669</v>
      </c>
      <c r="I105" s="37">
        <v>142.2833333333333</v>
      </c>
      <c r="J105" s="37">
        <v>145.36666666666667</v>
      </c>
      <c r="K105" s="28">
        <v>139.19999999999999</v>
      </c>
      <c r="L105" s="28">
        <v>130.5</v>
      </c>
      <c r="M105" s="28">
        <v>57.5471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323.85000000000002</v>
      </c>
      <c r="D106" s="37">
        <v>325.76666666666665</v>
      </c>
      <c r="E106" s="37">
        <v>321.08333333333331</v>
      </c>
      <c r="F106" s="37">
        <v>318.31666666666666</v>
      </c>
      <c r="G106" s="37">
        <v>313.63333333333333</v>
      </c>
      <c r="H106" s="37">
        <v>328.5333333333333</v>
      </c>
      <c r="I106" s="37">
        <v>333.2166666666667</v>
      </c>
      <c r="J106" s="37">
        <v>335.98333333333329</v>
      </c>
      <c r="K106" s="28">
        <v>330.45</v>
      </c>
      <c r="L106" s="28">
        <v>323</v>
      </c>
      <c r="M106" s="28">
        <v>29.356590000000001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2369.5</v>
      </c>
      <c r="D107" s="37">
        <v>2378.5333333333333</v>
      </c>
      <c r="E107" s="37">
        <v>2348.3666666666668</v>
      </c>
      <c r="F107" s="37">
        <v>2327.2333333333336</v>
      </c>
      <c r="G107" s="37">
        <v>2297.0666666666671</v>
      </c>
      <c r="H107" s="37">
        <v>2399.6666666666665</v>
      </c>
      <c r="I107" s="37">
        <v>2429.8333333333335</v>
      </c>
      <c r="J107" s="37">
        <v>2450.9666666666662</v>
      </c>
      <c r="K107" s="28">
        <v>2408.6999999999998</v>
      </c>
      <c r="L107" s="28">
        <v>2357.4</v>
      </c>
      <c r="M107" s="28">
        <v>16.675789999999999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325.8</v>
      </c>
      <c r="D108" s="37">
        <v>326.93333333333334</v>
      </c>
      <c r="E108" s="37">
        <v>323.9666666666667</v>
      </c>
      <c r="F108" s="37">
        <v>322.13333333333338</v>
      </c>
      <c r="G108" s="37">
        <v>319.16666666666674</v>
      </c>
      <c r="H108" s="37">
        <v>328.76666666666665</v>
      </c>
      <c r="I108" s="37">
        <v>331.73333333333323</v>
      </c>
      <c r="J108" s="37">
        <v>333.56666666666661</v>
      </c>
      <c r="K108" s="28">
        <v>329.9</v>
      </c>
      <c r="L108" s="28">
        <v>325.10000000000002</v>
      </c>
      <c r="M108" s="28">
        <v>2.4363299999999999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2662.5</v>
      </c>
      <c r="D109" s="37">
        <v>2677.6166666666668</v>
      </c>
      <c r="E109" s="37">
        <v>2641.6833333333334</v>
      </c>
      <c r="F109" s="37">
        <v>2620.8666666666668</v>
      </c>
      <c r="G109" s="37">
        <v>2584.9333333333334</v>
      </c>
      <c r="H109" s="37">
        <v>2698.4333333333334</v>
      </c>
      <c r="I109" s="37">
        <v>2734.3666666666668</v>
      </c>
      <c r="J109" s="37">
        <v>2755.1833333333334</v>
      </c>
      <c r="K109" s="28">
        <v>2713.55</v>
      </c>
      <c r="L109" s="28">
        <v>2656.8</v>
      </c>
      <c r="M109" s="28">
        <v>20.862660000000002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823.1</v>
      </c>
      <c r="D110" s="37">
        <v>825.76666666666677</v>
      </c>
      <c r="E110" s="37">
        <v>815.53333333333353</v>
      </c>
      <c r="F110" s="37">
        <v>807.96666666666681</v>
      </c>
      <c r="G110" s="37">
        <v>797.73333333333358</v>
      </c>
      <c r="H110" s="37">
        <v>833.33333333333348</v>
      </c>
      <c r="I110" s="37">
        <v>843.56666666666683</v>
      </c>
      <c r="J110" s="37">
        <v>851.13333333333344</v>
      </c>
      <c r="K110" s="28">
        <v>836</v>
      </c>
      <c r="L110" s="28">
        <v>818.2</v>
      </c>
      <c r="M110" s="28">
        <v>108.35146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1447.6</v>
      </c>
      <c r="D111" s="37">
        <v>1442.3500000000001</v>
      </c>
      <c r="E111" s="37">
        <v>1419.7000000000003</v>
      </c>
      <c r="F111" s="37">
        <v>1391.8000000000002</v>
      </c>
      <c r="G111" s="37">
        <v>1369.1500000000003</v>
      </c>
      <c r="H111" s="37">
        <v>1470.2500000000002</v>
      </c>
      <c r="I111" s="37">
        <v>1492.9000000000003</v>
      </c>
      <c r="J111" s="37">
        <v>1520.8000000000002</v>
      </c>
      <c r="K111" s="28">
        <v>1465</v>
      </c>
      <c r="L111" s="28">
        <v>1414.45</v>
      </c>
      <c r="M111" s="28">
        <v>16.92259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608</v>
      </c>
      <c r="D112" s="37">
        <v>620.13333333333333</v>
      </c>
      <c r="E112" s="37">
        <v>591.41666666666663</v>
      </c>
      <c r="F112" s="37">
        <v>574.83333333333326</v>
      </c>
      <c r="G112" s="37">
        <v>546.11666666666656</v>
      </c>
      <c r="H112" s="37">
        <v>636.7166666666667</v>
      </c>
      <c r="I112" s="37">
        <v>665.43333333333339</v>
      </c>
      <c r="J112" s="37">
        <v>682.01666666666677</v>
      </c>
      <c r="K112" s="28">
        <v>648.85</v>
      </c>
      <c r="L112" s="28">
        <v>603.54999999999995</v>
      </c>
      <c r="M112" s="28">
        <v>17.057670000000002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819.6</v>
      </c>
      <c r="D113" s="37">
        <v>819.76666666666677</v>
      </c>
      <c r="E113" s="37">
        <v>801.53333333333353</v>
      </c>
      <c r="F113" s="37">
        <v>783.46666666666681</v>
      </c>
      <c r="G113" s="37">
        <v>765.23333333333358</v>
      </c>
      <c r="H113" s="37">
        <v>837.83333333333348</v>
      </c>
      <c r="I113" s="37">
        <v>856.06666666666683</v>
      </c>
      <c r="J113" s="37">
        <v>874.13333333333344</v>
      </c>
      <c r="K113" s="28">
        <v>838</v>
      </c>
      <c r="L113" s="28">
        <v>801.7</v>
      </c>
      <c r="M113" s="28">
        <v>15.020250000000001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47.75</v>
      </c>
      <c r="D114" s="37">
        <v>48.316666666666663</v>
      </c>
      <c r="E114" s="37">
        <v>47.033333333333324</v>
      </c>
      <c r="F114" s="37">
        <v>46.316666666666663</v>
      </c>
      <c r="G114" s="37">
        <v>45.033333333333324</v>
      </c>
      <c r="H114" s="37">
        <v>49.033333333333324</v>
      </c>
      <c r="I114" s="37">
        <v>50.316666666666656</v>
      </c>
      <c r="J114" s="37">
        <v>51.033333333333324</v>
      </c>
      <c r="K114" s="28">
        <v>49.6</v>
      </c>
      <c r="L114" s="28">
        <v>47.6</v>
      </c>
      <c r="M114" s="28">
        <v>226.24694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220.75</v>
      </c>
      <c r="D115" s="37">
        <v>222.78333333333333</v>
      </c>
      <c r="E115" s="37">
        <v>218.26666666666665</v>
      </c>
      <c r="F115" s="37">
        <v>215.78333333333333</v>
      </c>
      <c r="G115" s="37">
        <v>211.26666666666665</v>
      </c>
      <c r="H115" s="37">
        <v>225.26666666666665</v>
      </c>
      <c r="I115" s="37">
        <v>229.78333333333336</v>
      </c>
      <c r="J115" s="37">
        <v>232.26666666666665</v>
      </c>
      <c r="K115" s="28">
        <v>227.3</v>
      </c>
      <c r="L115" s="28">
        <v>220.3</v>
      </c>
      <c r="M115" s="28">
        <v>143.94096999999999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6502.75</v>
      </c>
      <c r="D116" s="37">
        <v>6562.4666666666672</v>
      </c>
      <c r="E116" s="37">
        <v>6391.6333333333341</v>
      </c>
      <c r="F116" s="37">
        <v>6280.5166666666673</v>
      </c>
      <c r="G116" s="37">
        <v>6109.6833333333343</v>
      </c>
      <c r="H116" s="37">
        <v>6673.5833333333339</v>
      </c>
      <c r="I116" s="37">
        <v>6844.4166666666661</v>
      </c>
      <c r="J116" s="37">
        <v>6955.5333333333338</v>
      </c>
      <c r="K116" s="28">
        <v>6733.3</v>
      </c>
      <c r="L116" s="28">
        <v>6451.35</v>
      </c>
      <c r="M116" s="28">
        <v>0.91903000000000001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141.5</v>
      </c>
      <c r="D117" s="37">
        <v>142.5</v>
      </c>
      <c r="E117" s="37">
        <v>138.15</v>
      </c>
      <c r="F117" s="37">
        <v>134.80000000000001</v>
      </c>
      <c r="G117" s="37">
        <v>130.45000000000002</v>
      </c>
      <c r="H117" s="37">
        <v>145.85</v>
      </c>
      <c r="I117" s="37">
        <v>150.20000000000002</v>
      </c>
      <c r="J117" s="37">
        <v>153.54999999999998</v>
      </c>
      <c r="K117" s="28">
        <v>146.85</v>
      </c>
      <c r="L117" s="28">
        <v>139.15</v>
      </c>
      <c r="M117" s="28">
        <v>18.657330000000002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207.35</v>
      </c>
      <c r="D118" s="37">
        <v>209.11666666666667</v>
      </c>
      <c r="E118" s="37">
        <v>204.23333333333335</v>
      </c>
      <c r="F118" s="37">
        <v>201.11666666666667</v>
      </c>
      <c r="G118" s="37">
        <v>196.23333333333335</v>
      </c>
      <c r="H118" s="37">
        <v>212.23333333333335</v>
      </c>
      <c r="I118" s="37">
        <v>217.11666666666667</v>
      </c>
      <c r="J118" s="37">
        <v>220.23333333333335</v>
      </c>
      <c r="K118" s="28">
        <v>214</v>
      </c>
      <c r="L118" s="28">
        <v>206</v>
      </c>
      <c r="M118" s="28">
        <v>62.021149999999999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123.95</v>
      </c>
      <c r="D119" s="37">
        <v>124.28333333333335</v>
      </c>
      <c r="E119" s="37">
        <v>123.01666666666669</v>
      </c>
      <c r="F119" s="37">
        <v>122.08333333333334</v>
      </c>
      <c r="G119" s="37">
        <v>120.81666666666669</v>
      </c>
      <c r="H119" s="37">
        <v>125.2166666666667</v>
      </c>
      <c r="I119" s="37">
        <v>126.48333333333335</v>
      </c>
      <c r="J119" s="37">
        <v>127.4166666666667</v>
      </c>
      <c r="K119" s="28">
        <v>125.55</v>
      </c>
      <c r="L119" s="28">
        <v>123.35</v>
      </c>
      <c r="M119" s="28">
        <v>142.63853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861.1</v>
      </c>
      <c r="D120" s="37">
        <v>873.73333333333346</v>
      </c>
      <c r="E120" s="37">
        <v>843.26666666666688</v>
      </c>
      <c r="F120" s="37">
        <v>825.43333333333339</v>
      </c>
      <c r="G120" s="37">
        <v>794.96666666666681</v>
      </c>
      <c r="H120" s="37">
        <v>891.56666666666695</v>
      </c>
      <c r="I120" s="37">
        <v>922.03333333333342</v>
      </c>
      <c r="J120" s="37">
        <v>939.86666666666702</v>
      </c>
      <c r="K120" s="28">
        <v>904.2</v>
      </c>
      <c r="L120" s="28">
        <v>855.9</v>
      </c>
      <c r="M120" s="28">
        <v>58.577680000000001</v>
      </c>
      <c r="N120" s="1"/>
      <c r="O120" s="1"/>
    </row>
    <row r="121" spans="1:15" ht="12.75" customHeight="1">
      <c r="A121" s="53">
        <v>112</v>
      </c>
      <c r="B121" s="28" t="s">
        <v>837</v>
      </c>
      <c r="C121" s="28">
        <v>23.7</v>
      </c>
      <c r="D121" s="37">
        <v>23.899999999999995</v>
      </c>
      <c r="E121" s="37">
        <v>23.449999999999989</v>
      </c>
      <c r="F121" s="37">
        <v>23.199999999999992</v>
      </c>
      <c r="G121" s="37">
        <v>22.749999999999986</v>
      </c>
      <c r="H121" s="37">
        <v>24.149999999999991</v>
      </c>
      <c r="I121" s="37">
        <v>24.6</v>
      </c>
      <c r="J121" s="37">
        <v>24.849999999999994</v>
      </c>
      <c r="K121" s="28">
        <v>24.35</v>
      </c>
      <c r="L121" s="28">
        <v>23.65</v>
      </c>
      <c r="M121" s="28">
        <v>74.410449999999997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453.35</v>
      </c>
      <c r="D122" s="37">
        <v>456.25</v>
      </c>
      <c r="E122" s="37">
        <v>447.6</v>
      </c>
      <c r="F122" s="37">
        <v>441.85</v>
      </c>
      <c r="G122" s="37">
        <v>433.20000000000005</v>
      </c>
      <c r="H122" s="37">
        <v>462</v>
      </c>
      <c r="I122" s="37">
        <v>470.65</v>
      </c>
      <c r="J122" s="37">
        <v>476.4</v>
      </c>
      <c r="K122" s="28">
        <v>464.9</v>
      </c>
      <c r="L122" s="28">
        <v>450.5</v>
      </c>
      <c r="M122" s="28">
        <v>36.29157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261.64999999999998</v>
      </c>
      <c r="D123" s="37">
        <v>265.68333333333334</v>
      </c>
      <c r="E123" s="37">
        <v>256.36666666666667</v>
      </c>
      <c r="F123" s="37">
        <v>251.08333333333331</v>
      </c>
      <c r="G123" s="37">
        <v>241.76666666666665</v>
      </c>
      <c r="H123" s="37">
        <v>270.9666666666667</v>
      </c>
      <c r="I123" s="37">
        <v>280.28333333333342</v>
      </c>
      <c r="J123" s="37">
        <v>285.56666666666672</v>
      </c>
      <c r="K123" s="28">
        <v>275</v>
      </c>
      <c r="L123" s="28">
        <v>260.39999999999998</v>
      </c>
      <c r="M123" s="28">
        <v>25.605619999999998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899.65</v>
      </c>
      <c r="D124" s="37">
        <v>907.44999999999993</v>
      </c>
      <c r="E124" s="37">
        <v>887.54999999999984</v>
      </c>
      <c r="F124" s="37">
        <v>875.44999999999993</v>
      </c>
      <c r="G124" s="37">
        <v>855.54999999999984</v>
      </c>
      <c r="H124" s="37">
        <v>919.54999999999984</v>
      </c>
      <c r="I124" s="37">
        <v>939.44999999999993</v>
      </c>
      <c r="J124" s="37">
        <v>951.54999999999984</v>
      </c>
      <c r="K124" s="28">
        <v>927.35</v>
      </c>
      <c r="L124" s="28">
        <v>895.35</v>
      </c>
      <c r="M124" s="28">
        <v>30.88062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5345.45</v>
      </c>
      <c r="D125" s="37">
        <v>5434</v>
      </c>
      <c r="E125" s="37">
        <v>5178</v>
      </c>
      <c r="F125" s="37">
        <v>5010.55</v>
      </c>
      <c r="G125" s="37">
        <v>4754.55</v>
      </c>
      <c r="H125" s="37">
        <v>5601.45</v>
      </c>
      <c r="I125" s="37">
        <v>5857.45</v>
      </c>
      <c r="J125" s="37">
        <v>6024.9</v>
      </c>
      <c r="K125" s="28">
        <v>5690</v>
      </c>
      <c r="L125" s="28">
        <v>5266.55</v>
      </c>
      <c r="M125" s="28">
        <v>4.4532699999999998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1920.75</v>
      </c>
      <c r="D126" s="37">
        <v>1925.7333333333333</v>
      </c>
      <c r="E126" s="37">
        <v>1906.4666666666667</v>
      </c>
      <c r="F126" s="37">
        <v>1892.1833333333334</v>
      </c>
      <c r="G126" s="37">
        <v>1872.9166666666667</v>
      </c>
      <c r="H126" s="37">
        <v>1940.0166666666667</v>
      </c>
      <c r="I126" s="37">
        <v>1959.2833333333335</v>
      </c>
      <c r="J126" s="37">
        <v>1973.5666666666666</v>
      </c>
      <c r="K126" s="28">
        <v>1945</v>
      </c>
      <c r="L126" s="28">
        <v>1911.45</v>
      </c>
      <c r="M126" s="28">
        <v>36.903149999999997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2112.25</v>
      </c>
      <c r="D127" s="37">
        <v>2130.7666666666669</v>
      </c>
      <c r="E127" s="37">
        <v>2078.5333333333338</v>
      </c>
      <c r="F127" s="37">
        <v>2044.8166666666671</v>
      </c>
      <c r="G127" s="37">
        <v>1992.5833333333339</v>
      </c>
      <c r="H127" s="37">
        <v>2164.4833333333336</v>
      </c>
      <c r="I127" s="37">
        <v>2216.7166666666662</v>
      </c>
      <c r="J127" s="37">
        <v>2250.4333333333334</v>
      </c>
      <c r="K127" s="28">
        <v>2183</v>
      </c>
      <c r="L127" s="28">
        <v>2097.0500000000002</v>
      </c>
      <c r="M127" s="28">
        <v>8.1935400000000005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1048.8499999999999</v>
      </c>
      <c r="D128" s="37">
        <v>1055.4166666666667</v>
      </c>
      <c r="E128" s="37">
        <v>1038.4333333333334</v>
      </c>
      <c r="F128" s="37">
        <v>1028.0166666666667</v>
      </c>
      <c r="G128" s="37">
        <v>1011.0333333333333</v>
      </c>
      <c r="H128" s="37">
        <v>1065.8333333333335</v>
      </c>
      <c r="I128" s="37">
        <v>1082.8166666666666</v>
      </c>
      <c r="J128" s="37">
        <v>1093.2333333333336</v>
      </c>
      <c r="K128" s="28">
        <v>1072.4000000000001</v>
      </c>
      <c r="L128" s="28">
        <v>1045</v>
      </c>
      <c r="M128" s="28">
        <v>3.14866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303.7</v>
      </c>
      <c r="D129" s="37">
        <v>308.16666666666669</v>
      </c>
      <c r="E129" s="37">
        <v>298.33333333333337</v>
      </c>
      <c r="F129" s="37">
        <v>292.9666666666667</v>
      </c>
      <c r="G129" s="37">
        <v>283.13333333333338</v>
      </c>
      <c r="H129" s="37">
        <v>313.53333333333336</v>
      </c>
      <c r="I129" s="37">
        <v>323.36666666666673</v>
      </c>
      <c r="J129" s="37">
        <v>328.73333333333335</v>
      </c>
      <c r="K129" s="28">
        <v>318</v>
      </c>
      <c r="L129" s="28">
        <v>302.8</v>
      </c>
      <c r="M129" s="28">
        <v>2.1494599999999999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680.2</v>
      </c>
      <c r="D130" s="37">
        <v>687.43333333333339</v>
      </c>
      <c r="E130" s="37">
        <v>670.31666666666683</v>
      </c>
      <c r="F130" s="37">
        <v>660.43333333333339</v>
      </c>
      <c r="G130" s="37">
        <v>643.31666666666683</v>
      </c>
      <c r="H130" s="37">
        <v>697.31666666666683</v>
      </c>
      <c r="I130" s="37">
        <v>714.43333333333339</v>
      </c>
      <c r="J130" s="37">
        <v>724.31666666666683</v>
      </c>
      <c r="K130" s="28">
        <v>704.55</v>
      </c>
      <c r="L130" s="28">
        <v>677.55</v>
      </c>
      <c r="M130" s="28">
        <v>34.501930000000002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402.4</v>
      </c>
      <c r="D131" s="37">
        <v>408.18333333333334</v>
      </c>
      <c r="E131" s="37">
        <v>394.7166666666667</v>
      </c>
      <c r="F131" s="37">
        <v>387.03333333333336</v>
      </c>
      <c r="G131" s="37">
        <v>373.56666666666672</v>
      </c>
      <c r="H131" s="37">
        <v>415.86666666666667</v>
      </c>
      <c r="I131" s="37">
        <v>429.33333333333326</v>
      </c>
      <c r="J131" s="37">
        <v>437.01666666666665</v>
      </c>
      <c r="K131" s="28">
        <v>421.65</v>
      </c>
      <c r="L131" s="28">
        <v>400.5</v>
      </c>
      <c r="M131" s="28">
        <v>52.513669999999998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3787.2</v>
      </c>
      <c r="D132" s="37">
        <v>3829.0333333333333</v>
      </c>
      <c r="E132" s="37">
        <v>3733.1666666666665</v>
      </c>
      <c r="F132" s="37">
        <v>3679.1333333333332</v>
      </c>
      <c r="G132" s="37">
        <v>3583.2666666666664</v>
      </c>
      <c r="H132" s="37">
        <v>3883.0666666666666</v>
      </c>
      <c r="I132" s="37">
        <v>3978.9333333333334</v>
      </c>
      <c r="J132" s="37">
        <v>4032.9666666666667</v>
      </c>
      <c r="K132" s="28">
        <v>3924.9</v>
      </c>
      <c r="L132" s="28">
        <v>3775</v>
      </c>
      <c r="M132" s="28">
        <v>4.3127399999999998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1942.15</v>
      </c>
      <c r="D133" s="37">
        <v>1949.05</v>
      </c>
      <c r="E133" s="37">
        <v>1923.1</v>
      </c>
      <c r="F133" s="37">
        <v>1904.05</v>
      </c>
      <c r="G133" s="37">
        <v>1878.1</v>
      </c>
      <c r="H133" s="37">
        <v>1968.1</v>
      </c>
      <c r="I133" s="37">
        <v>1994.0500000000002</v>
      </c>
      <c r="J133" s="37">
        <v>2013.1</v>
      </c>
      <c r="K133" s="28">
        <v>1975</v>
      </c>
      <c r="L133" s="28">
        <v>1930</v>
      </c>
      <c r="M133" s="28">
        <v>20.81456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78.45</v>
      </c>
      <c r="D134" s="37">
        <v>79.416666666666671</v>
      </c>
      <c r="E134" s="37">
        <v>77.183333333333337</v>
      </c>
      <c r="F134" s="37">
        <v>75.916666666666671</v>
      </c>
      <c r="G134" s="37">
        <v>73.683333333333337</v>
      </c>
      <c r="H134" s="37">
        <v>80.683333333333337</v>
      </c>
      <c r="I134" s="37">
        <v>82.916666666666657</v>
      </c>
      <c r="J134" s="37">
        <v>84.183333333333337</v>
      </c>
      <c r="K134" s="28">
        <v>81.650000000000006</v>
      </c>
      <c r="L134" s="28">
        <v>78.150000000000006</v>
      </c>
      <c r="M134" s="28">
        <v>92.540210000000002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5420.5</v>
      </c>
      <c r="D135" s="37">
        <v>5478.5999999999995</v>
      </c>
      <c r="E135" s="37">
        <v>5343.1999999999989</v>
      </c>
      <c r="F135" s="37">
        <v>5265.9</v>
      </c>
      <c r="G135" s="37">
        <v>5130.4999999999991</v>
      </c>
      <c r="H135" s="37">
        <v>5555.8999999999987</v>
      </c>
      <c r="I135" s="37">
        <v>5691.2999999999984</v>
      </c>
      <c r="J135" s="37">
        <v>5768.5999999999985</v>
      </c>
      <c r="K135" s="28">
        <v>5614</v>
      </c>
      <c r="L135" s="28">
        <v>5401.3</v>
      </c>
      <c r="M135" s="28">
        <v>2.18879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378.6</v>
      </c>
      <c r="D136" s="37">
        <v>383.36666666666662</v>
      </c>
      <c r="E136" s="37">
        <v>371.88333333333321</v>
      </c>
      <c r="F136" s="37">
        <v>365.16666666666657</v>
      </c>
      <c r="G136" s="37">
        <v>353.68333333333317</v>
      </c>
      <c r="H136" s="37">
        <v>390.08333333333326</v>
      </c>
      <c r="I136" s="37">
        <v>401.56666666666672</v>
      </c>
      <c r="J136" s="37">
        <v>408.2833333333333</v>
      </c>
      <c r="K136" s="28">
        <v>394.85</v>
      </c>
      <c r="L136" s="28">
        <v>376.65</v>
      </c>
      <c r="M136" s="28">
        <v>39.185049999999997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6869.5</v>
      </c>
      <c r="D137" s="37">
        <v>6959.4333333333334</v>
      </c>
      <c r="E137" s="37">
        <v>6760.0666666666666</v>
      </c>
      <c r="F137" s="37">
        <v>6650.6333333333332</v>
      </c>
      <c r="G137" s="37">
        <v>6451.2666666666664</v>
      </c>
      <c r="H137" s="37">
        <v>7068.8666666666668</v>
      </c>
      <c r="I137" s="37">
        <v>7268.2333333333336</v>
      </c>
      <c r="J137" s="37">
        <v>7377.666666666667</v>
      </c>
      <c r="K137" s="28">
        <v>7158.8</v>
      </c>
      <c r="L137" s="28">
        <v>6850</v>
      </c>
      <c r="M137" s="28">
        <v>2.1206399999999999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2022.2</v>
      </c>
      <c r="D138" s="37">
        <v>2037.1000000000001</v>
      </c>
      <c r="E138" s="37">
        <v>1995.65</v>
      </c>
      <c r="F138" s="37">
        <v>1969.1</v>
      </c>
      <c r="G138" s="37">
        <v>1927.6499999999999</v>
      </c>
      <c r="H138" s="37">
        <v>2063.6500000000005</v>
      </c>
      <c r="I138" s="37">
        <v>2105.1000000000004</v>
      </c>
      <c r="J138" s="37">
        <v>2131.6500000000005</v>
      </c>
      <c r="K138" s="28">
        <v>2078.5500000000002</v>
      </c>
      <c r="L138" s="28">
        <v>2010.55</v>
      </c>
      <c r="M138" s="28">
        <v>14.60676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499.9</v>
      </c>
      <c r="D139" s="37">
        <v>503.56666666666666</v>
      </c>
      <c r="E139" s="37">
        <v>492.7833333333333</v>
      </c>
      <c r="F139" s="37">
        <v>485.66666666666663</v>
      </c>
      <c r="G139" s="37">
        <v>474.88333333333327</v>
      </c>
      <c r="H139" s="37">
        <v>510.68333333333334</v>
      </c>
      <c r="I139" s="37">
        <v>521.4666666666667</v>
      </c>
      <c r="J139" s="37">
        <v>528.58333333333337</v>
      </c>
      <c r="K139" s="28">
        <v>514.35</v>
      </c>
      <c r="L139" s="28">
        <v>496.45</v>
      </c>
      <c r="M139" s="28">
        <v>22.047319999999999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943.7</v>
      </c>
      <c r="D140" s="37">
        <v>947.56666666666661</v>
      </c>
      <c r="E140" s="37">
        <v>933.13333333333321</v>
      </c>
      <c r="F140" s="37">
        <v>922.56666666666661</v>
      </c>
      <c r="G140" s="37">
        <v>908.13333333333321</v>
      </c>
      <c r="H140" s="37">
        <v>958.13333333333321</v>
      </c>
      <c r="I140" s="37">
        <v>972.56666666666661</v>
      </c>
      <c r="J140" s="37">
        <v>983.13333333333321</v>
      </c>
      <c r="K140" s="28">
        <v>962</v>
      </c>
      <c r="L140" s="28">
        <v>937</v>
      </c>
      <c r="M140" s="28">
        <v>16.20486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76296.850000000006</v>
      </c>
      <c r="D141" s="37">
        <v>76532.25</v>
      </c>
      <c r="E141" s="37">
        <v>75764.600000000006</v>
      </c>
      <c r="F141" s="37">
        <v>75232.350000000006</v>
      </c>
      <c r="G141" s="37">
        <v>74464.700000000012</v>
      </c>
      <c r="H141" s="37">
        <v>77064.5</v>
      </c>
      <c r="I141" s="37">
        <v>77832.149999999994</v>
      </c>
      <c r="J141" s="37">
        <v>78364.399999999994</v>
      </c>
      <c r="K141" s="28">
        <v>77299.899999999994</v>
      </c>
      <c r="L141" s="28">
        <v>76000</v>
      </c>
      <c r="M141" s="28">
        <v>8.0570000000000003E-2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866.5</v>
      </c>
      <c r="D142" s="37">
        <v>874.41666666666663</v>
      </c>
      <c r="E142" s="37">
        <v>855.33333333333326</v>
      </c>
      <c r="F142" s="37">
        <v>844.16666666666663</v>
      </c>
      <c r="G142" s="37">
        <v>825.08333333333326</v>
      </c>
      <c r="H142" s="37">
        <v>885.58333333333326</v>
      </c>
      <c r="I142" s="37">
        <v>904.66666666666652</v>
      </c>
      <c r="J142" s="37">
        <v>915.83333333333326</v>
      </c>
      <c r="K142" s="28">
        <v>893.5</v>
      </c>
      <c r="L142" s="28">
        <v>863.25</v>
      </c>
      <c r="M142" s="28">
        <v>9.8921899999999994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163.65</v>
      </c>
      <c r="D143" s="37">
        <v>166.18333333333334</v>
      </c>
      <c r="E143" s="37">
        <v>160.46666666666667</v>
      </c>
      <c r="F143" s="37">
        <v>157.28333333333333</v>
      </c>
      <c r="G143" s="37">
        <v>151.56666666666666</v>
      </c>
      <c r="H143" s="37">
        <v>169.36666666666667</v>
      </c>
      <c r="I143" s="37">
        <v>175.08333333333337</v>
      </c>
      <c r="J143" s="37">
        <v>178.26666666666668</v>
      </c>
      <c r="K143" s="28">
        <v>171.9</v>
      </c>
      <c r="L143" s="28">
        <v>163</v>
      </c>
      <c r="M143" s="28">
        <v>65.61542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892.15</v>
      </c>
      <c r="D144" s="37">
        <v>896.85</v>
      </c>
      <c r="E144" s="37">
        <v>883.6</v>
      </c>
      <c r="F144" s="37">
        <v>875.05</v>
      </c>
      <c r="G144" s="37">
        <v>861.8</v>
      </c>
      <c r="H144" s="37">
        <v>905.40000000000009</v>
      </c>
      <c r="I144" s="37">
        <v>918.65000000000009</v>
      </c>
      <c r="J144" s="37">
        <v>927.20000000000016</v>
      </c>
      <c r="K144" s="28">
        <v>910.1</v>
      </c>
      <c r="L144" s="28">
        <v>888.3</v>
      </c>
      <c r="M144" s="28">
        <v>34.68168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162.94999999999999</v>
      </c>
      <c r="D145" s="37">
        <v>166.18333333333331</v>
      </c>
      <c r="E145" s="37">
        <v>158.61666666666662</v>
      </c>
      <c r="F145" s="37">
        <v>154.2833333333333</v>
      </c>
      <c r="G145" s="37">
        <v>146.71666666666661</v>
      </c>
      <c r="H145" s="37">
        <v>170.51666666666662</v>
      </c>
      <c r="I145" s="37">
        <v>178.08333333333329</v>
      </c>
      <c r="J145" s="37">
        <v>182.41666666666663</v>
      </c>
      <c r="K145" s="28">
        <v>173.75</v>
      </c>
      <c r="L145" s="28">
        <v>161.85</v>
      </c>
      <c r="M145" s="28">
        <v>99.003460000000004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490.55</v>
      </c>
      <c r="D146" s="37">
        <v>493.93333333333334</v>
      </c>
      <c r="E146" s="37">
        <v>484.86666666666667</v>
      </c>
      <c r="F146" s="37">
        <v>479.18333333333334</v>
      </c>
      <c r="G146" s="37">
        <v>470.11666666666667</v>
      </c>
      <c r="H146" s="37">
        <v>499.61666666666667</v>
      </c>
      <c r="I146" s="37">
        <v>508.68333333333339</v>
      </c>
      <c r="J146" s="37">
        <v>514.36666666666667</v>
      </c>
      <c r="K146" s="28">
        <v>503</v>
      </c>
      <c r="L146" s="28">
        <v>488.25</v>
      </c>
      <c r="M146" s="28">
        <v>20.47654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7915.15</v>
      </c>
      <c r="D147" s="37">
        <v>8018.5333333333328</v>
      </c>
      <c r="E147" s="37">
        <v>7788.116666666665</v>
      </c>
      <c r="F147" s="37">
        <v>7661.0833333333321</v>
      </c>
      <c r="G147" s="37">
        <v>7430.6666666666642</v>
      </c>
      <c r="H147" s="37">
        <v>8145.5666666666657</v>
      </c>
      <c r="I147" s="37">
        <v>8375.9833333333336</v>
      </c>
      <c r="J147" s="37">
        <v>8503.0166666666664</v>
      </c>
      <c r="K147" s="28">
        <v>8248.9500000000007</v>
      </c>
      <c r="L147" s="28">
        <v>7891.5</v>
      </c>
      <c r="M147" s="28">
        <v>7.8519899999999998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1017.5</v>
      </c>
      <c r="D148" s="37">
        <v>1022.1833333333334</v>
      </c>
      <c r="E148" s="37">
        <v>1005.8166666666668</v>
      </c>
      <c r="F148" s="37">
        <v>994.13333333333344</v>
      </c>
      <c r="G148" s="37">
        <v>977.76666666666688</v>
      </c>
      <c r="H148" s="37">
        <v>1033.8666666666668</v>
      </c>
      <c r="I148" s="37">
        <v>1050.2333333333336</v>
      </c>
      <c r="J148" s="37">
        <v>1061.9166666666667</v>
      </c>
      <c r="K148" s="28">
        <v>1038.55</v>
      </c>
      <c r="L148" s="28">
        <v>1010.5</v>
      </c>
      <c r="M148" s="28">
        <v>4.7601399999999998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4343.7</v>
      </c>
      <c r="D149" s="37">
        <v>4397.0166666666664</v>
      </c>
      <c r="E149" s="37">
        <v>4257.7333333333327</v>
      </c>
      <c r="F149" s="37">
        <v>4171.7666666666664</v>
      </c>
      <c r="G149" s="37">
        <v>4032.4833333333327</v>
      </c>
      <c r="H149" s="37">
        <v>4482.9833333333327</v>
      </c>
      <c r="I149" s="37">
        <v>4622.2666666666655</v>
      </c>
      <c r="J149" s="37">
        <v>4708.2333333333327</v>
      </c>
      <c r="K149" s="28">
        <v>4536.3</v>
      </c>
      <c r="L149" s="28">
        <v>4311.05</v>
      </c>
      <c r="M149" s="28">
        <v>8.5549099999999996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3201.5</v>
      </c>
      <c r="D150" s="37">
        <v>3232.2999999999997</v>
      </c>
      <c r="E150" s="37">
        <v>3145.0999999999995</v>
      </c>
      <c r="F150" s="37">
        <v>3088.7</v>
      </c>
      <c r="G150" s="37">
        <v>3001.4999999999995</v>
      </c>
      <c r="H150" s="37">
        <v>3288.6999999999994</v>
      </c>
      <c r="I150" s="37">
        <v>3375.8999999999992</v>
      </c>
      <c r="J150" s="37">
        <v>3432.2999999999993</v>
      </c>
      <c r="K150" s="28">
        <v>3319.5</v>
      </c>
      <c r="L150" s="28">
        <v>3175.9</v>
      </c>
      <c r="M150" s="28">
        <v>6.0743299999999998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1463.25</v>
      </c>
      <c r="D151" s="37">
        <v>1479.2333333333333</v>
      </c>
      <c r="E151" s="37">
        <v>1439.5666666666666</v>
      </c>
      <c r="F151" s="37">
        <v>1415.8833333333332</v>
      </c>
      <c r="G151" s="37">
        <v>1376.2166666666665</v>
      </c>
      <c r="H151" s="37">
        <v>1502.9166666666667</v>
      </c>
      <c r="I151" s="37">
        <v>1542.5833333333333</v>
      </c>
      <c r="J151" s="37">
        <v>1566.2666666666669</v>
      </c>
      <c r="K151" s="28">
        <v>1518.9</v>
      </c>
      <c r="L151" s="28">
        <v>1455.55</v>
      </c>
      <c r="M151" s="28">
        <v>6.1969599999999998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918.4</v>
      </c>
      <c r="D152" s="37">
        <v>920.80000000000007</v>
      </c>
      <c r="E152" s="37">
        <v>909.60000000000014</v>
      </c>
      <c r="F152" s="37">
        <v>900.80000000000007</v>
      </c>
      <c r="G152" s="37">
        <v>889.60000000000014</v>
      </c>
      <c r="H152" s="37">
        <v>929.60000000000014</v>
      </c>
      <c r="I152" s="37">
        <v>940.80000000000018</v>
      </c>
      <c r="J152" s="37">
        <v>949.60000000000014</v>
      </c>
      <c r="K152" s="28">
        <v>932</v>
      </c>
      <c r="L152" s="28">
        <v>912</v>
      </c>
      <c r="M152" s="28">
        <v>1.37025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140.05000000000001</v>
      </c>
      <c r="D153" s="37">
        <v>141.80000000000001</v>
      </c>
      <c r="E153" s="37">
        <v>137.95000000000002</v>
      </c>
      <c r="F153" s="37">
        <v>135.85</v>
      </c>
      <c r="G153" s="37">
        <v>132</v>
      </c>
      <c r="H153" s="37">
        <v>143.90000000000003</v>
      </c>
      <c r="I153" s="37">
        <v>147.75000000000006</v>
      </c>
      <c r="J153" s="37">
        <v>149.85000000000005</v>
      </c>
      <c r="K153" s="28">
        <v>145.65</v>
      </c>
      <c r="L153" s="28">
        <v>139.69999999999999</v>
      </c>
      <c r="M153" s="28">
        <v>61.370080000000002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135</v>
      </c>
      <c r="D154" s="37">
        <v>135.71666666666667</v>
      </c>
      <c r="E154" s="37">
        <v>133.68333333333334</v>
      </c>
      <c r="F154" s="37">
        <v>132.36666666666667</v>
      </c>
      <c r="G154" s="37">
        <v>130.33333333333334</v>
      </c>
      <c r="H154" s="37">
        <v>137.03333333333333</v>
      </c>
      <c r="I154" s="37">
        <v>139.06666666666669</v>
      </c>
      <c r="J154" s="37">
        <v>140.38333333333333</v>
      </c>
      <c r="K154" s="28">
        <v>137.75</v>
      </c>
      <c r="L154" s="28">
        <v>134.4</v>
      </c>
      <c r="M154" s="28">
        <v>64.733779999999996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107.1</v>
      </c>
      <c r="D155" s="37">
        <v>108.51666666666667</v>
      </c>
      <c r="E155" s="37">
        <v>105.13333333333333</v>
      </c>
      <c r="F155" s="37">
        <v>103.16666666666666</v>
      </c>
      <c r="G155" s="37">
        <v>99.783333333333317</v>
      </c>
      <c r="H155" s="37">
        <v>110.48333333333333</v>
      </c>
      <c r="I155" s="37">
        <v>113.86666666666669</v>
      </c>
      <c r="J155" s="37">
        <v>115.83333333333334</v>
      </c>
      <c r="K155" s="28">
        <v>111.9</v>
      </c>
      <c r="L155" s="28">
        <v>106.55</v>
      </c>
      <c r="M155" s="28">
        <v>208.6925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4056.65</v>
      </c>
      <c r="D156" s="37">
        <v>4124.55</v>
      </c>
      <c r="E156" s="37">
        <v>3962.1000000000004</v>
      </c>
      <c r="F156" s="37">
        <v>3867.55</v>
      </c>
      <c r="G156" s="37">
        <v>3705.1000000000004</v>
      </c>
      <c r="H156" s="37">
        <v>4219.1000000000004</v>
      </c>
      <c r="I156" s="37">
        <v>4381.5499999999993</v>
      </c>
      <c r="J156" s="37">
        <v>4476.1000000000004</v>
      </c>
      <c r="K156" s="28">
        <v>4287</v>
      </c>
      <c r="L156" s="28">
        <v>4030</v>
      </c>
      <c r="M156" s="28">
        <v>1.44076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19379.599999999999</v>
      </c>
      <c r="D157" s="37">
        <v>19339.2</v>
      </c>
      <c r="E157" s="37">
        <v>19228.400000000001</v>
      </c>
      <c r="F157" s="37">
        <v>19077.2</v>
      </c>
      <c r="G157" s="37">
        <v>18966.400000000001</v>
      </c>
      <c r="H157" s="37">
        <v>19490.400000000001</v>
      </c>
      <c r="I157" s="37">
        <v>19601.199999999997</v>
      </c>
      <c r="J157" s="37">
        <v>19752.400000000001</v>
      </c>
      <c r="K157" s="28">
        <v>19450</v>
      </c>
      <c r="L157" s="28">
        <v>19188</v>
      </c>
      <c r="M157" s="28">
        <v>0.36208000000000001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355.1</v>
      </c>
      <c r="D158" s="37">
        <v>359.41666666666669</v>
      </c>
      <c r="E158" s="37">
        <v>348.73333333333335</v>
      </c>
      <c r="F158" s="37">
        <v>342.36666666666667</v>
      </c>
      <c r="G158" s="37">
        <v>331.68333333333334</v>
      </c>
      <c r="H158" s="37">
        <v>365.78333333333336</v>
      </c>
      <c r="I158" s="37">
        <v>376.46666666666664</v>
      </c>
      <c r="J158" s="37">
        <v>382.83333333333337</v>
      </c>
      <c r="K158" s="28">
        <v>370.1</v>
      </c>
      <c r="L158" s="28">
        <v>353.05</v>
      </c>
      <c r="M158" s="28">
        <v>3.0704699999999998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941.6</v>
      </c>
      <c r="D159" s="37">
        <v>957.5333333333333</v>
      </c>
      <c r="E159" s="37">
        <v>917.21666666666658</v>
      </c>
      <c r="F159" s="37">
        <v>892.83333333333326</v>
      </c>
      <c r="G159" s="37">
        <v>852.51666666666654</v>
      </c>
      <c r="H159" s="37">
        <v>981.91666666666663</v>
      </c>
      <c r="I159" s="37">
        <v>1022.2333333333332</v>
      </c>
      <c r="J159" s="37">
        <v>1046.6166666666668</v>
      </c>
      <c r="K159" s="28">
        <v>997.85</v>
      </c>
      <c r="L159" s="28">
        <v>933.15</v>
      </c>
      <c r="M159" s="28">
        <v>19.872199999999999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163.85</v>
      </c>
      <c r="D160" s="37">
        <v>165.21666666666667</v>
      </c>
      <c r="E160" s="37">
        <v>162.03333333333333</v>
      </c>
      <c r="F160" s="37">
        <v>160.21666666666667</v>
      </c>
      <c r="G160" s="37">
        <v>157.03333333333333</v>
      </c>
      <c r="H160" s="37">
        <v>167.03333333333333</v>
      </c>
      <c r="I160" s="37">
        <v>170.21666666666667</v>
      </c>
      <c r="J160" s="37">
        <v>172.03333333333333</v>
      </c>
      <c r="K160" s="28">
        <v>168.4</v>
      </c>
      <c r="L160" s="28">
        <v>163.4</v>
      </c>
      <c r="M160" s="28">
        <v>111.75409000000001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224.05</v>
      </c>
      <c r="D161" s="37">
        <v>224.95000000000002</v>
      </c>
      <c r="E161" s="37">
        <v>220.15000000000003</v>
      </c>
      <c r="F161" s="37">
        <v>216.25000000000003</v>
      </c>
      <c r="G161" s="37">
        <v>211.45000000000005</v>
      </c>
      <c r="H161" s="37">
        <v>228.85000000000002</v>
      </c>
      <c r="I161" s="37">
        <v>233.65000000000003</v>
      </c>
      <c r="J161" s="37">
        <v>237.55</v>
      </c>
      <c r="K161" s="28">
        <v>229.75</v>
      </c>
      <c r="L161" s="28">
        <v>221.05</v>
      </c>
      <c r="M161" s="28">
        <v>11.282400000000001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2713.1</v>
      </c>
      <c r="D162" s="37">
        <v>2744.4666666666667</v>
      </c>
      <c r="E162" s="37">
        <v>2674.0333333333333</v>
      </c>
      <c r="F162" s="37">
        <v>2634.9666666666667</v>
      </c>
      <c r="G162" s="37">
        <v>2564.5333333333333</v>
      </c>
      <c r="H162" s="37">
        <v>2783.5333333333333</v>
      </c>
      <c r="I162" s="37">
        <v>2853.9666666666667</v>
      </c>
      <c r="J162" s="37">
        <v>2893.0333333333333</v>
      </c>
      <c r="K162" s="28">
        <v>2814.9</v>
      </c>
      <c r="L162" s="28">
        <v>2705.4</v>
      </c>
      <c r="M162" s="28">
        <v>3.23427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43669.95</v>
      </c>
      <c r="D163" s="37">
        <v>43956.566666666673</v>
      </c>
      <c r="E163" s="37">
        <v>43213.383333333346</v>
      </c>
      <c r="F163" s="37">
        <v>42756.816666666673</v>
      </c>
      <c r="G163" s="37">
        <v>42013.633333333346</v>
      </c>
      <c r="H163" s="37">
        <v>44413.133333333346</v>
      </c>
      <c r="I163" s="37">
        <v>45156.31666666668</v>
      </c>
      <c r="J163" s="37">
        <v>45612.883333333346</v>
      </c>
      <c r="K163" s="28">
        <v>44699.75</v>
      </c>
      <c r="L163" s="28">
        <v>43500</v>
      </c>
      <c r="M163" s="28">
        <v>0.19700000000000001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220.35</v>
      </c>
      <c r="D164" s="37">
        <v>221.63333333333333</v>
      </c>
      <c r="E164" s="37">
        <v>218.71666666666664</v>
      </c>
      <c r="F164" s="37">
        <v>217.08333333333331</v>
      </c>
      <c r="G164" s="37">
        <v>214.16666666666663</v>
      </c>
      <c r="H164" s="37">
        <v>223.26666666666665</v>
      </c>
      <c r="I164" s="37">
        <v>226.18333333333334</v>
      </c>
      <c r="J164" s="37">
        <v>227.81666666666666</v>
      </c>
      <c r="K164" s="28">
        <v>224.55</v>
      </c>
      <c r="L164" s="28">
        <v>220</v>
      </c>
      <c r="M164" s="28">
        <v>14.294840000000001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4834.8999999999996</v>
      </c>
      <c r="D165" s="37">
        <v>4850.9333333333334</v>
      </c>
      <c r="E165" s="37">
        <v>4806.2166666666672</v>
      </c>
      <c r="F165" s="37">
        <v>4777.5333333333338</v>
      </c>
      <c r="G165" s="37">
        <v>4732.8166666666675</v>
      </c>
      <c r="H165" s="37">
        <v>4879.6166666666668</v>
      </c>
      <c r="I165" s="37">
        <v>4924.3333333333321</v>
      </c>
      <c r="J165" s="37">
        <v>4953.0166666666664</v>
      </c>
      <c r="K165" s="28">
        <v>4895.6499999999996</v>
      </c>
      <c r="L165" s="28">
        <v>4822.25</v>
      </c>
      <c r="M165" s="28">
        <v>1.05833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2685.1</v>
      </c>
      <c r="D166" s="37">
        <v>2697.8166666666671</v>
      </c>
      <c r="E166" s="37">
        <v>2658.3833333333341</v>
      </c>
      <c r="F166" s="37">
        <v>2631.666666666667</v>
      </c>
      <c r="G166" s="37">
        <v>2592.233333333334</v>
      </c>
      <c r="H166" s="37">
        <v>2724.5333333333342</v>
      </c>
      <c r="I166" s="37">
        <v>2763.9666666666676</v>
      </c>
      <c r="J166" s="37">
        <v>2790.6833333333343</v>
      </c>
      <c r="K166" s="28">
        <v>2737.25</v>
      </c>
      <c r="L166" s="28">
        <v>2671.1</v>
      </c>
      <c r="M166" s="28">
        <v>3.2579199999999999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2571.5</v>
      </c>
      <c r="D167" s="37">
        <v>2608.9166666666665</v>
      </c>
      <c r="E167" s="37">
        <v>2519.583333333333</v>
      </c>
      <c r="F167" s="37">
        <v>2467.6666666666665</v>
      </c>
      <c r="G167" s="37">
        <v>2378.333333333333</v>
      </c>
      <c r="H167" s="37">
        <v>2660.833333333333</v>
      </c>
      <c r="I167" s="37">
        <v>2750.1666666666661</v>
      </c>
      <c r="J167" s="37">
        <v>2802.083333333333</v>
      </c>
      <c r="K167" s="28">
        <v>2698.25</v>
      </c>
      <c r="L167" s="28">
        <v>2557</v>
      </c>
      <c r="M167" s="28">
        <v>4.8655299999999997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2658.7</v>
      </c>
      <c r="D168" s="37">
        <v>2691.2833333333333</v>
      </c>
      <c r="E168" s="37">
        <v>2610.8166666666666</v>
      </c>
      <c r="F168" s="37">
        <v>2562.9333333333334</v>
      </c>
      <c r="G168" s="37">
        <v>2482.4666666666667</v>
      </c>
      <c r="H168" s="37">
        <v>2739.1666666666665</v>
      </c>
      <c r="I168" s="37">
        <v>2819.6333333333328</v>
      </c>
      <c r="J168" s="37">
        <v>2867.5166666666664</v>
      </c>
      <c r="K168" s="28">
        <v>2771.75</v>
      </c>
      <c r="L168" s="28">
        <v>2643.4</v>
      </c>
      <c r="M168" s="28">
        <v>8.6419200000000007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124.05</v>
      </c>
      <c r="D169" s="37">
        <v>125.23333333333333</v>
      </c>
      <c r="E169" s="37">
        <v>122.31666666666666</v>
      </c>
      <c r="F169" s="37">
        <v>120.58333333333333</v>
      </c>
      <c r="G169" s="37">
        <v>117.66666666666666</v>
      </c>
      <c r="H169" s="37">
        <v>126.96666666666667</v>
      </c>
      <c r="I169" s="37">
        <v>129.88333333333333</v>
      </c>
      <c r="J169" s="37">
        <v>131.61666666666667</v>
      </c>
      <c r="K169" s="28">
        <v>128.15</v>
      </c>
      <c r="L169" s="28">
        <v>123.5</v>
      </c>
      <c r="M169" s="28">
        <v>23.38768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205.15</v>
      </c>
      <c r="D170" s="37">
        <v>205.86666666666667</v>
      </c>
      <c r="E170" s="37">
        <v>203.88333333333335</v>
      </c>
      <c r="F170" s="37">
        <v>202.61666666666667</v>
      </c>
      <c r="G170" s="37">
        <v>200.63333333333335</v>
      </c>
      <c r="H170" s="37">
        <v>207.13333333333335</v>
      </c>
      <c r="I170" s="37">
        <v>209.1166666666667</v>
      </c>
      <c r="J170" s="37">
        <v>210.38333333333335</v>
      </c>
      <c r="K170" s="28">
        <v>207.85</v>
      </c>
      <c r="L170" s="28">
        <v>204.6</v>
      </c>
      <c r="M170" s="28">
        <v>63.565669999999997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526.65</v>
      </c>
      <c r="D171" s="37">
        <v>534.51666666666665</v>
      </c>
      <c r="E171" s="37">
        <v>514.13333333333333</v>
      </c>
      <c r="F171" s="37">
        <v>501.61666666666667</v>
      </c>
      <c r="G171" s="37">
        <v>481.23333333333335</v>
      </c>
      <c r="H171" s="37">
        <v>547.0333333333333</v>
      </c>
      <c r="I171" s="37">
        <v>567.41666666666652</v>
      </c>
      <c r="J171" s="37">
        <v>579.93333333333328</v>
      </c>
      <c r="K171" s="28">
        <v>554.9</v>
      </c>
      <c r="L171" s="28">
        <v>522</v>
      </c>
      <c r="M171" s="28">
        <v>49.395449999999997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16045.95</v>
      </c>
      <c r="D172" s="37">
        <v>16067.75</v>
      </c>
      <c r="E172" s="37">
        <v>15904.65</v>
      </c>
      <c r="F172" s="37">
        <v>15763.35</v>
      </c>
      <c r="G172" s="37">
        <v>15600.25</v>
      </c>
      <c r="H172" s="37">
        <v>16209.05</v>
      </c>
      <c r="I172" s="37">
        <v>16372.149999999998</v>
      </c>
      <c r="J172" s="37">
        <v>16513.449999999997</v>
      </c>
      <c r="K172" s="28">
        <v>16230.85</v>
      </c>
      <c r="L172" s="28">
        <v>15926.45</v>
      </c>
      <c r="M172" s="28">
        <v>0.16428999999999999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39.1</v>
      </c>
      <c r="D173" s="37">
        <v>39.433333333333337</v>
      </c>
      <c r="E173" s="37">
        <v>38.666666666666671</v>
      </c>
      <c r="F173" s="37">
        <v>38.233333333333334</v>
      </c>
      <c r="G173" s="37">
        <v>37.466666666666669</v>
      </c>
      <c r="H173" s="37">
        <v>39.866666666666674</v>
      </c>
      <c r="I173" s="37">
        <v>40.63333333333334</v>
      </c>
      <c r="J173" s="37">
        <v>41.066666666666677</v>
      </c>
      <c r="K173" s="28">
        <v>40.200000000000003</v>
      </c>
      <c r="L173" s="28">
        <v>39</v>
      </c>
      <c r="M173" s="28">
        <v>440.95229999999998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149.19999999999999</v>
      </c>
      <c r="D174" s="37">
        <v>151.48333333333332</v>
      </c>
      <c r="E174" s="37">
        <v>146.16666666666663</v>
      </c>
      <c r="F174" s="37">
        <v>143.1333333333333</v>
      </c>
      <c r="G174" s="37">
        <v>137.81666666666661</v>
      </c>
      <c r="H174" s="37">
        <v>154.51666666666665</v>
      </c>
      <c r="I174" s="37">
        <v>159.83333333333331</v>
      </c>
      <c r="J174" s="37">
        <v>162.86666666666667</v>
      </c>
      <c r="K174" s="28">
        <v>156.80000000000001</v>
      </c>
      <c r="L174" s="28">
        <v>148.44999999999999</v>
      </c>
      <c r="M174" s="28">
        <v>176.55842000000001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136.4</v>
      </c>
      <c r="D175" s="37">
        <v>137.86666666666667</v>
      </c>
      <c r="E175" s="37">
        <v>134.53333333333336</v>
      </c>
      <c r="F175" s="37">
        <v>132.66666666666669</v>
      </c>
      <c r="G175" s="37">
        <v>129.33333333333337</v>
      </c>
      <c r="H175" s="37">
        <v>139.73333333333335</v>
      </c>
      <c r="I175" s="37">
        <v>143.06666666666666</v>
      </c>
      <c r="J175" s="37">
        <v>144.93333333333334</v>
      </c>
      <c r="K175" s="28">
        <v>141.19999999999999</v>
      </c>
      <c r="L175" s="28">
        <v>136</v>
      </c>
      <c r="M175" s="28">
        <v>27.48282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2521.8000000000002</v>
      </c>
      <c r="D176" s="37">
        <v>2533.2999999999997</v>
      </c>
      <c r="E176" s="37">
        <v>2504.2499999999995</v>
      </c>
      <c r="F176" s="37">
        <v>2486.6999999999998</v>
      </c>
      <c r="G176" s="37">
        <v>2457.6499999999996</v>
      </c>
      <c r="H176" s="37">
        <v>2550.8499999999995</v>
      </c>
      <c r="I176" s="37">
        <v>2579.8999999999996</v>
      </c>
      <c r="J176" s="37">
        <v>2597.4499999999994</v>
      </c>
      <c r="K176" s="28">
        <v>2562.35</v>
      </c>
      <c r="L176" s="28">
        <v>2515.75</v>
      </c>
      <c r="M176" s="28">
        <v>28.68235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877.55</v>
      </c>
      <c r="D177" s="37">
        <v>881.61666666666667</v>
      </c>
      <c r="E177" s="37">
        <v>870.93333333333339</v>
      </c>
      <c r="F177" s="37">
        <v>864.31666666666672</v>
      </c>
      <c r="G177" s="37">
        <v>853.63333333333344</v>
      </c>
      <c r="H177" s="37">
        <v>888.23333333333335</v>
      </c>
      <c r="I177" s="37">
        <v>898.91666666666652</v>
      </c>
      <c r="J177" s="37">
        <v>905.5333333333333</v>
      </c>
      <c r="K177" s="28">
        <v>892.3</v>
      </c>
      <c r="L177" s="28">
        <v>875</v>
      </c>
      <c r="M177" s="28">
        <v>8.8548500000000008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1265.9000000000001</v>
      </c>
      <c r="D178" s="37">
        <v>1274</v>
      </c>
      <c r="E178" s="37">
        <v>1255</v>
      </c>
      <c r="F178" s="37">
        <v>1244.0999999999999</v>
      </c>
      <c r="G178" s="37">
        <v>1225.0999999999999</v>
      </c>
      <c r="H178" s="37">
        <v>1284.9000000000001</v>
      </c>
      <c r="I178" s="37">
        <v>1303.9000000000001</v>
      </c>
      <c r="J178" s="37">
        <v>1314.8000000000002</v>
      </c>
      <c r="K178" s="28">
        <v>1293</v>
      </c>
      <c r="L178" s="28">
        <v>1263.0999999999999</v>
      </c>
      <c r="M178" s="28">
        <v>8.6957799999999992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2615.15</v>
      </c>
      <c r="D179" s="37">
        <v>2625.9333333333334</v>
      </c>
      <c r="E179" s="37">
        <v>2582.2666666666669</v>
      </c>
      <c r="F179" s="37">
        <v>2549.3833333333337</v>
      </c>
      <c r="G179" s="37">
        <v>2505.7166666666672</v>
      </c>
      <c r="H179" s="37">
        <v>2658.8166666666666</v>
      </c>
      <c r="I179" s="37">
        <v>2702.4833333333327</v>
      </c>
      <c r="J179" s="37">
        <v>2735.3666666666663</v>
      </c>
      <c r="K179" s="28">
        <v>2669.6</v>
      </c>
      <c r="L179" s="28">
        <v>2593.0500000000002</v>
      </c>
      <c r="M179" s="28">
        <v>6.1668500000000002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7465.3</v>
      </c>
      <c r="D180" s="37">
        <v>7497.4000000000005</v>
      </c>
      <c r="E180" s="37">
        <v>7428.2000000000007</v>
      </c>
      <c r="F180" s="37">
        <v>7391.1</v>
      </c>
      <c r="G180" s="37">
        <v>7321.9000000000005</v>
      </c>
      <c r="H180" s="37">
        <v>7534.5000000000009</v>
      </c>
      <c r="I180" s="37">
        <v>7603.7</v>
      </c>
      <c r="J180" s="37">
        <v>7640.8000000000011</v>
      </c>
      <c r="K180" s="28">
        <v>7566.6</v>
      </c>
      <c r="L180" s="28">
        <v>7460.3</v>
      </c>
      <c r="M180" s="28">
        <v>0.31691000000000003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27155.55</v>
      </c>
      <c r="D181" s="37">
        <v>27215.066666666666</v>
      </c>
      <c r="E181" s="37">
        <v>26790.48333333333</v>
      </c>
      <c r="F181" s="37">
        <v>26425.416666666664</v>
      </c>
      <c r="G181" s="37">
        <v>26000.833333333328</v>
      </c>
      <c r="H181" s="37">
        <v>27580.133333333331</v>
      </c>
      <c r="I181" s="37">
        <v>28004.716666666667</v>
      </c>
      <c r="J181" s="37">
        <v>28369.783333333333</v>
      </c>
      <c r="K181" s="28">
        <v>27639.65</v>
      </c>
      <c r="L181" s="28">
        <v>26850</v>
      </c>
      <c r="M181" s="28">
        <v>0.44022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1203.9000000000001</v>
      </c>
      <c r="D182" s="37">
        <v>1219.05</v>
      </c>
      <c r="E182" s="37">
        <v>1171.0999999999999</v>
      </c>
      <c r="F182" s="37">
        <v>1138.3</v>
      </c>
      <c r="G182" s="37">
        <v>1090.3499999999999</v>
      </c>
      <c r="H182" s="37">
        <v>1251.8499999999999</v>
      </c>
      <c r="I182" s="37">
        <v>1299.8000000000002</v>
      </c>
      <c r="J182" s="37">
        <v>1332.6</v>
      </c>
      <c r="K182" s="28">
        <v>1267</v>
      </c>
      <c r="L182" s="28">
        <v>1186.25</v>
      </c>
      <c r="M182" s="28">
        <v>14.268269999999999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2324.6999999999998</v>
      </c>
      <c r="D183" s="37">
        <v>2341.0333333333333</v>
      </c>
      <c r="E183" s="37">
        <v>2284.8166666666666</v>
      </c>
      <c r="F183" s="37">
        <v>2244.9333333333334</v>
      </c>
      <c r="G183" s="37">
        <v>2188.7166666666667</v>
      </c>
      <c r="H183" s="37">
        <v>2380.9166666666665</v>
      </c>
      <c r="I183" s="37">
        <v>2437.1333333333328</v>
      </c>
      <c r="J183" s="37">
        <v>2477.0166666666664</v>
      </c>
      <c r="K183" s="28">
        <v>2397.25</v>
      </c>
      <c r="L183" s="28">
        <v>2301.15</v>
      </c>
      <c r="M183" s="28">
        <v>3.1872099999999999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506.8</v>
      </c>
      <c r="D184" s="37">
        <v>509.75</v>
      </c>
      <c r="E184" s="37">
        <v>502.04999999999995</v>
      </c>
      <c r="F184" s="37">
        <v>497.29999999999995</v>
      </c>
      <c r="G184" s="37">
        <v>489.59999999999991</v>
      </c>
      <c r="H184" s="37">
        <v>514.5</v>
      </c>
      <c r="I184" s="37">
        <v>522.20000000000005</v>
      </c>
      <c r="J184" s="37">
        <v>526.95000000000005</v>
      </c>
      <c r="K184" s="28">
        <v>517.45000000000005</v>
      </c>
      <c r="L184" s="28">
        <v>505</v>
      </c>
      <c r="M184" s="28">
        <v>125.92506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105.3</v>
      </c>
      <c r="D185" s="37">
        <v>106.14999999999999</v>
      </c>
      <c r="E185" s="37">
        <v>104.19999999999999</v>
      </c>
      <c r="F185" s="37">
        <v>103.1</v>
      </c>
      <c r="G185" s="37">
        <v>101.14999999999999</v>
      </c>
      <c r="H185" s="37">
        <v>107.24999999999999</v>
      </c>
      <c r="I185" s="37">
        <v>109.2</v>
      </c>
      <c r="J185" s="37">
        <v>110.29999999999998</v>
      </c>
      <c r="K185" s="28">
        <v>108.1</v>
      </c>
      <c r="L185" s="28">
        <v>105.05</v>
      </c>
      <c r="M185" s="28">
        <v>265.28093000000001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846.7</v>
      </c>
      <c r="D186" s="37">
        <v>852.9666666666667</v>
      </c>
      <c r="E186" s="37">
        <v>838.73333333333335</v>
      </c>
      <c r="F186" s="37">
        <v>830.76666666666665</v>
      </c>
      <c r="G186" s="37">
        <v>816.5333333333333</v>
      </c>
      <c r="H186" s="37">
        <v>860.93333333333339</v>
      </c>
      <c r="I186" s="37">
        <v>875.16666666666674</v>
      </c>
      <c r="J186" s="37">
        <v>883.13333333333344</v>
      </c>
      <c r="K186" s="28">
        <v>867.2</v>
      </c>
      <c r="L186" s="28">
        <v>845</v>
      </c>
      <c r="M186" s="28">
        <v>33.547080000000001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507.35</v>
      </c>
      <c r="D187" s="37">
        <v>510.43333333333339</v>
      </c>
      <c r="E187" s="37">
        <v>501.91666666666674</v>
      </c>
      <c r="F187" s="37">
        <v>496.48333333333335</v>
      </c>
      <c r="G187" s="37">
        <v>487.9666666666667</v>
      </c>
      <c r="H187" s="37">
        <v>515.86666666666679</v>
      </c>
      <c r="I187" s="37">
        <v>524.38333333333344</v>
      </c>
      <c r="J187" s="37">
        <v>529.81666666666683</v>
      </c>
      <c r="K187" s="28">
        <v>518.95000000000005</v>
      </c>
      <c r="L187" s="28">
        <v>505</v>
      </c>
      <c r="M187" s="28">
        <v>4.1020399999999997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610.95000000000005</v>
      </c>
      <c r="D188" s="37">
        <v>616.76666666666677</v>
      </c>
      <c r="E188" s="37">
        <v>601.18333333333351</v>
      </c>
      <c r="F188" s="37">
        <v>591.41666666666674</v>
      </c>
      <c r="G188" s="37">
        <v>575.83333333333348</v>
      </c>
      <c r="H188" s="37">
        <v>626.53333333333353</v>
      </c>
      <c r="I188" s="37">
        <v>642.11666666666679</v>
      </c>
      <c r="J188" s="37">
        <v>651.88333333333355</v>
      </c>
      <c r="K188" s="28">
        <v>632.35</v>
      </c>
      <c r="L188" s="28">
        <v>607</v>
      </c>
      <c r="M188" s="28">
        <v>3.6102099999999999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643.20000000000005</v>
      </c>
      <c r="D189" s="37">
        <v>648.03333333333342</v>
      </c>
      <c r="E189" s="37">
        <v>635.36666666666679</v>
      </c>
      <c r="F189" s="37">
        <v>627.53333333333342</v>
      </c>
      <c r="G189" s="37">
        <v>614.86666666666679</v>
      </c>
      <c r="H189" s="37">
        <v>655.86666666666679</v>
      </c>
      <c r="I189" s="37">
        <v>668.53333333333353</v>
      </c>
      <c r="J189" s="37">
        <v>676.36666666666679</v>
      </c>
      <c r="K189" s="28">
        <v>660.7</v>
      </c>
      <c r="L189" s="28">
        <v>640.20000000000005</v>
      </c>
      <c r="M189" s="28">
        <v>9.0090599999999998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1005.95</v>
      </c>
      <c r="D190" s="37">
        <v>1016.0166666666668</v>
      </c>
      <c r="E190" s="37">
        <v>990.08333333333348</v>
      </c>
      <c r="F190" s="37">
        <v>974.2166666666667</v>
      </c>
      <c r="G190" s="37">
        <v>948.28333333333342</v>
      </c>
      <c r="H190" s="37">
        <v>1031.8833333333337</v>
      </c>
      <c r="I190" s="37">
        <v>1057.8166666666666</v>
      </c>
      <c r="J190" s="37">
        <v>1073.6833333333336</v>
      </c>
      <c r="K190" s="28">
        <v>1041.95</v>
      </c>
      <c r="L190" s="28">
        <v>1000.15</v>
      </c>
      <c r="M190" s="28">
        <v>12.129580000000001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1485.45</v>
      </c>
      <c r="D191" s="37">
        <v>1508.1500000000003</v>
      </c>
      <c r="E191" s="37">
        <v>1451.7000000000007</v>
      </c>
      <c r="F191" s="37">
        <v>1417.9500000000005</v>
      </c>
      <c r="G191" s="37">
        <v>1361.5000000000009</v>
      </c>
      <c r="H191" s="37">
        <v>1541.9000000000005</v>
      </c>
      <c r="I191" s="37">
        <v>1598.35</v>
      </c>
      <c r="J191" s="37">
        <v>1632.1000000000004</v>
      </c>
      <c r="K191" s="28">
        <v>1564.6</v>
      </c>
      <c r="L191" s="28">
        <v>1474.4</v>
      </c>
      <c r="M191" s="28">
        <v>9.3764000000000003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3990.6</v>
      </c>
      <c r="D192" s="37">
        <v>4004.1</v>
      </c>
      <c r="E192" s="37">
        <v>3966.5</v>
      </c>
      <c r="F192" s="37">
        <v>3942.4</v>
      </c>
      <c r="G192" s="37">
        <v>3904.8</v>
      </c>
      <c r="H192" s="37">
        <v>4028.2</v>
      </c>
      <c r="I192" s="37">
        <v>4065.7999999999993</v>
      </c>
      <c r="J192" s="37">
        <v>4089.8999999999996</v>
      </c>
      <c r="K192" s="28">
        <v>4041.7</v>
      </c>
      <c r="L192" s="28">
        <v>3980</v>
      </c>
      <c r="M192" s="28">
        <v>23.890409999999999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731.45</v>
      </c>
      <c r="D193" s="37">
        <v>743.2833333333333</v>
      </c>
      <c r="E193" s="37">
        <v>716.56666666666661</v>
      </c>
      <c r="F193" s="37">
        <v>701.68333333333328</v>
      </c>
      <c r="G193" s="37">
        <v>674.96666666666658</v>
      </c>
      <c r="H193" s="37">
        <v>758.16666666666663</v>
      </c>
      <c r="I193" s="37">
        <v>784.88333333333333</v>
      </c>
      <c r="J193" s="37">
        <v>799.76666666666665</v>
      </c>
      <c r="K193" s="28">
        <v>770</v>
      </c>
      <c r="L193" s="28">
        <v>728.4</v>
      </c>
      <c r="M193" s="28">
        <v>26.741489999999999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6376.3</v>
      </c>
      <c r="D194" s="37">
        <v>6400.3666666666659</v>
      </c>
      <c r="E194" s="37">
        <v>6276.9333333333316</v>
      </c>
      <c r="F194" s="37">
        <v>6177.5666666666657</v>
      </c>
      <c r="G194" s="37">
        <v>6054.1333333333314</v>
      </c>
      <c r="H194" s="37">
        <v>6499.7333333333318</v>
      </c>
      <c r="I194" s="37">
        <v>6623.1666666666661</v>
      </c>
      <c r="J194" s="37">
        <v>6722.5333333333319</v>
      </c>
      <c r="K194" s="28">
        <v>6523.8</v>
      </c>
      <c r="L194" s="28">
        <v>6301</v>
      </c>
      <c r="M194" s="28">
        <v>2.7444799999999998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510.8</v>
      </c>
      <c r="D195" s="37">
        <v>515.48333333333323</v>
      </c>
      <c r="E195" s="37">
        <v>502.46666666666647</v>
      </c>
      <c r="F195" s="37">
        <v>494.13333333333321</v>
      </c>
      <c r="G195" s="37">
        <v>481.11666666666645</v>
      </c>
      <c r="H195" s="37">
        <v>523.81666666666649</v>
      </c>
      <c r="I195" s="37">
        <v>536.83333333333314</v>
      </c>
      <c r="J195" s="37">
        <v>545.16666666666652</v>
      </c>
      <c r="K195" s="28">
        <v>528.5</v>
      </c>
      <c r="L195" s="28">
        <v>507.15</v>
      </c>
      <c r="M195" s="28">
        <v>193.53194999999999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239.1</v>
      </c>
      <c r="D196" s="37">
        <v>242.5</v>
      </c>
      <c r="E196" s="37">
        <v>234.4</v>
      </c>
      <c r="F196" s="37">
        <v>229.70000000000002</v>
      </c>
      <c r="G196" s="37">
        <v>221.60000000000002</v>
      </c>
      <c r="H196" s="37">
        <v>247.2</v>
      </c>
      <c r="I196" s="37">
        <v>255.3</v>
      </c>
      <c r="J196" s="37">
        <v>260</v>
      </c>
      <c r="K196" s="28">
        <v>250.6</v>
      </c>
      <c r="L196" s="28">
        <v>237.8</v>
      </c>
      <c r="M196" s="28">
        <v>304.08195999999998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1194.8499999999999</v>
      </c>
      <c r="D197" s="37">
        <v>1206.2</v>
      </c>
      <c r="E197" s="37">
        <v>1178.6500000000001</v>
      </c>
      <c r="F197" s="37">
        <v>1162.45</v>
      </c>
      <c r="G197" s="37">
        <v>1134.9000000000001</v>
      </c>
      <c r="H197" s="37">
        <v>1222.4000000000001</v>
      </c>
      <c r="I197" s="37">
        <v>1249.9499999999998</v>
      </c>
      <c r="J197" s="37">
        <v>1266.1500000000001</v>
      </c>
      <c r="K197" s="28">
        <v>1233.75</v>
      </c>
      <c r="L197" s="28">
        <v>1190</v>
      </c>
      <c r="M197" s="28">
        <v>58.408969999999997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1660.75</v>
      </c>
      <c r="D198" s="37">
        <v>1685.7833333333335</v>
      </c>
      <c r="E198" s="37">
        <v>1625.0166666666671</v>
      </c>
      <c r="F198" s="37">
        <v>1589.2833333333335</v>
      </c>
      <c r="G198" s="37">
        <v>1528.5166666666671</v>
      </c>
      <c r="H198" s="37">
        <v>1721.5166666666671</v>
      </c>
      <c r="I198" s="37">
        <v>1782.2833333333335</v>
      </c>
      <c r="J198" s="37">
        <v>1818.0166666666671</v>
      </c>
      <c r="K198" s="28">
        <v>1746.55</v>
      </c>
      <c r="L198" s="28">
        <v>1650.05</v>
      </c>
      <c r="M198" s="28">
        <v>48.78369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971.35</v>
      </c>
      <c r="D199" s="37">
        <v>988.7833333333333</v>
      </c>
      <c r="E199" s="37">
        <v>947.56666666666661</v>
      </c>
      <c r="F199" s="37">
        <v>923.7833333333333</v>
      </c>
      <c r="G199" s="37">
        <v>882.56666666666661</v>
      </c>
      <c r="H199" s="37">
        <v>1012.5666666666666</v>
      </c>
      <c r="I199" s="37">
        <v>1053.7833333333333</v>
      </c>
      <c r="J199" s="37">
        <v>1077.5666666666666</v>
      </c>
      <c r="K199" s="28">
        <v>1030</v>
      </c>
      <c r="L199" s="28">
        <v>965</v>
      </c>
      <c r="M199" s="28">
        <v>4.5523899999999999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2600.6</v>
      </c>
      <c r="D200" s="37">
        <v>2607.5333333333333</v>
      </c>
      <c r="E200" s="37">
        <v>2580.0666666666666</v>
      </c>
      <c r="F200" s="37">
        <v>2559.5333333333333</v>
      </c>
      <c r="G200" s="37">
        <v>2532.0666666666666</v>
      </c>
      <c r="H200" s="37">
        <v>2628.0666666666666</v>
      </c>
      <c r="I200" s="37">
        <v>2655.5333333333328</v>
      </c>
      <c r="J200" s="37">
        <v>2676.0666666666666</v>
      </c>
      <c r="K200" s="28">
        <v>2635</v>
      </c>
      <c r="L200" s="28">
        <v>2587</v>
      </c>
      <c r="M200" s="28">
        <v>12.213139999999999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3186.8</v>
      </c>
      <c r="D201" s="37">
        <v>3192.8833333333332</v>
      </c>
      <c r="E201" s="37">
        <v>3152.0166666666664</v>
      </c>
      <c r="F201" s="37">
        <v>3117.2333333333331</v>
      </c>
      <c r="G201" s="37">
        <v>3076.3666666666663</v>
      </c>
      <c r="H201" s="37">
        <v>3227.6666666666665</v>
      </c>
      <c r="I201" s="37">
        <v>3268.5333333333333</v>
      </c>
      <c r="J201" s="37">
        <v>3303.3166666666666</v>
      </c>
      <c r="K201" s="28">
        <v>3233.75</v>
      </c>
      <c r="L201" s="28">
        <v>3158.1</v>
      </c>
      <c r="M201" s="28">
        <v>1.41011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565.5</v>
      </c>
      <c r="D202" s="37">
        <v>571.01666666666665</v>
      </c>
      <c r="E202" s="37">
        <v>558.18333333333328</v>
      </c>
      <c r="F202" s="37">
        <v>550.86666666666667</v>
      </c>
      <c r="G202" s="37">
        <v>538.0333333333333</v>
      </c>
      <c r="H202" s="37">
        <v>578.33333333333326</v>
      </c>
      <c r="I202" s="37">
        <v>591.16666666666674</v>
      </c>
      <c r="J202" s="37">
        <v>598.48333333333323</v>
      </c>
      <c r="K202" s="28">
        <v>583.85</v>
      </c>
      <c r="L202" s="28">
        <v>563.70000000000005</v>
      </c>
      <c r="M202" s="28">
        <v>2.3426499999999999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1144.3</v>
      </c>
      <c r="D203" s="37">
        <v>1152.3666666666668</v>
      </c>
      <c r="E203" s="37">
        <v>1127.7333333333336</v>
      </c>
      <c r="F203" s="37">
        <v>1111.1666666666667</v>
      </c>
      <c r="G203" s="37">
        <v>1086.5333333333335</v>
      </c>
      <c r="H203" s="37">
        <v>1168.9333333333336</v>
      </c>
      <c r="I203" s="37">
        <v>1193.5666666666668</v>
      </c>
      <c r="J203" s="37">
        <v>1210.1333333333337</v>
      </c>
      <c r="K203" s="28">
        <v>1177</v>
      </c>
      <c r="L203" s="28">
        <v>1135.8</v>
      </c>
      <c r="M203" s="28">
        <v>5.4363599999999996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799.1</v>
      </c>
      <c r="D204" s="37">
        <v>806.65</v>
      </c>
      <c r="E204" s="37">
        <v>788.3</v>
      </c>
      <c r="F204" s="37">
        <v>777.5</v>
      </c>
      <c r="G204" s="37">
        <v>759.15</v>
      </c>
      <c r="H204" s="37">
        <v>817.44999999999993</v>
      </c>
      <c r="I204" s="37">
        <v>835.80000000000007</v>
      </c>
      <c r="J204" s="37">
        <v>846.59999999999991</v>
      </c>
      <c r="K204" s="28">
        <v>825</v>
      </c>
      <c r="L204" s="28">
        <v>795.85</v>
      </c>
      <c r="M204" s="28">
        <v>28.204260000000001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7555.9</v>
      </c>
      <c r="D205" s="37">
        <v>7656.6333333333341</v>
      </c>
      <c r="E205" s="37">
        <v>7419.2666666666682</v>
      </c>
      <c r="F205" s="37">
        <v>7282.6333333333341</v>
      </c>
      <c r="G205" s="37">
        <v>7045.2666666666682</v>
      </c>
      <c r="H205" s="37">
        <v>7793.2666666666682</v>
      </c>
      <c r="I205" s="37">
        <v>8030.633333333335</v>
      </c>
      <c r="J205" s="37">
        <v>8167.2666666666682</v>
      </c>
      <c r="K205" s="28">
        <v>7894</v>
      </c>
      <c r="L205" s="28">
        <v>7520</v>
      </c>
      <c r="M205" s="28">
        <v>5.6517799999999996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44.6</v>
      </c>
      <c r="D206" s="37">
        <v>44.966666666666669</v>
      </c>
      <c r="E206" s="37">
        <v>44.033333333333339</v>
      </c>
      <c r="F206" s="37">
        <v>43.466666666666669</v>
      </c>
      <c r="G206" s="37">
        <v>42.533333333333339</v>
      </c>
      <c r="H206" s="37">
        <v>45.533333333333339</v>
      </c>
      <c r="I206" s="37">
        <v>46.466666666666676</v>
      </c>
      <c r="J206" s="37">
        <v>47.033333333333339</v>
      </c>
      <c r="K206" s="28">
        <v>45.9</v>
      </c>
      <c r="L206" s="28">
        <v>44.4</v>
      </c>
      <c r="M206" s="28">
        <v>74.442729999999997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1625.05</v>
      </c>
      <c r="D207" s="37">
        <v>1641.55</v>
      </c>
      <c r="E207" s="37">
        <v>1600.55</v>
      </c>
      <c r="F207" s="37">
        <v>1576.05</v>
      </c>
      <c r="G207" s="37">
        <v>1535.05</v>
      </c>
      <c r="H207" s="37">
        <v>1666.05</v>
      </c>
      <c r="I207" s="37">
        <v>1707.05</v>
      </c>
      <c r="J207" s="37">
        <v>1731.55</v>
      </c>
      <c r="K207" s="28">
        <v>1682.55</v>
      </c>
      <c r="L207" s="28">
        <v>1617.05</v>
      </c>
      <c r="M207" s="28">
        <v>3.2762699999999998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917.55</v>
      </c>
      <c r="D208" s="37">
        <v>929.16666666666663</v>
      </c>
      <c r="E208" s="37">
        <v>901.83333333333326</v>
      </c>
      <c r="F208" s="37">
        <v>886.11666666666667</v>
      </c>
      <c r="G208" s="37">
        <v>858.7833333333333</v>
      </c>
      <c r="H208" s="37">
        <v>944.88333333333321</v>
      </c>
      <c r="I208" s="37">
        <v>972.21666666666647</v>
      </c>
      <c r="J208" s="37">
        <v>987.93333333333317</v>
      </c>
      <c r="K208" s="28">
        <v>956.5</v>
      </c>
      <c r="L208" s="28">
        <v>913.45</v>
      </c>
      <c r="M208" s="28">
        <v>15.87776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923.25</v>
      </c>
      <c r="D209" s="37">
        <v>929.41666666666663</v>
      </c>
      <c r="E209" s="37">
        <v>908.83333333333326</v>
      </c>
      <c r="F209" s="37">
        <v>894.41666666666663</v>
      </c>
      <c r="G209" s="37">
        <v>873.83333333333326</v>
      </c>
      <c r="H209" s="37">
        <v>943.83333333333326</v>
      </c>
      <c r="I209" s="37">
        <v>964.41666666666652</v>
      </c>
      <c r="J209" s="37">
        <v>978.83333333333326</v>
      </c>
      <c r="K209" s="28">
        <v>950</v>
      </c>
      <c r="L209" s="28">
        <v>915</v>
      </c>
      <c r="M209" s="28">
        <v>2.7433800000000002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322.45</v>
      </c>
      <c r="D210" s="37">
        <v>323.51666666666665</v>
      </c>
      <c r="E210" s="37">
        <v>319.08333333333331</v>
      </c>
      <c r="F210" s="37">
        <v>315.71666666666664</v>
      </c>
      <c r="G210" s="37">
        <v>311.2833333333333</v>
      </c>
      <c r="H210" s="37">
        <v>326.88333333333333</v>
      </c>
      <c r="I210" s="37">
        <v>331.31666666666672</v>
      </c>
      <c r="J210" s="37">
        <v>334.68333333333334</v>
      </c>
      <c r="K210" s="28">
        <v>327.95</v>
      </c>
      <c r="L210" s="28">
        <v>320.14999999999998</v>
      </c>
      <c r="M210" s="28">
        <v>104.77124000000001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12.05</v>
      </c>
      <c r="D211" s="37">
        <v>12.216666666666667</v>
      </c>
      <c r="E211" s="37">
        <v>11.833333333333334</v>
      </c>
      <c r="F211" s="37">
        <v>11.616666666666667</v>
      </c>
      <c r="G211" s="37">
        <v>11.233333333333334</v>
      </c>
      <c r="H211" s="37">
        <v>12.433333333333334</v>
      </c>
      <c r="I211" s="37">
        <v>12.816666666666666</v>
      </c>
      <c r="J211" s="37">
        <v>13.033333333333333</v>
      </c>
      <c r="K211" s="28">
        <v>12.6</v>
      </c>
      <c r="L211" s="28">
        <v>12</v>
      </c>
      <c r="M211" s="28">
        <v>1798.07332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1262.6500000000001</v>
      </c>
      <c r="D212" s="37">
        <v>1274.2833333333333</v>
      </c>
      <c r="E212" s="37">
        <v>1245.2166666666667</v>
      </c>
      <c r="F212" s="37">
        <v>1227.7833333333333</v>
      </c>
      <c r="G212" s="37">
        <v>1198.7166666666667</v>
      </c>
      <c r="H212" s="37">
        <v>1291.7166666666667</v>
      </c>
      <c r="I212" s="37">
        <v>1320.7833333333333</v>
      </c>
      <c r="J212" s="37">
        <v>1338.2166666666667</v>
      </c>
      <c r="K212" s="28">
        <v>1303.3499999999999</v>
      </c>
      <c r="L212" s="28">
        <v>1256.8499999999999</v>
      </c>
      <c r="M212" s="28">
        <v>9.6480700000000006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1829.3</v>
      </c>
      <c r="D213" s="37">
        <v>1848.6833333333334</v>
      </c>
      <c r="E213" s="37">
        <v>1803.6166666666668</v>
      </c>
      <c r="F213" s="37">
        <v>1777.9333333333334</v>
      </c>
      <c r="G213" s="37">
        <v>1732.8666666666668</v>
      </c>
      <c r="H213" s="37">
        <v>1874.3666666666668</v>
      </c>
      <c r="I213" s="37">
        <v>1919.4333333333334</v>
      </c>
      <c r="J213" s="37">
        <v>1945.1166666666668</v>
      </c>
      <c r="K213" s="28">
        <v>1893.75</v>
      </c>
      <c r="L213" s="28">
        <v>1823</v>
      </c>
      <c r="M213" s="28">
        <v>1.4143399999999999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633.29999999999995</v>
      </c>
      <c r="D214" s="37">
        <v>638.15</v>
      </c>
      <c r="E214" s="37">
        <v>626.29999999999995</v>
      </c>
      <c r="F214" s="37">
        <v>619.29999999999995</v>
      </c>
      <c r="G214" s="37">
        <v>607.44999999999993</v>
      </c>
      <c r="H214" s="37">
        <v>645.15</v>
      </c>
      <c r="I214" s="37">
        <v>657.00000000000011</v>
      </c>
      <c r="J214" s="37">
        <v>664</v>
      </c>
      <c r="K214" s="37">
        <v>650</v>
      </c>
      <c r="L214" s="37">
        <v>631.15</v>
      </c>
      <c r="M214" s="37">
        <v>71.649900000000002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13.8</v>
      </c>
      <c r="D215" s="37">
        <v>13.883333333333335</v>
      </c>
      <c r="E215" s="37">
        <v>13.616666666666669</v>
      </c>
      <c r="F215" s="37">
        <v>13.433333333333334</v>
      </c>
      <c r="G215" s="37">
        <v>13.166666666666668</v>
      </c>
      <c r="H215" s="37">
        <v>14.06666666666667</v>
      </c>
      <c r="I215" s="37">
        <v>14.333333333333336</v>
      </c>
      <c r="J215" s="37">
        <v>14.516666666666671</v>
      </c>
      <c r="K215" s="37">
        <v>14.15</v>
      </c>
      <c r="L215" s="37">
        <v>13.7</v>
      </c>
      <c r="M215" s="37">
        <v>987.57384999999999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316.60000000000002</v>
      </c>
      <c r="D216" s="37">
        <v>318.88333333333338</v>
      </c>
      <c r="E216" s="37">
        <v>312.96666666666675</v>
      </c>
      <c r="F216" s="37">
        <v>309.33333333333337</v>
      </c>
      <c r="G216" s="37">
        <v>303.41666666666674</v>
      </c>
      <c r="H216" s="37">
        <v>322.51666666666677</v>
      </c>
      <c r="I216" s="37">
        <v>328.43333333333339</v>
      </c>
      <c r="J216" s="37">
        <v>332.06666666666678</v>
      </c>
      <c r="K216" s="37">
        <v>324.8</v>
      </c>
      <c r="L216" s="37">
        <v>315.25</v>
      </c>
      <c r="M216" s="37">
        <v>82.599519999999998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L5" sqref="L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0"/>
      <c r="B1" s="47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59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44580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3" t="s">
        <v>16</v>
      </c>
      <c r="B9" s="465" t="s">
        <v>18</v>
      </c>
      <c r="C9" s="469" t="s">
        <v>20</v>
      </c>
      <c r="D9" s="469" t="s">
        <v>21</v>
      </c>
      <c r="E9" s="460" t="s">
        <v>22</v>
      </c>
      <c r="F9" s="461"/>
      <c r="G9" s="462"/>
      <c r="H9" s="460" t="s">
        <v>23</v>
      </c>
      <c r="I9" s="461"/>
      <c r="J9" s="462"/>
      <c r="K9" s="23"/>
      <c r="L9" s="24"/>
      <c r="M9" s="50"/>
      <c r="N9" s="1"/>
      <c r="O9" s="1"/>
    </row>
    <row r="10" spans="1:15" ht="42.75" customHeight="1">
      <c r="A10" s="467"/>
      <c r="B10" s="468"/>
      <c r="C10" s="468"/>
      <c r="D10" s="4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435" t="s">
        <v>289</v>
      </c>
      <c r="C11" s="377">
        <v>25215.95</v>
      </c>
      <c r="D11" s="378">
        <v>25173.649999999998</v>
      </c>
      <c r="E11" s="378">
        <v>24947.299999999996</v>
      </c>
      <c r="F11" s="378">
        <v>24678.649999999998</v>
      </c>
      <c r="G11" s="378">
        <v>24452.299999999996</v>
      </c>
      <c r="H11" s="378">
        <v>25442.299999999996</v>
      </c>
      <c r="I11" s="378">
        <v>25668.649999999994</v>
      </c>
      <c r="J11" s="378">
        <v>25937.299999999996</v>
      </c>
      <c r="K11" s="377">
        <v>25400</v>
      </c>
      <c r="L11" s="377">
        <v>24905</v>
      </c>
      <c r="M11" s="377">
        <v>3.3649999999999999E-2</v>
      </c>
      <c r="N11" s="1"/>
      <c r="O11" s="1"/>
    </row>
    <row r="12" spans="1:15" ht="12" customHeight="1">
      <c r="A12" s="30">
        <v>2</v>
      </c>
      <c r="B12" s="436" t="s">
        <v>294</v>
      </c>
      <c r="C12" s="377">
        <v>519.04999999999995</v>
      </c>
      <c r="D12" s="378">
        <v>521.35</v>
      </c>
      <c r="E12" s="378">
        <v>515.70000000000005</v>
      </c>
      <c r="F12" s="378">
        <v>512.35</v>
      </c>
      <c r="G12" s="378">
        <v>506.70000000000005</v>
      </c>
      <c r="H12" s="378">
        <v>524.70000000000005</v>
      </c>
      <c r="I12" s="378">
        <v>530.34999999999991</v>
      </c>
      <c r="J12" s="378">
        <v>533.70000000000005</v>
      </c>
      <c r="K12" s="377">
        <v>527</v>
      </c>
      <c r="L12" s="377">
        <v>518</v>
      </c>
      <c r="M12" s="377">
        <v>1.1649099999999999</v>
      </c>
      <c r="N12" s="1"/>
      <c r="O12" s="1"/>
    </row>
    <row r="13" spans="1:15" ht="12" customHeight="1">
      <c r="A13" s="30">
        <v>3</v>
      </c>
      <c r="B13" s="436" t="s">
        <v>39</v>
      </c>
      <c r="C13" s="377">
        <v>1083.75</v>
      </c>
      <c r="D13" s="378">
        <v>1093.7166666666667</v>
      </c>
      <c r="E13" s="378">
        <v>1069.4333333333334</v>
      </c>
      <c r="F13" s="378">
        <v>1055.1166666666668</v>
      </c>
      <c r="G13" s="378">
        <v>1030.8333333333335</v>
      </c>
      <c r="H13" s="378">
        <v>1108.0333333333333</v>
      </c>
      <c r="I13" s="378">
        <v>1132.3166666666666</v>
      </c>
      <c r="J13" s="378">
        <v>1146.6333333333332</v>
      </c>
      <c r="K13" s="377">
        <v>1118</v>
      </c>
      <c r="L13" s="377">
        <v>1079.4000000000001</v>
      </c>
      <c r="M13" s="377">
        <v>5.6879099999999996</v>
      </c>
      <c r="N13" s="1"/>
      <c r="O13" s="1"/>
    </row>
    <row r="14" spans="1:15" ht="12" customHeight="1">
      <c r="A14" s="30">
        <v>4</v>
      </c>
      <c r="B14" s="436" t="s">
        <v>295</v>
      </c>
      <c r="C14" s="377">
        <v>2863.3</v>
      </c>
      <c r="D14" s="378">
        <v>2865.5666666666671</v>
      </c>
      <c r="E14" s="378">
        <v>2824.233333333334</v>
      </c>
      <c r="F14" s="378">
        <v>2785.166666666667</v>
      </c>
      <c r="G14" s="378">
        <v>2743.8333333333339</v>
      </c>
      <c r="H14" s="378">
        <v>2904.6333333333341</v>
      </c>
      <c r="I14" s="378">
        <v>2945.9666666666672</v>
      </c>
      <c r="J14" s="378">
        <v>2985.0333333333342</v>
      </c>
      <c r="K14" s="377">
        <v>2906.9</v>
      </c>
      <c r="L14" s="377">
        <v>2826.5</v>
      </c>
      <c r="M14" s="377">
        <v>0.73165999999999998</v>
      </c>
      <c r="N14" s="1"/>
      <c r="O14" s="1"/>
    </row>
    <row r="15" spans="1:15" ht="12" customHeight="1">
      <c r="A15" s="30">
        <v>5</v>
      </c>
      <c r="B15" s="436" t="s">
        <v>290</v>
      </c>
      <c r="C15" s="377">
        <v>2368.5500000000002</v>
      </c>
      <c r="D15" s="378">
        <v>2358.3833333333332</v>
      </c>
      <c r="E15" s="378">
        <v>2313.1666666666665</v>
      </c>
      <c r="F15" s="378">
        <v>2257.7833333333333</v>
      </c>
      <c r="G15" s="378">
        <v>2212.5666666666666</v>
      </c>
      <c r="H15" s="378">
        <v>2413.7666666666664</v>
      </c>
      <c r="I15" s="378">
        <v>2458.9833333333336</v>
      </c>
      <c r="J15" s="378">
        <v>2514.3666666666663</v>
      </c>
      <c r="K15" s="377">
        <v>2403.6</v>
      </c>
      <c r="L15" s="377">
        <v>2303</v>
      </c>
      <c r="M15" s="377">
        <v>3.2074400000000001</v>
      </c>
      <c r="N15" s="1"/>
      <c r="O15" s="1"/>
    </row>
    <row r="16" spans="1:15" ht="12" customHeight="1">
      <c r="A16" s="30">
        <v>6</v>
      </c>
      <c r="B16" s="436" t="s">
        <v>239</v>
      </c>
      <c r="C16" s="377">
        <v>17181.099999999999</v>
      </c>
      <c r="D16" s="378">
        <v>17333.7</v>
      </c>
      <c r="E16" s="378">
        <v>16997.400000000001</v>
      </c>
      <c r="F16" s="378">
        <v>16813.7</v>
      </c>
      <c r="G16" s="378">
        <v>16477.400000000001</v>
      </c>
      <c r="H16" s="378">
        <v>17517.400000000001</v>
      </c>
      <c r="I16" s="378">
        <v>17853.699999999997</v>
      </c>
      <c r="J16" s="378">
        <v>18037.400000000001</v>
      </c>
      <c r="K16" s="377">
        <v>17670</v>
      </c>
      <c r="L16" s="377">
        <v>17150</v>
      </c>
      <c r="M16" s="377">
        <v>0.28816999999999998</v>
      </c>
      <c r="N16" s="1"/>
      <c r="O16" s="1"/>
    </row>
    <row r="17" spans="1:15" ht="12" customHeight="1">
      <c r="A17" s="30">
        <v>7</v>
      </c>
      <c r="B17" s="436" t="s">
        <v>243</v>
      </c>
      <c r="C17" s="377">
        <v>127.95</v>
      </c>
      <c r="D17" s="378">
        <v>129.46666666666667</v>
      </c>
      <c r="E17" s="378">
        <v>125.63333333333333</v>
      </c>
      <c r="F17" s="378">
        <v>123.31666666666666</v>
      </c>
      <c r="G17" s="378">
        <v>119.48333333333332</v>
      </c>
      <c r="H17" s="378">
        <v>131.78333333333333</v>
      </c>
      <c r="I17" s="378">
        <v>135.61666666666665</v>
      </c>
      <c r="J17" s="378">
        <v>137.93333333333334</v>
      </c>
      <c r="K17" s="377">
        <v>133.30000000000001</v>
      </c>
      <c r="L17" s="377">
        <v>127.15</v>
      </c>
      <c r="M17" s="377">
        <v>39.523449999999997</v>
      </c>
      <c r="N17" s="1"/>
      <c r="O17" s="1"/>
    </row>
    <row r="18" spans="1:15" ht="12" customHeight="1">
      <c r="A18" s="30">
        <v>8</v>
      </c>
      <c r="B18" s="436" t="s">
        <v>41</v>
      </c>
      <c r="C18" s="377">
        <v>310.10000000000002</v>
      </c>
      <c r="D18" s="378">
        <v>312.21666666666664</v>
      </c>
      <c r="E18" s="378">
        <v>305.73333333333329</v>
      </c>
      <c r="F18" s="378">
        <v>301.36666666666667</v>
      </c>
      <c r="G18" s="378">
        <v>294.88333333333333</v>
      </c>
      <c r="H18" s="378">
        <v>316.58333333333326</v>
      </c>
      <c r="I18" s="378">
        <v>323.06666666666661</v>
      </c>
      <c r="J18" s="378">
        <v>327.43333333333322</v>
      </c>
      <c r="K18" s="377">
        <v>318.7</v>
      </c>
      <c r="L18" s="377">
        <v>307.85000000000002</v>
      </c>
      <c r="M18" s="377">
        <v>54.560540000000003</v>
      </c>
      <c r="N18" s="1"/>
      <c r="O18" s="1"/>
    </row>
    <row r="19" spans="1:15" ht="12" customHeight="1">
      <c r="A19" s="30">
        <v>9</v>
      </c>
      <c r="B19" s="436" t="s">
        <v>43</v>
      </c>
      <c r="C19" s="377">
        <v>2253.25</v>
      </c>
      <c r="D19" s="378">
        <v>2295.5</v>
      </c>
      <c r="E19" s="378">
        <v>2198.1</v>
      </c>
      <c r="F19" s="378">
        <v>2142.9499999999998</v>
      </c>
      <c r="G19" s="378">
        <v>2045.5499999999997</v>
      </c>
      <c r="H19" s="378">
        <v>2350.65</v>
      </c>
      <c r="I19" s="378">
        <v>2448.0499999999997</v>
      </c>
      <c r="J19" s="378">
        <v>2503.2000000000003</v>
      </c>
      <c r="K19" s="377">
        <v>2392.9</v>
      </c>
      <c r="L19" s="377">
        <v>2240.35</v>
      </c>
      <c r="M19" s="377">
        <v>6.9117800000000003</v>
      </c>
      <c r="N19" s="1"/>
      <c r="O19" s="1"/>
    </row>
    <row r="20" spans="1:15" ht="12" customHeight="1">
      <c r="A20" s="30">
        <v>10</v>
      </c>
      <c r="B20" s="436" t="s">
        <v>45</v>
      </c>
      <c r="C20" s="377">
        <v>1840.95</v>
      </c>
      <c r="D20" s="378">
        <v>1859.8333333333333</v>
      </c>
      <c r="E20" s="378">
        <v>1811.1666666666665</v>
      </c>
      <c r="F20" s="378">
        <v>1781.3833333333332</v>
      </c>
      <c r="G20" s="378">
        <v>1732.7166666666665</v>
      </c>
      <c r="H20" s="378">
        <v>1889.6166666666666</v>
      </c>
      <c r="I20" s="378">
        <v>1938.2833333333331</v>
      </c>
      <c r="J20" s="378">
        <v>1968.0666666666666</v>
      </c>
      <c r="K20" s="377">
        <v>1908.5</v>
      </c>
      <c r="L20" s="377">
        <v>1830.05</v>
      </c>
      <c r="M20" s="377">
        <v>22.941459999999999</v>
      </c>
      <c r="N20" s="1"/>
      <c r="O20" s="1"/>
    </row>
    <row r="21" spans="1:15" ht="12" customHeight="1">
      <c r="A21" s="30">
        <v>11</v>
      </c>
      <c r="B21" s="436" t="s">
        <v>240</v>
      </c>
      <c r="C21" s="377">
        <v>1900.1</v>
      </c>
      <c r="D21" s="378">
        <v>1884.1666666666667</v>
      </c>
      <c r="E21" s="378">
        <v>1844.4333333333334</v>
      </c>
      <c r="F21" s="378">
        <v>1788.7666666666667</v>
      </c>
      <c r="G21" s="378">
        <v>1749.0333333333333</v>
      </c>
      <c r="H21" s="378">
        <v>1939.8333333333335</v>
      </c>
      <c r="I21" s="378">
        <v>1979.5666666666666</v>
      </c>
      <c r="J21" s="378">
        <v>2035.2333333333336</v>
      </c>
      <c r="K21" s="377">
        <v>1923.9</v>
      </c>
      <c r="L21" s="377">
        <v>1828.5</v>
      </c>
      <c r="M21" s="377">
        <v>17.978570000000001</v>
      </c>
      <c r="N21" s="1"/>
      <c r="O21" s="1"/>
    </row>
    <row r="22" spans="1:15" ht="12" customHeight="1">
      <c r="A22" s="30">
        <v>12</v>
      </c>
      <c r="B22" s="436" t="s">
        <v>46</v>
      </c>
      <c r="C22" s="377">
        <v>762.95</v>
      </c>
      <c r="D22" s="378">
        <v>770.98333333333323</v>
      </c>
      <c r="E22" s="378">
        <v>751.96666666666647</v>
      </c>
      <c r="F22" s="378">
        <v>740.98333333333323</v>
      </c>
      <c r="G22" s="378">
        <v>721.96666666666647</v>
      </c>
      <c r="H22" s="378">
        <v>781.96666666666647</v>
      </c>
      <c r="I22" s="378">
        <v>800.98333333333312</v>
      </c>
      <c r="J22" s="378">
        <v>811.96666666666647</v>
      </c>
      <c r="K22" s="377">
        <v>790</v>
      </c>
      <c r="L22" s="377">
        <v>760</v>
      </c>
      <c r="M22" s="377">
        <v>43.00929</v>
      </c>
      <c r="N22" s="1"/>
      <c r="O22" s="1"/>
    </row>
    <row r="23" spans="1:15" ht="12.75" customHeight="1">
      <c r="A23" s="30">
        <v>13</v>
      </c>
      <c r="B23" s="436" t="s">
        <v>242</v>
      </c>
      <c r="C23" s="377">
        <v>2026.75</v>
      </c>
      <c r="D23" s="378">
        <v>2019.25</v>
      </c>
      <c r="E23" s="378">
        <v>1988.5</v>
      </c>
      <c r="F23" s="378">
        <v>1950.25</v>
      </c>
      <c r="G23" s="378">
        <v>1919.5</v>
      </c>
      <c r="H23" s="378">
        <v>2057.5</v>
      </c>
      <c r="I23" s="378">
        <v>2088.25</v>
      </c>
      <c r="J23" s="378">
        <v>2126.5</v>
      </c>
      <c r="K23" s="377">
        <v>2050</v>
      </c>
      <c r="L23" s="377">
        <v>1981</v>
      </c>
      <c r="M23" s="377">
        <v>0.81437000000000004</v>
      </c>
      <c r="N23" s="1"/>
      <c r="O23" s="1"/>
    </row>
    <row r="24" spans="1:15" ht="12.75" customHeight="1">
      <c r="A24" s="30">
        <v>14</v>
      </c>
      <c r="B24" s="436" t="s">
        <v>296</v>
      </c>
      <c r="C24" s="377">
        <v>335.35</v>
      </c>
      <c r="D24" s="378">
        <v>339.23333333333335</v>
      </c>
      <c r="E24" s="378">
        <v>330.11666666666667</v>
      </c>
      <c r="F24" s="378">
        <v>324.88333333333333</v>
      </c>
      <c r="G24" s="378">
        <v>315.76666666666665</v>
      </c>
      <c r="H24" s="378">
        <v>344.4666666666667</v>
      </c>
      <c r="I24" s="378">
        <v>353.58333333333337</v>
      </c>
      <c r="J24" s="378">
        <v>358.81666666666672</v>
      </c>
      <c r="K24" s="377">
        <v>348.35</v>
      </c>
      <c r="L24" s="377">
        <v>334</v>
      </c>
      <c r="M24" s="377">
        <v>2.1696200000000001</v>
      </c>
      <c r="N24" s="1"/>
      <c r="O24" s="1"/>
    </row>
    <row r="25" spans="1:15" ht="12.75" customHeight="1">
      <c r="A25" s="30">
        <v>15</v>
      </c>
      <c r="B25" s="436" t="s">
        <v>297</v>
      </c>
      <c r="C25" s="377">
        <v>224.4</v>
      </c>
      <c r="D25" s="378">
        <v>228.20000000000002</v>
      </c>
      <c r="E25" s="378">
        <v>218.70000000000005</v>
      </c>
      <c r="F25" s="378">
        <v>213.00000000000003</v>
      </c>
      <c r="G25" s="378">
        <v>203.50000000000006</v>
      </c>
      <c r="H25" s="378">
        <v>233.90000000000003</v>
      </c>
      <c r="I25" s="378">
        <v>243.39999999999998</v>
      </c>
      <c r="J25" s="378">
        <v>249.10000000000002</v>
      </c>
      <c r="K25" s="377">
        <v>237.7</v>
      </c>
      <c r="L25" s="377">
        <v>222.5</v>
      </c>
      <c r="M25" s="377">
        <v>6.6328199999999997</v>
      </c>
      <c r="N25" s="1"/>
      <c r="O25" s="1"/>
    </row>
    <row r="26" spans="1:15" ht="12.75" customHeight="1">
      <c r="A26" s="30">
        <v>16</v>
      </c>
      <c r="B26" s="436" t="s">
        <v>298</v>
      </c>
      <c r="C26" s="377">
        <v>1449.5</v>
      </c>
      <c r="D26" s="378">
        <v>1465.6666666666667</v>
      </c>
      <c r="E26" s="378">
        <v>1420.3333333333335</v>
      </c>
      <c r="F26" s="378">
        <v>1391.1666666666667</v>
      </c>
      <c r="G26" s="378">
        <v>1345.8333333333335</v>
      </c>
      <c r="H26" s="378">
        <v>1494.8333333333335</v>
      </c>
      <c r="I26" s="378">
        <v>1540.166666666667</v>
      </c>
      <c r="J26" s="378">
        <v>1569.3333333333335</v>
      </c>
      <c r="K26" s="377">
        <v>1511</v>
      </c>
      <c r="L26" s="377">
        <v>1436.5</v>
      </c>
      <c r="M26" s="377">
        <v>6.4296600000000002</v>
      </c>
      <c r="N26" s="1"/>
      <c r="O26" s="1"/>
    </row>
    <row r="27" spans="1:15" ht="12.75" customHeight="1">
      <c r="A27" s="30">
        <v>17</v>
      </c>
      <c r="B27" s="436" t="s">
        <v>292</v>
      </c>
      <c r="C27" s="377">
        <v>1898.3</v>
      </c>
      <c r="D27" s="378">
        <v>1901.1999999999998</v>
      </c>
      <c r="E27" s="378">
        <v>1875.0499999999997</v>
      </c>
      <c r="F27" s="378">
        <v>1851.8</v>
      </c>
      <c r="G27" s="378">
        <v>1825.6499999999999</v>
      </c>
      <c r="H27" s="378">
        <v>1924.4499999999996</v>
      </c>
      <c r="I27" s="378">
        <v>1950.5999999999997</v>
      </c>
      <c r="J27" s="378">
        <v>1973.8499999999995</v>
      </c>
      <c r="K27" s="377">
        <v>1927.35</v>
      </c>
      <c r="L27" s="377">
        <v>1877.95</v>
      </c>
      <c r="M27" s="377">
        <v>0.15196999999999999</v>
      </c>
      <c r="N27" s="1"/>
      <c r="O27" s="1"/>
    </row>
    <row r="28" spans="1:15" ht="12.75" customHeight="1">
      <c r="A28" s="30">
        <v>18</v>
      </c>
      <c r="B28" s="436" t="s">
        <v>244</v>
      </c>
      <c r="C28" s="377">
        <v>2284.6</v>
      </c>
      <c r="D28" s="378">
        <v>2293.1166666666668</v>
      </c>
      <c r="E28" s="378">
        <v>2232.2333333333336</v>
      </c>
      <c r="F28" s="378">
        <v>2179.8666666666668</v>
      </c>
      <c r="G28" s="378">
        <v>2118.9833333333336</v>
      </c>
      <c r="H28" s="378">
        <v>2345.4833333333336</v>
      </c>
      <c r="I28" s="378">
        <v>2406.3666666666668</v>
      </c>
      <c r="J28" s="378">
        <v>2458.7333333333336</v>
      </c>
      <c r="K28" s="377">
        <v>2354</v>
      </c>
      <c r="L28" s="377">
        <v>2240.75</v>
      </c>
      <c r="M28" s="377">
        <v>0.62975999999999999</v>
      </c>
      <c r="N28" s="1"/>
      <c r="O28" s="1"/>
    </row>
    <row r="29" spans="1:15" ht="12.75" customHeight="1">
      <c r="A29" s="30">
        <v>19</v>
      </c>
      <c r="B29" s="436" t="s">
        <v>299</v>
      </c>
      <c r="C29" s="377">
        <v>104.3</v>
      </c>
      <c r="D29" s="378">
        <v>104.91666666666667</v>
      </c>
      <c r="E29" s="378">
        <v>102.88333333333334</v>
      </c>
      <c r="F29" s="378">
        <v>101.46666666666667</v>
      </c>
      <c r="G29" s="378">
        <v>99.433333333333337</v>
      </c>
      <c r="H29" s="378">
        <v>106.33333333333334</v>
      </c>
      <c r="I29" s="378">
        <v>108.36666666666667</v>
      </c>
      <c r="J29" s="378">
        <v>109.78333333333335</v>
      </c>
      <c r="K29" s="377">
        <v>106.95</v>
      </c>
      <c r="L29" s="377">
        <v>103.5</v>
      </c>
      <c r="M29" s="377">
        <v>1.85083</v>
      </c>
      <c r="N29" s="1"/>
      <c r="O29" s="1"/>
    </row>
    <row r="30" spans="1:15" ht="12.75" customHeight="1">
      <c r="A30" s="30">
        <v>20</v>
      </c>
      <c r="B30" s="436" t="s">
        <v>48</v>
      </c>
      <c r="C30" s="377">
        <v>3487.95</v>
      </c>
      <c r="D30" s="378">
        <v>3524.8666666666668</v>
      </c>
      <c r="E30" s="378">
        <v>3440.4333333333334</v>
      </c>
      <c r="F30" s="378">
        <v>3392.9166666666665</v>
      </c>
      <c r="G30" s="378">
        <v>3308.4833333333331</v>
      </c>
      <c r="H30" s="378">
        <v>3572.3833333333337</v>
      </c>
      <c r="I30" s="378">
        <v>3656.8166666666671</v>
      </c>
      <c r="J30" s="378">
        <v>3704.3333333333339</v>
      </c>
      <c r="K30" s="377">
        <v>3609.3</v>
      </c>
      <c r="L30" s="377">
        <v>3477.35</v>
      </c>
      <c r="M30" s="377">
        <v>1.3849199999999999</v>
      </c>
      <c r="N30" s="1"/>
      <c r="O30" s="1"/>
    </row>
    <row r="31" spans="1:15" ht="12.75" customHeight="1">
      <c r="A31" s="30">
        <v>21</v>
      </c>
      <c r="B31" s="436" t="s">
        <v>300</v>
      </c>
      <c r="C31" s="377">
        <v>3590.75</v>
      </c>
      <c r="D31" s="378">
        <v>3628.0499999999997</v>
      </c>
      <c r="E31" s="378">
        <v>3541.6999999999994</v>
      </c>
      <c r="F31" s="378">
        <v>3492.6499999999996</v>
      </c>
      <c r="G31" s="378">
        <v>3406.2999999999993</v>
      </c>
      <c r="H31" s="378">
        <v>3677.0999999999995</v>
      </c>
      <c r="I31" s="378">
        <v>3763.45</v>
      </c>
      <c r="J31" s="378">
        <v>3812.4999999999995</v>
      </c>
      <c r="K31" s="377">
        <v>3714.4</v>
      </c>
      <c r="L31" s="377">
        <v>3579</v>
      </c>
      <c r="M31" s="377">
        <v>0.48998999999999998</v>
      </c>
      <c r="N31" s="1"/>
      <c r="O31" s="1"/>
    </row>
    <row r="32" spans="1:15" ht="12.75" customHeight="1">
      <c r="A32" s="30">
        <v>22</v>
      </c>
      <c r="B32" s="436" t="s">
        <v>301</v>
      </c>
      <c r="C32" s="377">
        <v>32.049999999999997</v>
      </c>
      <c r="D32" s="378">
        <v>33.133333333333333</v>
      </c>
      <c r="E32" s="378">
        <v>30.566666666666663</v>
      </c>
      <c r="F32" s="378">
        <v>29.083333333333329</v>
      </c>
      <c r="G32" s="378">
        <v>26.516666666666659</v>
      </c>
      <c r="H32" s="378">
        <v>34.616666666666667</v>
      </c>
      <c r="I32" s="378">
        <v>37.183333333333344</v>
      </c>
      <c r="J32" s="378">
        <v>38.666666666666671</v>
      </c>
      <c r="K32" s="377">
        <v>35.700000000000003</v>
      </c>
      <c r="L32" s="377">
        <v>31.65</v>
      </c>
      <c r="M32" s="377">
        <v>763.18737999999996</v>
      </c>
      <c r="N32" s="1"/>
      <c r="O32" s="1"/>
    </row>
    <row r="33" spans="1:15" ht="12.75" customHeight="1">
      <c r="A33" s="30">
        <v>23</v>
      </c>
      <c r="B33" s="436" t="s">
        <v>50</v>
      </c>
      <c r="C33" s="377">
        <v>643.75</v>
      </c>
      <c r="D33" s="378">
        <v>649.91666666666663</v>
      </c>
      <c r="E33" s="378">
        <v>635.83333333333326</v>
      </c>
      <c r="F33" s="378">
        <v>627.91666666666663</v>
      </c>
      <c r="G33" s="378">
        <v>613.83333333333326</v>
      </c>
      <c r="H33" s="378">
        <v>657.83333333333326</v>
      </c>
      <c r="I33" s="378">
        <v>671.91666666666652</v>
      </c>
      <c r="J33" s="378">
        <v>679.83333333333326</v>
      </c>
      <c r="K33" s="377">
        <v>664</v>
      </c>
      <c r="L33" s="377">
        <v>642</v>
      </c>
      <c r="M33" s="377">
        <v>14.1226</v>
      </c>
      <c r="N33" s="1"/>
      <c r="O33" s="1"/>
    </row>
    <row r="34" spans="1:15" ht="12.75" customHeight="1">
      <c r="A34" s="30">
        <v>24</v>
      </c>
      <c r="B34" s="436" t="s">
        <v>302</v>
      </c>
      <c r="C34" s="377">
        <v>3545.8</v>
      </c>
      <c r="D34" s="378">
        <v>3562.7166666666667</v>
      </c>
      <c r="E34" s="378">
        <v>3455.4333333333334</v>
      </c>
      <c r="F34" s="378">
        <v>3365.0666666666666</v>
      </c>
      <c r="G34" s="378">
        <v>3257.7833333333333</v>
      </c>
      <c r="H34" s="378">
        <v>3653.0833333333335</v>
      </c>
      <c r="I34" s="378">
        <v>3760.3666666666672</v>
      </c>
      <c r="J34" s="378">
        <v>3850.7333333333336</v>
      </c>
      <c r="K34" s="377">
        <v>3670</v>
      </c>
      <c r="L34" s="377">
        <v>3472.35</v>
      </c>
      <c r="M34" s="377">
        <v>0.97284000000000004</v>
      </c>
      <c r="N34" s="1"/>
      <c r="O34" s="1"/>
    </row>
    <row r="35" spans="1:15" ht="12.75" customHeight="1">
      <c r="A35" s="30">
        <v>25</v>
      </c>
      <c r="B35" s="436" t="s">
        <v>51</v>
      </c>
      <c r="C35" s="377">
        <v>380.65</v>
      </c>
      <c r="D35" s="378">
        <v>389.88333333333338</v>
      </c>
      <c r="E35" s="378">
        <v>369.76666666666677</v>
      </c>
      <c r="F35" s="378">
        <v>358.88333333333338</v>
      </c>
      <c r="G35" s="378">
        <v>338.76666666666677</v>
      </c>
      <c r="H35" s="378">
        <v>400.76666666666677</v>
      </c>
      <c r="I35" s="378">
        <v>420.88333333333344</v>
      </c>
      <c r="J35" s="378">
        <v>431.76666666666677</v>
      </c>
      <c r="K35" s="377">
        <v>410</v>
      </c>
      <c r="L35" s="377">
        <v>379</v>
      </c>
      <c r="M35" s="377">
        <v>72.653189999999995</v>
      </c>
      <c r="N35" s="1"/>
      <c r="O35" s="1"/>
    </row>
    <row r="36" spans="1:15" ht="12.75" customHeight="1">
      <c r="A36" s="30">
        <v>26</v>
      </c>
      <c r="B36" s="436" t="s">
        <v>860</v>
      </c>
      <c r="C36" s="377">
        <v>1383.9</v>
      </c>
      <c r="D36" s="378">
        <v>1393.8500000000001</v>
      </c>
      <c r="E36" s="378">
        <v>1358.0500000000002</v>
      </c>
      <c r="F36" s="378">
        <v>1332.2</v>
      </c>
      <c r="G36" s="378">
        <v>1296.4000000000001</v>
      </c>
      <c r="H36" s="378">
        <v>1419.7000000000003</v>
      </c>
      <c r="I36" s="378">
        <v>1455.5</v>
      </c>
      <c r="J36" s="378">
        <v>1481.3500000000004</v>
      </c>
      <c r="K36" s="377">
        <v>1429.65</v>
      </c>
      <c r="L36" s="377">
        <v>1368</v>
      </c>
      <c r="M36" s="377">
        <v>35.27928</v>
      </c>
      <c r="N36" s="1"/>
      <c r="O36" s="1"/>
    </row>
    <row r="37" spans="1:15" ht="12.75" customHeight="1">
      <c r="A37" s="30">
        <v>27</v>
      </c>
      <c r="B37" s="436" t="s">
        <v>817</v>
      </c>
      <c r="C37" s="377">
        <v>1014.65</v>
      </c>
      <c r="D37" s="378">
        <v>1024.5333333333335</v>
      </c>
      <c r="E37" s="378">
        <v>985.91666666666697</v>
      </c>
      <c r="F37" s="378">
        <v>957.18333333333339</v>
      </c>
      <c r="G37" s="378">
        <v>918.56666666666683</v>
      </c>
      <c r="H37" s="378">
        <v>1053.2666666666671</v>
      </c>
      <c r="I37" s="378">
        <v>1091.8833333333334</v>
      </c>
      <c r="J37" s="378">
        <v>1120.6166666666672</v>
      </c>
      <c r="K37" s="377">
        <v>1063.1500000000001</v>
      </c>
      <c r="L37" s="377">
        <v>995.8</v>
      </c>
      <c r="M37" s="377">
        <v>0.82991000000000004</v>
      </c>
      <c r="N37" s="1"/>
      <c r="O37" s="1"/>
    </row>
    <row r="38" spans="1:15" ht="12.75" customHeight="1">
      <c r="A38" s="30">
        <v>28</v>
      </c>
      <c r="B38" s="436" t="s">
        <v>293</v>
      </c>
      <c r="C38" s="377">
        <v>959.95</v>
      </c>
      <c r="D38" s="378">
        <v>962.65</v>
      </c>
      <c r="E38" s="378">
        <v>947.3</v>
      </c>
      <c r="F38" s="378">
        <v>934.65</v>
      </c>
      <c r="G38" s="378">
        <v>919.3</v>
      </c>
      <c r="H38" s="378">
        <v>975.3</v>
      </c>
      <c r="I38" s="378">
        <v>990.65000000000009</v>
      </c>
      <c r="J38" s="378">
        <v>1003.3</v>
      </c>
      <c r="K38" s="377">
        <v>978</v>
      </c>
      <c r="L38" s="377">
        <v>950</v>
      </c>
      <c r="M38" s="377">
        <v>4.0586399999999996</v>
      </c>
      <c r="N38" s="1"/>
      <c r="O38" s="1"/>
    </row>
    <row r="39" spans="1:15" ht="12.75" customHeight="1">
      <c r="A39" s="30">
        <v>29</v>
      </c>
      <c r="B39" s="436" t="s">
        <v>52</v>
      </c>
      <c r="C39" s="377">
        <v>787.6</v>
      </c>
      <c r="D39" s="378">
        <v>793.83333333333337</v>
      </c>
      <c r="E39" s="378">
        <v>778.86666666666679</v>
      </c>
      <c r="F39" s="378">
        <v>770.13333333333344</v>
      </c>
      <c r="G39" s="378">
        <v>755.16666666666686</v>
      </c>
      <c r="H39" s="378">
        <v>802.56666666666672</v>
      </c>
      <c r="I39" s="378">
        <v>817.53333333333319</v>
      </c>
      <c r="J39" s="378">
        <v>826.26666666666665</v>
      </c>
      <c r="K39" s="377">
        <v>808.8</v>
      </c>
      <c r="L39" s="377">
        <v>785.1</v>
      </c>
      <c r="M39" s="377">
        <v>1.2932399999999999</v>
      </c>
      <c r="N39" s="1"/>
      <c r="O39" s="1"/>
    </row>
    <row r="40" spans="1:15" ht="12.75" customHeight="1">
      <c r="A40" s="30">
        <v>30</v>
      </c>
      <c r="B40" s="436" t="s">
        <v>53</v>
      </c>
      <c r="C40" s="377">
        <v>4615.8</v>
      </c>
      <c r="D40" s="378">
        <v>4676.9000000000005</v>
      </c>
      <c r="E40" s="378">
        <v>4443.9000000000015</v>
      </c>
      <c r="F40" s="378">
        <v>4272.0000000000009</v>
      </c>
      <c r="G40" s="378">
        <v>4039.0000000000018</v>
      </c>
      <c r="H40" s="378">
        <v>4848.8000000000011</v>
      </c>
      <c r="I40" s="378">
        <v>5081.7999999999993</v>
      </c>
      <c r="J40" s="378">
        <v>5253.7000000000007</v>
      </c>
      <c r="K40" s="377">
        <v>4909.8999999999996</v>
      </c>
      <c r="L40" s="377">
        <v>4505</v>
      </c>
      <c r="M40" s="377">
        <v>35.072659999999999</v>
      </c>
      <c r="N40" s="1"/>
      <c r="O40" s="1"/>
    </row>
    <row r="41" spans="1:15" ht="12.75" customHeight="1">
      <c r="A41" s="30">
        <v>31</v>
      </c>
      <c r="B41" s="436" t="s">
        <v>54</v>
      </c>
      <c r="C41" s="377">
        <v>235.3</v>
      </c>
      <c r="D41" s="378">
        <v>238.16666666666666</v>
      </c>
      <c r="E41" s="378">
        <v>231.33333333333331</v>
      </c>
      <c r="F41" s="378">
        <v>227.36666666666665</v>
      </c>
      <c r="G41" s="378">
        <v>220.5333333333333</v>
      </c>
      <c r="H41" s="378">
        <v>242.13333333333333</v>
      </c>
      <c r="I41" s="378">
        <v>248.96666666666664</v>
      </c>
      <c r="J41" s="378">
        <v>252.93333333333334</v>
      </c>
      <c r="K41" s="377">
        <v>245</v>
      </c>
      <c r="L41" s="377">
        <v>234.2</v>
      </c>
      <c r="M41" s="377">
        <v>49.542319999999997</v>
      </c>
      <c r="N41" s="1"/>
      <c r="O41" s="1"/>
    </row>
    <row r="42" spans="1:15" ht="12.75" customHeight="1">
      <c r="A42" s="30">
        <v>32</v>
      </c>
      <c r="B42" s="436" t="s">
        <v>303</v>
      </c>
      <c r="C42" s="377">
        <v>563.4</v>
      </c>
      <c r="D42" s="378">
        <v>564.53333333333342</v>
      </c>
      <c r="E42" s="378">
        <v>555.06666666666683</v>
      </c>
      <c r="F42" s="378">
        <v>546.73333333333346</v>
      </c>
      <c r="G42" s="378">
        <v>537.26666666666688</v>
      </c>
      <c r="H42" s="378">
        <v>572.86666666666679</v>
      </c>
      <c r="I42" s="378">
        <v>582.33333333333326</v>
      </c>
      <c r="J42" s="378">
        <v>590.66666666666674</v>
      </c>
      <c r="K42" s="377">
        <v>574</v>
      </c>
      <c r="L42" s="377">
        <v>556.20000000000005</v>
      </c>
      <c r="M42" s="377">
        <v>2.2569300000000001</v>
      </c>
      <c r="N42" s="1"/>
      <c r="O42" s="1"/>
    </row>
    <row r="43" spans="1:15" ht="12.75" customHeight="1">
      <c r="A43" s="30">
        <v>33</v>
      </c>
      <c r="B43" s="436" t="s">
        <v>304</v>
      </c>
      <c r="C43" s="377">
        <v>101.8</v>
      </c>
      <c r="D43" s="378">
        <v>102.61666666666666</v>
      </c>
      <c r="E43" s="378">
        <v>100.63333333333333</v>
      </c>
      <c r="F43" s="378">
        <v>99.466666666666669</v>
      </c>
      <c r="G43" s="378">
        <v>97.483333333333334</v>
      </c>
      <c r="H43" s="378">
        <v>103.78333333333332</v>
      </c>
      <c r="I43" s="378">
        <v>105.76666666666664</v>
      </c>
      <c r="J43" s="378">
        <v>106.93333333333331</v>
      </c>
      <c r="K43" s="377">
        <v>104.6</v>
      </c>
      <c r="L43" s="377">
        <v>101.45</v>
      </c>
      <c r="M43" s="377">
        <v>9.2913899999999998</v>
      </c>
      <c r="N43" s="1"/>
      <c r="O43" s="1"/>
    </row>
    <row r="44" spans="1:15" ht="12.75" customHeight="1">
      <c r="A44" s="30">
        <v>34</v>
      </c>
      <c r="B44" s="436" t="s">
        <v>55</v>
      </c>
      <c r="C44" s="377">
        <v>135.44999999999999</v>
      </c>
      <c r="D44" s="378">
        <v>136.66666666666666</v>
      </c>
      <c r="E44" s="378">
        <v>133.0333333333333</v>
      </c>
      <c r="F44" s="378">
        <v>130.61666666666665</v>
      </c>
      <c r="G44" s="378">
        <v>126.98333333333329</v>
      </c>
      <c r="H44" s="378">
        <v>139.08333333333331</v>
      </c>
      <c r="I44" s="378">
        <v>142.7166666666667</v>
      </c>
      <c r="J44" s="378">
        <v>145.13333333333333</v>
      </c>
      <c r="K44" s="377">
        <v>140.30000000000001</v>
      </c>
      <c r="L44" s="377">
        <v>134.25</v>
      </c>
      <c r="M44" s="377">
        <v>104.57315</v>
      </c>
      <c r="N44" s="1"/>
      <c r="O44" s="1"/>
    </row>
    <row r="45" spans="1:15" ht="12.75" customHeight="1">
      <c r="A45" s="30">
        <v>35</v>
      </c>
      <c r="B45" s="436" t="s">
        <v>57</v>
      </c>
      <c r="C45" s="377">
        <v>3373.7</v>
      </c>
      <c r="D45" s="378">
        <v>3373.7166666666667</v>
      </c>
      <c r="E45" s="378">
        <v>3350.9833333333336</v>
      </c>
      <c r="F45" s="378">
        <v>3328.2666666666669</v>
      </c>
      <c r="G45" s="378">
        <v>3305.5333333333338</v>
      </c>
      <c r="H45" s="378">
        <v>3396.4333333333334</v>
      </c>
      <c r="I45" s="378">
        <v>3419.1666666666661</v>
      </c>
      <c r="J45" s="378">
        <v>3441.8833333333332</v>
      </c>
      <c r="K45" s="377">
        <v>3396.45</v>
      </c>
      <c r="L45" s="377">
        <v>3351</v>
      </c>
      <c r="M45" s="377">
        <v>5.5854299999999997</v>
      </c>
      <c r="N45" s="1"/>
      <c r="O45" s="1"/>
    </row>
    <row r="46" spans="1:15" ht="12.75" customHeight="1">
      <c r="A46" s="30">
        <v>36</v>
      </c>
      <c r="B46" s="436" t="s">
        <v>305</v>
      </c>
      <c r="C46" s="377">
        <v>189.45</v>
      </c>
      <c r="D46" s="378">
        <v>190.04999999999998</v>
      </c>
      <c r="E46" s="378">
        <v>186.59999999999997</v>
      </c>
      <c r="F46" s="378">
        <v>183.74999999999997</v>
      </c>
      <c r="G46" s="378">
        <v>180.29999999999995</v>
      </c>
      <c r="H46" s="378">
        <v>192.89999999999998</v>
      </c>
      <c r="I46" s="378">
        <v>196.34999999999997</v>
      </c>
      <c r="J46" s="378">
        <v>199.2</v>
      </c>
      <c r="K46" s="377">
        <v>193.5</v>
      </c>
      <c r="L46" s="377">
        <v>187.2</v>
      </c>
      <c r="M46" s="377">
        <v>11.108510000000001</v>
      </c>
      <c r="N46" s="1"/>
      <c r="O46" s="1"/>
    </row>
    <row r="47" spans="1:15" ht="12.75" customHeight="1">
      <c r="A47" s="30">
        <v>37</v>
      </c>
      <c r="B47" s="436" t="s">
        <v>307</v>
      </c>
      <c r="C47" s="377">
        <v>2431.15</v>
      </c>
      <c r="D47" s="378">
        <v>2439.7333333333336</v>
      </c>
      <c r="E47" s="378">
        <v>2401.416666666667</v>
      </c>
      <c r="F47" s="378">
        <v>2371.6833333333334</v>
      </c>
      <c r="G47" s="378">
        <v>2333.3666666666668</v>
      </c>
      <c r="H47" s="378">
        <v>2469.4666666666672</v>
      </c>
      <c r="I47" s="378">
        <v>2507.7833333333338</v>
      </c>
      <c r="J47" s="378">
        <v>2537.5166666666673</v>
      </c>
      <c r="K47" s="377">
        <v>2478.0500000000002</v>
      </c>
      <c r="L47" s="377">
        <v>2410</v>
      </c>
      <c r="M47" s="377">
        <v>2.9337900000000001</v>
      </c>
      <c r="N47" s="1"/>
      <c r="O47" s="1"/>
    </row>
    <row r="48" spans="1:15" ht="12.75" customHeight="1">
      <c r="A48" s="30">
        <v>38</v>
      </c>
      <c r="B48" s="436" t="s">
        <v>306</v>
      </c>
      <c r="C48" s="377">
        <v>3002.55</v>
      </c>
      <c r="D48" s="378">
        <v>3012.85</v>
      </c>
      <c r="E48" s="378">
        <v>2989.7</v>
      </c>
      <c r="F48" s="378">
        <v>2976.85</v>
      </c>
      <c r="G48" s="378">
        <v>2953.7</v>
      </c>
      <c r="H48" s="378">
        <v>3025.7</v>
      </c>
      <c r="I48" s="378">
        <v>3048.8500000000004</v>
      </c>
      <c r="J48" s="378">
        <v>3061.7</v>
      </c>
      <c r="K48" s="377">
        <v>3036</v>
      </c>
      <c r="L48" s="377">
        <v>3000</v>
      </c>
      <c r="M48" s="377">
        <v>0.14077999999999999</v>
      </c>
      <c r="N48" s="1"/>
      <c r="O48" s="1"/>
    </row>
    <row r="49" spans="1:15" ht="12.75" customHeight="1">
      <c r="A49" s="30">
        <v>39</v>
      </c>
      <c r="B49" s="436" t="s">
        <v>241</v>
      </c>
      <c r="C49" s="377">
        <v>1815.45</v>
      </c>
      <c r="D49" s="378">
        <v>1805.8166666666666</v>
      </c>
      <c r="E49" s="378">
        <v>1789.6333333333332</v>
      </c>
      <c r="F49" s="378">
        <v>1763.8166666666666</v>
      </c>
      <c r="G49" s="378">
        <v>1747.6333333333332</v>
      </c>
      <c r="H49" s="378">
        <v>1831.6333333333332</v>
      </c>
      <c r="I49" s="378">
        <v>1847.8166666666666</v>
      </c>
      <c r="J49" s="378">
        <v>1873.6333333333332</v>
      </c>
      <c r="K49" s="377">
        <v>1822</v>
      </c>
      <c r="L49" s="377">
        <v>1780</v>
      </c>
      <c r="M49" s="377">
        <v>0.75763999999999998</v>
      </c>
      <c r="N49" s="1"/>
      <c r="O49" s="1"/>
    </row>
    <row r="50" spans="1:15" ht="12.75" customHeight="1">
      <c r="A50" s="30">
        <v>40</v>
      </c>
      <c r="B50" s="436" t="s">
        <v>308</v>
      </c>
      <c r="C50" s="377">
        <v>10210.25</v>
      </c>
      <c r="D50" s="378">
        <v>10400.016666666666</v>
      </c>
      <c r="E50" s="378">
        <v>9943.2333333333336</v>
      </c>
      <c r="F50" s="378">
        <v>9676.2166666666672</v>
      </c>
      <c r="G50" s="378">
        <v>9219.4333333333343</v>
      </c>
      <c r="H50" s="378">
        <v>10667.033333333333</v>
      </c>
      <c r="I50" s="378">
        <v>11123.816666666666</v>
      </c>
      <c r="J50" s="378">
        <v>11390.833333333332</v>
      </c>
      <c r="K50" s="377">
        <v>10856.8</v>
      </c>
      <c r="L50" s="377">
        <v>10133</v>
      </c>
      <c r="M50" s="377">
        <v>0.55381000000000002</v>
      </c>
      <c r="N50" s="1"/>
      <c r="O50" s="1"/>
    </row>
    <row r="51" spans="1:15" ht="12.75" customHeight="1">
      <c r="A51" s="30">
        <v>41</v>
      </c>
      <c r="B51" s="436" t="s">
        <v>59</v>
      </c>
      <c r="C51" s="377">
        <v>1258.3</v>
      </c>
      <c r="D51" s="378">
        <v>1274.2333333333333</v>
      </c>
      <c r="E51" s="378">
        <v>1234.0666666666666</v>
      </c>
      <c r="F51" s="378">
        <v>1209.8333333333333</v>
      </c>
      <c r="G51" s="378">
        <v>1169.6666666666665</v>
      </c>
      <c r="H51" s="378">
        <v>1298.4666666666667</v>
      </c>
      <c r="I51" s="378">
        <v>1338.6333333333332</v>
      </c>
      <c r="J51" s="378">
        <v>1362.8666666666668</v>
      </c>
      <c r="K51" s="377">
        <v>1314.4</v>
      </c>
      <c r="L51" s="377">
        <v>1250</v>
      </c>
      <c r="M51" s="377">
        <v>17.403939999999999</v>
      </c>
      <c r="N51" s="1"/>
      <c r="O51" s="1"/>
    </row>
    <row r="52" spans="1:15" ht="12.75" customHeight="1">
      <c r="A52" s="30">
        <v>42</v>
      </c>
      <c r="B52" s="436" t="s">
        <v>60</v>
      </c>
      <c r="C52" s="377">
        <v>668.8</v>
      </c>
      <c r="D52" s="378">
        <v>676.81666666666661</v>
      </c>
      <c r="E52" s="378">
        <v>658.63333333333321</v>
      </c>
      <c r="F52" s="378">
        <v>648.46666666666658</v>
      </c>
      <c r="G52" s="378">
        <v>630.28333333333319</v>
      </c>
      <c r="H52" s="378">
        <v>686.98333333333323</v>
      </c>
      <c r="I52" s="378">
        <v>705.16666666666663</v>
      </c>
      <c r="J52" s="378">
        <v>715.33333333333326</v>
      </c>
      <c r="K52" s="377">
        <v>695</v>
      </c>
      <c r="L52" s="377">
        <v>666.65</v>
      </c>
      <c r="M52" s="377">
        <v>35.362029999999997</v>
      </c>
      <c r="N52" s="1"/>
      <c r="O52" s="1"/>
    </row>
    <row r="53" spans="1:15" ht="12.75" customHeight="1">
      <c r="A53" s="30">
        <v>43</v>
      </c>
      <c r="B53" s="436" t="s">
        <v>309</v>
      </c>
      <c r="C53" s="377">
        <v>610.20000000000005</v>
      </c>
      <c r="D53" s="378">
        <v>614.0333333333333</v>
      </c>
      <c r="E53" s="378">
        <v>603.16666666666663</v>
      </c>
      <c r="F53" s="378">
        <v>596.13333333333333</v>
      </c>
      <c r="G53" s="378">
        <v>585.26666666666665</v>
      </c>
      <c r="H53" s="378">
        <v>621.06666666666661</v>
      </c>
      <c r="I53" s="378">
        <v>631.93333333333339</v>
      </c>
      <c r="J53" s="378">
        <v>638.96666666666658</v>
      </c>
      <c r="K53" s="377">
        <v>624.9</v>
      </c>
      <c r="L53" s="377">
        <v>607</v>
      </c>
      <c r="M53" s="377">
        <v>1.9694799999999999</v>
      </c>
      <c r="N53" s="1"/>
      <c r="O53" s="1"/>
    </row>
    <row r="54" spans="1:15" ht="12.75" customHeight="1">
      <c r="A54" s="30">
        <v>44</v>
      </c>
      <c r="B54" s="436" t="s">
        <v>61</v>
      </c>
      <c r="C54" s="377">
        <v>725.2</v>
      </c>
      <c r="D54" s="378">
        <v>725.11666666666667</v>
      </c>
      <c r="E54" s="378">
        <v>714.33333333333337</v>
      </c>
      <c r="F54" s="378">
        <v>703.4666666666667</v>
      </c>
      <c r="G54" s="378">
        <v>692.68333333333339</v>
      </c>
      <c r="H54" s="378">
        <v>735.98333333333335</v>
      </c>
      <c r="I54" s="378">
        <v>746.76666666666665</v>
      </c>
      <c r="J54" s="378">
        <v>757.63333333333333</v>
      </c>
      <c r="K54" s="377">
        <v>735.9</v>
      </c>
      <c r="L54" s="377">
        <v>714.25</v>
      </c>
      <c r="M54" s="377">
        <v>240.55886000000001</v>
      </c>
      <c r="N54" s="1"/>
      <c r="O54" s="1"/>
    </row>
    <row r="55" spans="1:15" ht="12.75" customHeight="1">
      <c r="A55" s="30">
        <v>45</v>
      </c>
      <c r="B55" s="436" t="s">
        <v>62</v>
      </c>
      <c r="C55" s="377">
        <v>3400.95</v>
      </c>
      <c r="D55" s="378">
        <v>3430.25</v>
      </c>
      <c r="E55" s="378">
        <v>3363.3</v>
      </c>
      <c r="F55" s="378">
        <v>3325.65</v>
      </c>
      <c r="G55" s="378">
        <v>3258.7000000000003</v>
      </c>
      <c r="H55" s="378">
        <v>3467.9</v>
      </c>
      <c r="I55" s="378">
        <v>3534.85</v>
      </c>
      <c r="J55" s="378">
        <v>3572.5</v>
      </c>
      <c r="K55" s="377">
        <v>3497.2</v>
      </c>
      <c r="L55" s="377">
        <v>3392.6</v>
      </c>
      <c r="M55" s="377">
        <v>6.5659000000000001</v>
      </c>
      <c r="N55" s="1"/>
      <c r="O55" s="1"/>
    </row>
    <row r="56" spans="1:15" ht="12.75" customHeight="1">
      <c r="A56" s="30">
        <v>46</v>
      </c>
      <c r="B56" s="436" t="s">
        <v>313</v>
      </c>
      <c r="C56" s="377">
        <v>192.9</v>
      </c>
      <c r="D56" s="378">
        <v>193.48333333333335</v>
      </c>
      <c r="E56" s="378">
        <v>191.91666666666669</v>
      </c>
      <c r="F56" s="378">
        <v>190.93333333333334</v>
      </c>
      <c r="G56" s="378">
        <v>189.36666666666667</v>
      </c>
      <c r="H56" s="378">
        <v>194.4666666666667</v>
      </c>
      <c r="I56" s="378">
        <v>196.03333333333336</v>
      </c>
      <c r="J56" s="378">
        <v>197.01666666666671</v>
      </c>
      <c r="K56" s="377">
        <v>195.05</v>
      </c>
      <c r="L56" s="377">
        <v>192.5</v>
      </c>
      <c r="M56" s="377">
        <v>3.8652299999999999</v>
      </c>
      <c r="N56" s="1"/>
      <c r="O56" s="1"/>
    </row>
    <row r="57" spans="1:15" ht="12.75" customHeight="1">
      <c r="A57" s="30">
        <v>47</v>
      </c>
      <c r="B57" s="436" t="s">
        <v>314</v>
      </c>
      <c r="C57" s="377">
        <v>1206.95</v>
      </c>
      <c r="D57" s="378">
        <v>1219.75</v>
      </c>
      <c r="E57" s="378">
        <v>1190.55</v>
      </c>
      <c r="F57" s="378">
        <v>1174.1499999999999</v>
      </c>
      <c r="G57" s="378">
        <v>1144.9499999999998</v>
      </c>
      <c r="H57" s="378">
        <v>1236.1500000000001</v>
      </c>
      <c r="I57" s="378">
        <v>1265.3499999999999</v>
      </c>
      <c r="J57" s="378">
        <v>1281.7500000000002</v>
      </c>
      <c r="K57" s="377">
        <v>1248.95</v>
      </c>
      <c r="L57" s="377">
        <v>1203.3499999999999</v>
      </c>
      <c r="M57" s="377">
        <v>0.77868000000000004</v>
      </c>
      <c r="N57" s="1"/>
      <c r="O57" s="1"/>
    </row>
    <row r="58" spans="1:15" ht="12.75" customHeight="1">
      <c r="A58" s="30">
        <v>48</v>
      </c>
      <c r="B58" s="436" t="s">
        <v>64</v>
      </c>
      <c r="C58" s="377">
        <v>18153.55</v>
      </c>
      <c r="D58" s="378">
        <v>18270.783333333336</v>
      </c>
      <c r="E58" s="378">
        <v>17982.816666666673</v>
      </c>
      <c r="F58" s="378">
        <v>17812.083333333336</v>
      </c>
      <c r="G58" s="378">
        <v>17524.116666666672</v>
      </c>
      <c r="H58" s="378">
        <v>18441.516666666674</v>
      </c>
      <c r="I58" s="378">
        <v>18729.483333333341</v>
      </c>
      <c r="J58" s="378">
        <v>18900.216666666674</v>
      </c>
      <c r="K58" s="377">
        <v>18558.75</v>
      </c>
      <c r="L58" s="377">
        <v>18100.05</v>
      </c>
      <c r="M58" s="377">
        <v>2.05667</v>
      </c>
      <c r="N58" s="1"/>
      <c r="O58" s="1"/>
    </row>
    <row r="59" spans="1:15" ht="12" customHeight="1">
      <c r="A59" s="30">
        <v>49</v>
      </c>
      <c r="B59" s="436" t="s">
        <v>246</v>
      </c>
      <c r="C59" s="377">
        <v>5468.15</v>
      </c>
      <c r="D59" s="378">
        <v>5498.8166666666666</v>
      </c>
      <c r="E59" s="378">
        <v>5410.6333333333332</v>
      </c>
      <c r="F59" s="378">
        <v>5353.1166666666668</v>
      </c>
      <c r="G59" s="378">
        <v>5264.9333333333334</v>
      </c>
      <c r="H59" s="378">
        <v>5556.333333333333</v>
      </c>
      <c r="I59" s="378">
        <v>5644.5166666666655</v>
      </c>
      <c r="J59" s="378">
        <v>5702.0333333333328</v>
      </c>
      <c r="K59" s="377">
        <v>5587</v>
      </c>
      <c r="L59" s="377">
        <v>5441.3</v>
      </c>
      <c r="M59" s="377">
        <v>0.34526000000000001</v>
      </c>
      <c r="N59" s="1"/>
      <c r="O59" s="1"/>
    </row>
    <row r="60" spans="1:15" ht="12.75" customHeight="1">
      <c r="A60" s="30">
        <v>50</v>
      </c>
      <c r="B60" s="436" t="s">
        <v>65</v>
      </c>
      <c r="C60" s="377">
        <v>7744</v>
      </c>
      <c r="D60" s="378">
        <v>7801.6833333333334</v>
      </c>
      <c r="E60" s="378">
        <v>7658.3666666666668</v>
      </c>
      <c r="F60" s="378">
        <v>7572.7333333333336</v>
      </c>
      <c r="G60" s="378">
        <v>7429.416666666667</v>
      </c>
      <c r="H60" s="378">
        <v>7887.3166666666666</v>
      </c>
      <c r="I60" s="378">
        <v>8030.6333333333341</v>
      </c>
      <c r="J60" s="378">
        <v>8116.2666666666664</v>
      </c>
      <c r="K60" s="377">
        <v>7945</v>
      </c>
      <c r="L60" s="377">
        <v>7716.05</v>
      </c>
      <c r="M60" s="377">
        <v>11.300240000000001</v>
      </c>
      <c r="N60" s="1"/>
      <c r="O60" s="1"/>
    </row>
    <row r="61" spans="1:15" ht="12.75" customHeight="1">
      <c r="A61" s="30">
        <v>51</v>
      </c>
      <c r="B61" s="436" t="s">
        <v>315</v>
      </c>
      <c r="C61" s="377">
        <v>3602.15</v>
      </c>
      <c r="D61" s="378">
        <v>3631.3833333333332</v>
      </c>
      <c r="E61" s="378">
        <v>3537.7666666666664</v>
      </c>
      <c r="F61" s="378">
        <v>3473.3833333333332</v>
      </c>
      <c r="G61" s="378">
        <v>3379.7666666666664</v>
      </c>
      <c r="H61" s="378">
        <v>3695.7666666666664</v>
      </c>
      <c r="I61" s="378">
        <v>3789.3833333333332</v>
      </c>
      <c r="J61" s="378">
        <v>3853.7666666666664</v>
      </c>
      <c r="K61" s="377">
        <v>3725</v>
      </c>
      <c r="L61" s="377">
        <v>3567</v>
      </c>
      <c r="M61" s="377">
        <v>0.67856000000000005</v>
      </c>
      <c r="N61" s="1"/>
      <c r="O61" s="1"/>
    </row>
    <row r="62" spans="1:15" ht="12.75" customHeight="1">
      <c r="A62" s="30">
        <v>52</v>
      </c>
      <c r="B62" s="436" t="s">
        <v>66</v>
      </c>
      <c r="C62" s="377">
        <v>2506.3000000000002</v>
      </c>
      <c r="D62" s="378">
        <v>2506.25</v>
      </c>
      <c r="E62" s="378">
        <v>2475.0500000000002</v>
      </c>
      <c r="F62" s="378">
        <v>2443.8000000000002</v>
      </c>
      <c r="G62" s="378">
        <v>2412.6000000000004</v>
      </c>
      <c r="H62" s="378">
        <v>2537.5</v>
      </c>
      <c r="I62" s="378">
        <v>2568.6999999999998</v>
      </c>
      <c r="J62" s="378">
        <v>2599.9499999999998</v>
      </c>
      <c r="K62" s="377">
        <v>2537.4499999999998</v>
      </c>
      <c r="L62" s="377">
        <v>2475</v>
      </c>
      <c r="M62" s="377">
        <v>2.0980699999999999</v>
      </c>
      <c r="N62" s="1"/>
      <c r="O62" s="1"/>
    </row>
    <row r="63" spans="1:15" ht="12.75" customHeight="1">
      <c r="A63" s="30">
        <v>53</v>
      </c>
      <c r="B63" s="436" t="s">
        <v>316</v>
      </c>
      <c r="C63" s="377">
        <v>439.9</v>
      </c>
      <c r="D63" s="378">
        <v>445.4666666666667</v>
      </c>
      <c r="E63" s="378">
        <v>431.93333333333339</v>
      </c>
      <c r="F63" s="378">
        <v>423.9666666666667</v>
      </c>
      <c r="G63" s="378">
        <v>410.43333333333339</v>
      </c>
      <c r="H63" s="378">
        <v>453.43333333333339</v>
      </c>
      <c r="I63" s="378">
        <v>466.9666666666667</v>
      </c>
      <c r="J63" s="378">
        <v>474.93333333333339</v>
      </c>
      <c r="K63" s="377">
        <v>459</v>
      </c>
      <c r="L63" s="377">
        <v>437.5</v>
      </c>
      <c r="M63" s="377">
        <v>64.697339999999997</v>
      </c>
      <c r="N63" s="1"/>
      <c r="O63" s="1"/>
    </row>
    <row r="64" spans="1:15" ht="12.75" customHeight="1">
      <c r="A64" s="30">
        <v>54</v>
      </c>
      <c r="B64" s="436" t="s">
        <v>67</v>
      </c>
      <c r="C64" s="377">
        <v>295.25</v>
      </c>
      <c r="D64" s="378">
        <v>298.08333333333331</v>
      </c>
      <c r="E64" s="378">
        <v>290.66666666666663</v>
      </c>
      <c r="F64" s="378">
        <v>286.08333333333331</v>
      </c>
      <c r="G64" s="378">
        <v>278.66666666666663</v>
      </c>
      <c r="H64" s="378">
        <v>302.66666666666663</v>
      </c>
      <c r="I64" s="378">
        <v>310.08333333333326</v>
      </c>
      <c r="J64" s="378">
        <v>314.66666666666663</v>
      </c>
      <c r="K64" s="377">
        <v>305.5</v>
      </c>
      <c r="L64" s="377">
        <v>293.5</v>
      </c>
      <c r="M64" s="377">
        <v>76.305840000000003</v>
      </c>
      <c r="N64" s="1"/>
      <c r="O64" s="1"/>
    </row>
    <row r="65" spans="1:15" ht="12.75" customHeight="1">
      <c r="A65" s="30">
        <v>55</v>
      </c>
      <c r="B65" s="436" t="s">
        <v>68</v>
      </c>
      <c r="C65" s="377">
        <v>92.25</v>
      </c>
      <c r="D65" s="378">
        <v>93.283333333333346</v>
      </c>
      <c r="E65" s="378">
        <v>90.666666666666686</v>
      </c>
      <c r="F65" s="378">
        <v>89.083333333333343</v>
      </c>
      <c r="G65" s="378">
        <v>86.466666666666683</v>
      </c>
      <c r="H65" s="378">
        <v>94.866666666666688</v>
      </c>
      <c r="I65" s="378">
        <v>97.483333333333334</v>
      </c>
      <c r="J65" s="378">
        <v>99.066666666666691</v>
      </c>
      <c r="K65" s="377">
        <v>95.9</v>
      </c>
      <c r="L65" s="377">
        <v>91.7</v>
      </c>
      <c r="M65" s="377">
        <v>367.50277999999997</v>
      </c>
      <c r="N65" s="1"/>
      <c r="O65" s="1"/>
    </row>
    <row r="66" spans="1:15" ht="12.75" customHeight="1">
      <c r="A66" s="30">
        <v>56</v>
      </c>
      <c r="B66" s="436" t="s">
        <v>247</v>
      </c>
      <c r="C66" s="377">
        <v>53.2</v>
      </c>
      <c r="D66" s="378">
        <v>53.65</v>
      </c>
      <c r="E66" s="378">
        <v>52.55</v>
      </c>
      <c r="F66" s="378">
        <v>51.9</v>
      </c>
      <c r="G66" s="378">
        <v>50.8</v>
      </c>
      <c r="H66" s="378">
        <v>54.3</v>
      </c>
      <c r="I66" s="378">
        <v>55.400000000000006</v>
      </c>
      <c r="J66" s="378">
        <v>56.05</v>
      </c>
      <c r="K66" s="377">
        <v>54.75</v>
      </c>
      <c r="L66" s="377">
        <v>53</v>
      </c>
      <c r="M66" s="377">
        <v>46.610529999999997</v>
      </c>
      <c r="N66" s="1"/>
      <c r="O66" s="1"/>
    </row>
    <row r="67" spans="1:15" ht="12.75" customHeight="1">
      <c r="A67" s="30">
        <v>57</v>
      </c>
      <c r="B67" s="436" t="s">
        <v>310</v>
      </c>
      <c r="C67" s="377">
        <v>3213.25</v>
      </c>
      <c r="D67" s="378">
        <v>3232.5333333333328</v>
      </c>
      <c r="E67" s="378">
        <v>3175.1666666666656</v>
      </c>
      <c r="F67" s="378">
        <v>3137.0833333333326</v>
      </c>
      <c r="G67" s="378">
        <v>3079.7166666666653</v>
      </c>
      <c r="H67" s="378">
        <v>3270.6166666666659</v>
      </c>
      <c r="I67" s="378">
        <v>3327.9833333333327</v>
      </c>
      <c r="J67" s="378">
        <v>3366.0666666666662</v>
      </c>
      <c r="K67" s="377">
        <v>3289.9</v>
      </c>
      <c r="L67" s="377">
        <v>3194.45</v>
      </c>
      <c r="M67" s="377">
        <v>0.47427999999999998</v>
      </c>
      <c r="N67" s="1"/>
      <c r="O67" s="1"/>
    </row>
    <row r="68" spans="1:15" ht="12.75" customHeight="1">
      <c r="A68" s="30">
        <v>58</v>
      </c>
      <c r="B68" s="436" t="s">
        <v>69</v>
      </c>
      <c r="C68" s="377">
        <v>1981</v>
      </c>
      <c r="D68" s="378">
        <v>2002.45</v>
      </c>
      <c r="E68" s="378">
        <v>1948.5500000000002</v>
      </c>
      <c r="F68" s="378">
        <v>1916.1000000000001</v>
      </c>
      <c r="G68" s="378">
        <v>1862.2000000000003</v>
      </c>
      <c r="H68" s="378">
        <v>2034.9</v>
      </c>
      <c r="I68" s="378">
        <v>2088.8000000000002</v>
      </c>
      <c r="J68" s="378">
        <v>2121.25</v>
      </c>
      <c r="K68" s="377">
        <v>2056.35</v>
      </c>
      <c r="L68" s="377">
        <v>1970</v>
      </c>
      <c r="M68" s="377">
        <v>4.2238199999999999</v>
      </c>
      <c r="N68" s="1"/>
      <c r="O68" s="1"/>
    </row>
    <row r="69" spans="1:15" ht="12.75" customHeight="1">
      <c r="A69" s="30">
        <v>59</v>
      </c>
      <c r="B69" s="436" t="s">
        <v>318</v>
      </c>
      <c r="C69" s="377">
        <v>5103.7</v>
      </c>
      <c r="D69" s="378">
        <v>5119.3666666666659</v>
      </c>
      <c r="E69" s="378">
        <v>5046.1333333333314</v>
      </c>
      <c r="F69" s="378">
        <v>4988.5666666666657</v>
      </c>
      <c r="G69" s="378">
        <v>4915.3333333333312</v>
      </c>
      <c r="H69" s="378">
        <v>5176.9333333333316</v>
      </c>
      <c r="I69" s="378">
        <v>5250.166666666667</v>
      </c>
      <c r="J69" s="378">
        <v>5307.7333333333318</v>
      </c>
      <c r="K69" s="377">
        <v>5192.6000000000004</v>
      </c>
      <c r="L69" s="377">
        <v>5061.8</v>
      </c>
      <c r="M69" s="377">
        <v>7.639E-2</v>
      </c>
      <c r="N69" s="1"/>
      <c r="O69" s="1"/>
    </row>
    <row r="70" spans="1:15" ht="12.75" customHeight="1">
      <c r="A70" s="30">
        <v>60</v>
      </c>
      <c r="B70" s="436" t="s">
        <v>248</v>
      </c>
      <c r="C70" s="377">
        <v>1098.4000000000001</v>
      </c>
      <c r="D70" s="378">
        <v>1111.1333333333334</v>
      </c>
      <c r="E70" s="378">
        <v>1080.2666666666669</v>
      </c>
      <c r="F70" s="378">
        <v>1062.1333333333334</v>
      </c>
      <c r="G70" s="378">
        <v>1031.2666666666669</v>
      </c>
      <c r="H70" s="378">
        <v>1129.2666666666669</v>
      </c>
      <c r="I70" s="378">
        <v>1160.1333333333332</v>
      </c>
      <c r="J70" s="378">
        <v>1178.2666666666669</v>
      </c>
      <c r="K70" s="377">
        <v>1142</v>
      </c>
      <c r="L70" s="377">
        <v>1093</v>
      </c>
      <c r="M70" s="377">
        <v>0.37070999999999998</v>
      </c>
      <c r="N70" s="1"/>
      <c r="O70" s="1"/>
    </row>
    <row r="71" spans="1:15" ht="12.75" customHeight="1">
      <c r="A71" s="30">
        <v>61</v>
      </c>
      <c r="B71" s="436" t="s">
        <v>319</v>
      </c>
      <c r="C71" s="377">
        <v>426.35</v>
      </c>
      <c r="D71" s="378">
        <v>430.65000000000003</v>
      </c>
      <c r="E71" s="378">
        <v>416.25000000000006</v>
      </c>
      <c r="F71" s="378">
        <v>406.15000000000003</v>
      </c>
      <c r="G71" s="378">
        <v>391.75000000000006</v>
      </c>
      <c r="H71" s="378">
        <v>440.75000000000006</v>
      </c>
      <c r="I71" s="378">
        <v>455.15000000000003</v>
      </c>
      <c r="J71" s="378">
        <v>465.25000000000006</v>
      </c>
      <c r="K71" s="377">
        <v>445.05</v>
      </c>
      <c r="L71" s="377">
        <v>420.55</v>
      </c>
      <c r="M71" s="377">
        <v>1.96471</v>
      </c>
      <c r="N71" s="1"/>
      <c r="O71" s="1"/>
    </row>
    <row r="72" spans="1:15" ht="12.75" customHeight="1">
      <c r="A72" s="30">
        <v>62</v>
      </c>
      <c r="B72" s="436" t="s">
        <v>71</v>
      </c>
      <c r="C72" s="377">
        <v>208.35</v>
      </c>
      <c r="D72" s="378">
        <v>211.48333333333335</v>
      </c>
      <c r="E72" s="378">
        <v>204.4666666666667</v>
      </c>
      <c r="F72" s="378">
        <v>200.58333333333334</v>
      </c>
      <c r="G72" s="378">
        <v>193.56666666666669</v>
      </c>
      <c r="H72" s="378">
        <v>215.3666666666667</v>
      </c>
      <c r="I72" s="378">
        <v>222.38333333333335</v>
      </c>
      <c r="J72" s="378">
        <v>226.26666666666671</v>
      </c>
      <c r="K72" s="377">
        <v>218.5</v>
      </c>
      <c r="L72" s="377">
        <v>207.6</v>
      </c>
      <c r="M72" s="377">
        <v>59.799250000000001</v>
      </c>
      <c r="N72" s="1"/>
      <c r="O72" s="1"/>
    </row>
    <row r="73" spans="1:15" ht="12.75" customHeight="1">
      <c r="A73" s="30">
        <v>63</v>
      </c>
      <c r="B73" s="436" t="s">
        <v>311</v>
      </c>
      <c r="C73" s="377">
        <v>1826.9</v>
      </c>
      <c r="D73" s="378">
        <v>1839.2833333333335</v>
      </c>
      <c r="E73" s="378">
        <v>1807.616666666667</v>
      </c>
      <c r="F73" s="378">
        <v>1788.3333333333335</v>
      </c>
      <c r="G73" s="378">
        <v>1756.666666666667</v>
      </c>
      <c r="H73" s="378">
        <v>1858.5666666666671</v>
      </c>
      <c r="I73" s="378">
        <v>1890.2333333333336</v>
      </c>
      <c r="J73" s="378">
        <v>1909.5166666666671</v>
      </c>
      <c r="K73" s="377">
        <v>1870.95</v>
      </c>
      <c r="L73" s="377">
        <v>1820</v>
      </c>
      <c r="M73" s="377">
        <v>2.31264</v>
      </c>
      <c r="N73" s="1"/>
      <c r="O73" s="1"/>
    </row>
    <row r="74" spans="1:15" ht="12.75" customHeight="1">
      <c r="A74" s="30">
        <v>64</v>
      </c>
      <c r="B74" s="436" t="s">
        <v>72</v>
      </c>
      <c r="C74" s="377">
        <v>761.15</v>
      </c>
      <c r="D74" s="378">
        <v>767.05000000000007</v>
      </c>
      <c r="E74" s="378">
        <v>753.20000000000016</v>
      </c>
      <c r="F74" s="378">
        <v>745.25000000000011</v>
      </c>
      <c r="G74" s="378">
        <v>731.4000000000002</v>
      </c>
      <c r="H74" s="378">
        <v>775.00000000000011</v>
      </c>
      <c r="I74" s="378">
        <v>788.85</v>
      </c>
      <c r="J74" s="378">
        <v>796.80000000000007</v>
      </c>
      <c r="K74" s="377">
        <v>780.9</v>
      </c>
      <c r="L74" s="377">
        <v>759.1</v>
      </c>
      <c r="M74" s="377">
        <v>2.8288799999999998</v>
      </c>
      <c r="N74" s="1"/>
      <c r="O74" s="1"/>
    </row>
    <row r="75" spans="1:15" ht="12.75" customHeight="1">
      <c r="A75" s="30">
        <v>65</v>
      </c>
      <c r="B75" s="436" t="s">
        <v>73</v>
      </c>
      <c r="C75" s="377">
        <v>761.15</v>
      </c>
      <c r="D75" s="378">
        <v>765.31666666666661</v>
      </c>
      <c r="E75" s="378">
        <v>751.03333333333319</v>
      </c>
      <c r="F75" s="378">
        <v>740.91666666666663</v>
      </c>
      <c r="G75" s="378">
        <v>726.63333333333321</v>
      </c>
      <c r="H75" s="378">
        <v>775.43333333333317</v>
      </c>
      <c r="I75" s="378">
        <v>789.71666666666647</v>
      </c>
      <c r="J75" s="378">
        <v>799.83333333333314</v>
      </c>
      <c r="K75" s="377">
        <v>779.6</v>
      </c>
      <c r="L75" s="377">
        <v>755.2</v>
      </c>
      <c r="M75" s="377">
        <v>13.300649999999999</v>
      </c>
      <c r="N75" s="1"/>
      <c r="O75" s="1"/>
    </row>
    <row r="76" spans="1:15" ht="12.75" customHeight="1">
      <c r="A76" s="30">
        <v>66</v>
      </c>
      <c r="B76" s="436" t="s">
        <v>320</v>
      </c>
      <c r="C76" s="377">
        <v>12134.8</v>
      </c>
      <c r="D76" s="378">
        <v>12270.75</v>
      </c>
      <c r="E76" s="378">
        <v>11943</v>
      </c>
      <c r="F76" s="378">
        <v>11751.2</v>
      </c>
      <c r="G76" s="378">
        <v>11423.45</v>
      </c>
      <c r="H76" s="378">
        <v>12462.55</v>
      </c>
      <c r="I76" s="378">
        <v>12790.3</v>
      </c>
      <c r="J76" s="378">
        <v>12982.099999999999</v>
      </c>
      <c r="K76" s="377">
        <v>12598.5</v>
      </c>
      <c r="L76" s="377">
        <v>12078.95</v>
      </c>
      <c r="M76" s="377">
        <v>5.867E-2</v>
      </c>
      <c r="N76" s="1"/>
      <c r="O76" s="1"/>
    </row>
    <row r="77" spans="1:15" ht="12.75" customHeight="1">
      <c r="A77" s="30">
        <v>67</v>
      </c>
      <c r="B77" s="436" t="s">
        <v>75</v>
      </c>
      <c r="C77" s="377">
        <v>714.35</v>
      </c>
      <c r="D77" s="378">
        <v>719.20000000000016</v>
      </c>
      <c r="E77" s="378">
        <v>707.70000000000027</v>
      </c>
      <c r="F77" s="378">
        <v>701.05000000000007</v>
      </c>
      <c r="G77" s="378">
        <v>689.55000000000018</v>
      </c>
      <c r="H77" s="378">
        <v>725.85000000000036</v>
      </c>
      <c r="I77" s="378">
        <v>737.35000000000014</v>
      </c>
      <c r="J77" s="378">
        <v>744.00000000000045</v>
      </c>
      <c r="K77" s="377">
        <v>730.7</v>
      </c>
      <c r="L77" s="377">
        <v>712.55</v>
      </c>
      <c r="M77" s="377">
        <v>43.120579999999997</v>
      </c>
      <c r="N77" s="1"/>
      <c r="O77" s="1"/>
    </row>
    <row r="78" spans="1:15" ht="12.75" customHeight="1">
      <c r="A78" s="30">
        <v>68</v>
      </c>
      <c r="B78" s="436" t="s">
        <v>76</v>
      </c>
      <c r="C78" s="377">
        <v>60.65</v>
      </c>
      <c r="D78" s="378">
        <v>61.699999999999996</v>
      </c>
      <c r="E78" s="378">
        <v>59.3</v>
      </c>
      <c r="F78" s="378">
        <v>57.95</v>
      </c>
      <c r="G78" s="378">
        <v>55.550000000000004</v>
      </c>
      <c r="H78" s="378">
        <v>63.04999999999999</v>
      </c>
      <c r="I78" s="378">
        <v>65.449999999999989</v>
      </c>
      <c r="J78" s="378">
        <v>66.799999999999983</v>
      </c>
      <c r="K78" s="377">
        <v>64.099999999999994</v>
      </c>
      <c r="L78" s="377">
        <v>60.35</v>
      </c>
      <c r="M78" s="377">
        <v>368.33735000000001</v>
      </c>
      <c r="N78" s="1"/>
      <c r="O78" s="1"/>
    </row>
    <row r="79" spans="1:15" ht="12.75" customHeight="1">
      <c r="A79" s="30">
        <v>69</v>
      </c>
      <c r="B79" s="436" t="s">
        <v>77</v>
      </c>
      <c r="C79" s="377">
        <v>348.7</v>
      </c>
      <c r="D79" s="378">
        <v>351.73333333333335</v>
      </c>
      <c r="E79" s="378">
        <v>343.9666666666667</v>
      </c>
      <c r="F79" s="378">
        <v>339.23333333333335</v>
      </c>
      <c r="G79" s="378">
        <v>331.4666666666667</v>
      </c>
      <c r="H79" s="378">
        <v>356.4666666666667</v>
      </c>
      <c r="I79" s="378">
        <v>364.23333333333335</v>
      </c>
      <c r="J79" s="378">
        <v>368.9666666666667</v>
      </c>
      <c r="K79" s="377">
        <v>359.5</v>
      </c>
      <c r="L79" s="377">
        <v>347</v>
      </c>
      <c r="M79" s="377">
        <v>16.31061</v>
      </c>
      <c r="N79" s="1"/>
      <c r="O79" s="1"/>
    </row>
    <row r="80" spans="1:15" ht="12.75" customHeight="1">
      <c r="A80" s="30">
        <v>70</v>
      </c>
      <c r="B80" s="436" t="s">
        <v>321</v>
      </c>
      <c r="C80" s="377">
        <v>1528.9</v>
      </c>
      <c r="D80" s="378">
        <v>1540.1166666666668</v>
      </c>
      <c r="E80" s="378">
        <v>1477.7333333333336</v>
      </c>
      <c r="F80" s="378">
        <v>1426.5666666666668</v>
      </c>
      <c r="G80" s="378">
        <v>1364.1833333333336</v>
      </c>
      <c r="H80" s="378">
        <v>1591.2833333333335</v>
      </c>
      <c r="I80" s="378">
        <v>1653.6666666666667</v>
      </c>
      <c r="J80" s="378">
        <v>1704.8333333333335</v>
      </c>
      <c r="K80" s="377">
        <v>1602.5</v>
      </c>
      <c r="L80" s="377">
        <v>1488.95</v>
      </c>
      <c r="M80" s="377">
        <v>0.81413999999999997</v>
      </c>
      <c r="N80" s="1"/>
      <c r="O80" s="1"/>
    </row>
    <row r="81" spans="1:15" ht="12.75" customHeight="1">
      <c r="A81" s="30">
        <v>71</v>
      </c>
      <c r="B81" s="436" t="s">
        <v>323</v>
      </c>
      <c r="C81" s="377">
        <v>7090.05</v>
      </c>
      <c r="D81" s="378">
        <v>7125.7166666666672</v>
      </c>
      <c r="E81" s="378">
        <v>7024.4333333333343</v>
      </c>
      <c r="F81" s="378">
        <v>6958.8166666666675</v>
      </c>
      <c r="G81" s="378">
        <v>6857.5333333333347</v>
      </c>
      <c r="H81" s="378">
        <v>7191.3333333333339</v>
      </c>
      <c r="I81" s="378">
        <v>7292.6166666666668</v>
      </c>
      <c r="J81" s="378">
        <v>7358.2333333333336</v>
      </c>
      <c r="K81" s="377">
        <v>7227</v>
      </c>
      <c r="L81" s="377">
        <v>7060.1</v>
      </c>
      <c r="M81" s="377">
        <v>8.9829999999999993E-2</v>
      </c>
      <c r="N81" s="1"/>
      <c r="O81" s="1"/>
    </row>
    <row r="82" spans="1:15" ht="12.75" customHeight="1">
      <c r="A82" s="30">
        <v>72</v>
      </c>
      <c r="B82" s="436" t="s">
        <v>324</v>
      </c>
      <c r="C82" s="377">
        <v>1019.9</v>
      </c>
      <c r="D82" s="378">
        <v>1027.6333333333334</v>
      </c>
      <c r="E82" s="378">
        <v>997.26666666666688</v>
      </c>
      <c r="F82" s="378">
        <v>974.63333333333344</v>
      </c>
      <c r="G82" s="378">
        <v>944.26666666666688</v>
      </c>
      <c r="H82" s="378">
        <v>1050.2666666666669</v>
      </c>
      <c r="I82" s="378">
        <v>1080.6333333333332</v>
      </c>
      <c r="J82" s="378">
        <v>1103.2666666666669</v>
      </c>
      <c r="K82" s="377">
        <v>1058</v>
      </c>
      <c r="L82" s="377">
        <v>1005</v>
      </c>
      <c r="M82" s="377">
        <v>0.49769999999999998</v>
      </c>
      <c r="N82" s="1"/>
      <c r="O82" s="1"/>
    </row>
    <row r="83" spans="1:15" ht="12.75" customHeight="1">
      <c r="A83" s="30">
        <v>73</v>
      </c>
      <c r="B83" s="436" t="s">
        <v>78</v>
      </c>
      <c r="C83" s="377">
        <v>17189.900000000001</v>
      </c>
      <c r="D83" s="378">
        <v>17347.75</v>
      </c>
      <c r="E83" s="378">
        <v>16846</v>
      </c>
      <c r="F83" s="378">
        <v>16502.099999999999</v>
      </c>
      <c r="G83" s="378">
        <v>16000.349999999999</v>
      </c>
      <c r="H83" s="378">
        <v>17691.650000000001</v>
      </c>
      <c r="I83" s="378">
        <v>18193.400000000001</v>
      </c>
      <c r="J83" s="378">
        <v>18537.300000000003</v>
      </c>
      <c r="K83" s="377">
        <v>17849.5</v>
      </c>
      <c r="L83" s="377">
        <v>17003.849999999999</v>
      </c>
      <c r="M83" s="377">
        <v>0.30370999999999998</v>
      </c>
      <c r="N83" s="1"/>
      <c r="O83" s="1"/>
    </row>
    <row r="84" spans="1:15" ht="12.75" customHeight="1">
      <c r="A84" s="30">
        <v>74</v>
      </c>
      <c r="B84" s="436" t="s">
        <v>80</v>
      </c>
      <c r="C84" s="377">
        <v>398.1</v>
      </c>
      <c r="D84" s="378">
        <v>400.45</v>
      </c>
      <c r="E84" s="378">
        <v>394</v>
      </c>
      <c r="F84" s="378">
        <v>389.90000000000003</v>
      </c>
      <c r="G84" s="378">
        <v>383.45000000000005</v>
      </c>
      <c r="H84" s="378">
        <v>404.54999999999995</v>
      </c>
      <c r="I84" s="378">
        <v>410.99999999999989</v>
      </c>
      <c r="J84" s="378">
        <v>415.09999999999991</v>
      </c>
      <c r="K84" s="377">
        <v>406.9</v>
      </c>
      <c r="L84" s="377">
        <v>396.35</v>
      </c>
      <c r="M84" s="377">
        <v>66.10248</v>
      </c>
      <c r="N84" s="1"/>
      <c r="O84" s="1"/>
    </row>
    <row r="85" spans="1:15" ht="12.75" customHeight="1">
      <c r="A85" s="30">
        <v>75</v>
      </c>
      <c r="B85" s="436" t="s">
        <v>325</v>
      </c>
      <c r="C85" s="377">
        <v>501.9</v>
      </c>
      <c r="D85" s="378">
        <v>509.65000000000003</v>
      </c>
      <c r="E85" s="378">
        <v>488.30000000000007</v>
      </c>
      <c r="F85" s="378">
        <v>474.70000000000005</v>
      </c>
      <c r="G85" s="378">
        <v>453.35000000000008</v>
      </c>
      <c r="H85" s="378">
        <v>523.25</v>
      </c>
      <c r="I85" s="378">
        <v>544.60000000000014</v>
      </c>
      <c r="J85" s="378">
        <v>558.20000000000005</v>
      </c>
      <c r="K85" s="377">
        <v>531</v>
      </c>
      <c r="L85" s="377">
        <v>496.05</v>
      </c>
      <c r="M85" s="377">
        <v>24.624369999999999</v>
      </c>
      <c r="N85" s="1"/>
      <c r="O85" s="1"/>
    </row>
    <row r="86" spans="1:15" ht="12.75" customHeight="1">
      <c r="A86" s="30">
        <v>76</v>
      </c>
      <c r="B86" s="436" t="s">
        <v>81</v>
      </c>
      <c r="C86" s="377">
        <v>3621.9</v>
      </c>
      <c r="D86" s="378">
        <v>3642.5666666666671</v>
      </c>
      <c r="E86" s="378">
        <v>3590.4333333333343</v>
      </c>
      <c r="F86" s="378">
        <v>3558.9666666666672</v>
      </c>
      <c r="G86" s="378">
        <v>3506.8333333333344</v>
      </c>
      <c r="H86" s="378">
        <v>3674.0333333333342</v>
      </c>
      <c r="I86" s="378">
        <v>3726.1666666666665</v>
      </c>
      <c r="J86" s="378">
        <v>3757.6333333333341</v>
      </c>
      <c r="K86" s="377">
        <v>3694.7</v>
      </c>
      <c r="L86" s="377">
        <v>3611.1</v>
      </c>
      <c r="M86" s="377">
        <v>1.6810400000000001</v>
      </c>
      <c r="N86" s="1"/>
      <c r="O86" s="1"/>
    </row>
    <row r="87" spans="1:15" ht="12.75" customHeight="1">
      <c r="A87" s="30">
        <v>77</v>
      </c>
      <c r="B87" s="436" t="s">
        <v>312</v>
      </c>
      <c r="C87" s="377">
        <v>2020.35</v>
      </c>
      <c r="D87" s="378">
        <v>2033.2166666666669</v>
      </c>
      <c r="E87" s="378">
        <v>1978.4333333333338</v>
      </c>
      <c r="F87" s="378">
        <v>1936.5166666666669</v>
      </c>
      <c r="G87" s="378">
        <v>1881.7333333333338</v>
      </c>
      <c r="H87" s="378">
        <v>2075.1333333333341</v>
      </c>
      <c r="I87" s="378">
        <v>2129.916666666667</v>
      </c>
      <c r="J87" s="378">
        <v>2171.8333333333339</v>
      </c>
      <c r="K87" s="377">
        <v>2088</v>
      </c>
      <c r="L87" s="377">
        <v>1991.3</v>
      </c>
      <c r="M87" s="377">
        <v>9.7737499999999997</v>
      </c>
      <c r="N87" s="1"/>
      <c r="O87" s="1"/>
    </row>
    <row r="88" spans="1:15" ht="12.75" customHeight="1">
      <c r="A88" s="30">
        <v>78</v>
      </c>
      <c r="B88" s="436" t="s">
        <v>322</v>
      </c>
      <c r="C88" s="377">
        <v>534.70000000000005</v>
      </c>
      <c r="D88" s="378">
        <v>539.76666666666677</v>
      </c>
      <c r="E88" s="378">
        <v>525.93333333333351</v>
      </c>
      <c r="F88" s="378">
        <v>517.16666666666674</v>
      </c>
      <c r="G88" s="378">
        <v>503.33333333333348</v>
      </c>
      <c r="H88" s="378">
        <v>548.53333333333353</v>
      </c>
      <c r="I88" s="378">
        <v>562.36666666666679</v>
      </c>
      <c r="J88" s="378">
        <v>571.13333333333355</v>
      </c>
      <c r="K88" s="377">
        <v>553.6</v>
      </c>
      <c r="L88" s="377">
        <v>531</v>
      </c>
      <c r="M88" s="377">
        <v>25.141780000000001</v>
      </c>
      <c r="N88" s="1"/>
      <c r="O88" s="1"/>
    </row>
    <row r="89" spans="1:15" ht="12.75" customHeight="1">
      <c r="A89" s="30">
        <v>79</v>
      </c>
      <c r="B89" s="436" t="s">
        <v>326</v>
      </c>
      <c r="C89" s="377">
        <v>139.94999999999999</v>
      </c>
      <c r="D89" s="378">
        <v>140.79999999999998</v>
      </c>
      <c r="E89" s="378">
        <v>138.24999999999997</v>
      </c>
      <c r="F89" s="378">
        <v>136.54999999999998</v>
      </c>
      <c r="G89" s="378">
        <v>133.99999999999997</v>
      </c>
      <c r="H89" s="378">
        <v>142.49999999999997</v>
      </c>
      <c r="I89" s="378">
        <v>145.04999999999998</v>
      </c>
      <c r="J89" s="378">
        <v>146.74999999999997</v>
      </c>
      <c r="K89" s="377">
        <v>143.35</v>
      </c>
      <c r="L89" s="377">
        <v>139.1</v>
      </c>
      <c r="M89" s="377">
        <v>14.676299999999999</v>
      </c>
      <c r="N89" s="1"/>
      <c r="O89" s="1"/>
    </row>
    <row r="90" spans="1:15" ht="12.75" customHeight="1">
      <c r="A90" s="30">
        <v>80</v>
      </c>
      <c r="B90" s="436" t="s">
        <v>82</v>
      </c>
      <c r="C90" s="377">
        <v>422.05</v>
      </c>
      <c r="D90" s="378">
        <v>427.33333333333331</v>
      </c>
      <c r="E90" s="378">
        <v>415.16666666666663</v>
      </c>
      <c r="F90" s="378">
        <v>408.2833333333333</v>
      </c>
      <c r="G90" s="378">
        <v>396.11666666666662</v>
      </c>
      <c r="H90" s="378">
        <v>434.21666666666664</v>
      </c>
      <c r="I90" s="378">
        <v>446.38333333333327</v>
      </c>
      <c r="J90" s="378">
        <v>453.26666666666665</v>
      </c>
      <c r="K90" s="377">
        <v>439.5</v>
      </c>
      <c r="L90" s="377">
        <v>420.45</v>
      </c>
      <c r="M90" s="377">
        <v>43.254539999999999</v>
      </c>
      <c r="N90" s="1"/>
      <c r="O90" s="1"/>
    </row>
    <row r="91" spans="1:15" ht="12.75" customHeight="1">
      <c r="A91" s="30">
        <v>81</v>
      </c>
      <c r="B91" s="436" t="s">
        <v>344</v>
      </c>
      <c r="C91" s="377">
        <v>2880.5</v>
      </c>
      <c r="D91" s="378">
        <v>2899.1666666666665</v>
      </c>
      <c r="E91" s="378">
        <v>2843.333333333333</v>
      </c>
      <c r="F91" s="378">
        <v>2806.1666666666665</v>
      </c>
      <c r="G91" s="378">
        <v>2750.333333333333</v>
      </c>
      <c r="H91" s="378">
        <v>2936.333333333333</v>
      </c>
      <c r="I91" s="378">
        <v>2992.1666666666661</v>
      </c>
      <c r="J91" s="378">
        <v>3029.333333333333</v>
      </c>
      <c r="K91" s="377">
        <v>2955</v>
      </c>
      <c r="L91" s="377">
        <v>2862</v>
      </c>
      <c r="M91" s="377">
        <v>2.4731700000000001</v>
      </c>
      <c r="N91" s="1"/>
      <c r="O91" s="1"/>
    </row>
    <row r="92" spans="1:15" ht="12.75" customHeight="1">
      <c r="A92" s="30">
        <v>82</v>
      </c>
      <c r="B92" s="436" t="s">
        <v>83</v>
      </c>
      <c r="C92" s="377">
        <v>223.1</v>
      </c>
      <c r="D92" s="378">
        <v>224.93333333333331</v>
      </c>
      <c r="E92" s="378">
        <v>219.86666666666662</v>
      </c>
      <c r="F92" s="378">
        <v>216.6333333333333</v>
      </c>
      <c r="G92" s="378">
        <v>211.56666666666661</v>
      </c>
      <c r="H92" s="378">
        <v>228.16666666666663</v>
      </c>
      <c r="I92" s="378">
        <v>233.23333333333329</v>
      </c>
      <c r="J92" s="378">
        <v>236.46666666666664</v>
      </c>
      <c r="K92" s="377">
        <v>230</v>
      </c>
      <c r="L92" s="377">
        <v>221.7</v>
      </c>
      <c r="M92" s="377">
        <v>72.473460000000003</v>
      </c>
      <c r="N92" s="1"/>
      <c r="O92" s="1"/>
    </row>
    <row r="93" spans="1:15" ht="12.75" customHeight="1">
      <c r="A93" s="30">
        <v>83</v>
      </c>
      <c r="B93" s="436" t="s">
        <v>330</v>
      </c>
      <c r="C93" s="377">
        <v>616.35</v>
      </c>
      <c r="D93" s="378">
        <v>622.13333333333333</v>
      </c>
      <c r="E93" s="378">
        <v>605.51666666666665</v>
      </c>
      <c r="F93" s="378">
        <v>594.68333333333328</v>
      </c>
      <c r="G93" s="378">
        <v>578.06666666666661</v>
      </c>
      <c r="H93" s="378">
        <v>632.9666666666667</v>
      </c>
      <c r="I93" s="378">
        <v>649.58333333333326</v>
      </c>
      <c r="J93" s="378">
        <v>660.41666666666674</v>
      </c>
      <c r="K93" s="377">
        <v>638.75</v>
      </c>
      <c r="L93" s="377">
        <v>611.29999999999995</v>
      </c>
      <c r="M93" s="377">
        <v>15.06793</v>
      </c>
      <c r="N93" s="1"/>
      <c r="O93" s="1"/>
    </row>
    <row r="94" spans="1:15" ht="12.75" customHeight="1">
      <c r="A94" s="30">
        <v>84</v>
      </c>
      <c r="B94" s="436" t="s">
        <v>331</v>
      </c>
      <c r="C94" s="377">
        <v>825.85</v>
      </c>
      <c r="D94" s="378">
        <v>828.38333333333321</v>
      </c>
      <c r="E94" s="378">
        <v>814.76666666666642</v>
      </c>
      <c r="F94" s="378">
        <v>803.68333333333317</v>
      </c>
      <c r="G94" s="378">
        <v>790.06666666666638</v>
      </c>
      <c r="H94" s="378">
        <v>839.46666666666647</v>
      </c>
      <c r="I94" s="378">
        <v>853.08333333333326</v>
      </c>
      <c r="J94" s="378">
        <v>864.16666666666652</v>
      </c>
      <c r="K94" s="377">
        <v>842</v>
      </c>
      <c r="L94" s="377">
        <v>817.3</v>
      </c>
      <c r="M94" s="377">
        <v>0.81122000000000005</v>
      </c>
      <c r="N94" s="1"/>
      <c r="O94" s="1"/>
    </row>
    <row r="95" spans="1:15" ht="12.75" customHeight="1">
      <c r="A95" s="30">
        <v>85</v>
      </c>
      <c r="B95" s="436" t="s">
        <v>333</v>
      </c>
      <c r="C95" s="377">
        <v>942.15</v>
      </c>
      <c r="D95" s="378">
        <v>951.93333333333339</v>
      </c>
      <c r="E95" s="378">
        <v>927.16666666666674</v>
      </c>
      <c r="F95" s="378">
        <v>912.18333333333339</v>
      </c>
      <c r="G95" s="378">
        <v>887.41666666666674</v>
      </c>
      <c r="H95" s="378">
        <v>966.91666666666674</v>
      </c>
      <c r="I95" s="378">
        <v>991.68333333333339</v>
      </c>
      <c r="J95" s="378">
        <v>1006.6666666666667</v>
      </c>
      <c r="K95" s="377">
        <v>976.7</v>
      </c>
      <c r="L95" s="377">
        <v>936.95</v>
      </c>
      <c r="M95" s="377">
        <v>2.7635100000000001</v>
      </c>
      <c r="N95" s="1"/>
      <c r="O95" s="1"/>
    </row>
    <row r="96" spans="1:15" ht="12.75" customHeight="1">
      <c r="A96" s="30">
        <v>86</v>
      </c>
      <c r="B96" s="436" t="s">
        <v>250</v>
      </c>
      <c r="C96" s="377">
        <v>126.15</v>
      </c>
      <c r="D96" s="378">
        <v>127.05</v>
      </c>
      <c r="E96" s="378">
        <v>125</v>
      </c>
      <c r="F96" s="378">
        <v>123.85000000000001</v>
      </c>
      <c r="G96" s="378">
        <v>121.80000000000001</v>
      </c>
      <c r="H96" s="378">
        <v>128.19999999999999</v>
      </c>
      <c r="I96" s="378">
        <v>130.24999999999997</v>
      </c>
      <c r="J96" s="378">
        <v>131.39999999999998</v>
      </c>
      <c r="K96" s="377">
        <v>129.1</v>
      </c>
      <c r="L96" s="377">
        <v>125.9</v>
      </c>
      <c r="M96" s="377">
        <v>9.8938100000000002</v>
      </c>
      <c r="N96" s="1"/>
      <c r="O96" s="1"/>
    </row>
    <row r="97" spans="1:15" ht="12.75" customHeight="1">
      <c r="A97" s="30">
        <v>87</v>
      </c>
      <c r="B97" s="436" t="s">
        <v>327</v>
      </c>
      <c r="C97" s="377">
        <v>432.25</v>
      </c>
      <c r="D97" s="378">
        <v>435.3</v>
      </c>
      <c r="E97" s="378">
        <v>425.90000000000003</v>
      </c>
      <c r="F97" s="378">
        <v>419.55</v>
      </c>
      <c r="G97" s="378">
        <v>410.15000000000003</v>
      </c>
      <c r="H97" s="378">
        <v>441.65000000000003</v>
      </c>
      <c r="I97" s="378">
        <v>451.05</v>
      </c>
      <c r="J97" s="378">
        <v>457.40000000000003</v>
      </c>
      <c r="K97" s="377">
        <v>444.7</v>
      </c>
      <c r="L97" s="377">
        <v>428.95</v>
      </c>
      <c r="M97" s="377">
        <v>4.7634800000000004</v>
      </c>
      <c r="N97" s="1"/>
      <c r="O97" s="1"/>
    </row>
    <row r="98" spans="1:15" ht="12.75" customHeight="1">
      <c r="A98" s="30">
        <v>88</v>
      </c>
      <c r="B98" s="436" t="s">
        <v>336</v>
      </c>
      <c r="C98" s="377">
        <v>1592.3</v>
      </c>
      <c r="D98" s="378">
        <v>1608.1333333333332</v>
      </c>
      <c r="E98" s="378">
        <v>1569.6666666666665</v>
      </c>
      <c r="F98" s="378">
        <v>1547.0333333333333</v>
      </c>
      <c r="G98" s="378">
        <v>1508.5666666666666</v>
      </c>
      <c r="H98" s="378">
        <v>1630.7666666666664</v>
      </c>
      <c r="I98" s="378">
        <v>1669.2333333333331</v>
      </c>
      <c r="J98" s="378">
        <v>1691.8666666666663</v>
      </c>
      <c r="K98" s="377">
        <v>1646.6</v>
      </c>
      <c r="L98" s="377">
        <v>1585.5</v>
      </c>
      <c r="M98" s="377">
        <v>7.0284700000000004</v>
      </c>
      <c r="N98" s="1"/>
      <c r="O98" s="1"/>
    </row>
    <row r="99" spans="1:15" ht="12.75" customHeight="1">
      <c r="A99" s="30">
        <v>89</v>
      </c>
      <c r="B99" s="436" t="s">
        <v>334</v>
      </c>
      <c r="C99" s="377">
        <v>1149.45</v>
      </c>
      <c r="D99" s="378">
        <v>1157.0333333333333</v>
      </c>
      <c r="E99" s="378">
        <v>1137.3166666666666</v>
      </c>
      <c r="F99" s="378">
        <v>1125.1833333333334</v>
      </c>
      <c r="G99" s="378">
        <v>1105.4666666666667</v>
      </c>
      <c r="H99" s="378">
        <v>1169.1666666666665</v>
      </c>
      <c r="I99" s="378">
        <v>1188.8833333333332</v>
      </c>
      <c r="J99" s="378">
        <v>1201.0166666666664</v>
      </c>
      <c r="K99" s="377">
        <v>1176.75</v>
      </c>
      <c r="L99" s="377">
        <v>1144.9000000000001</v>
      </c>
      <c r="M99" s="377">
        <v>1.1172299999999999</v>
      </c>
      <c r="N99" s="1"/>
      <c r="O99" s="1"/>
    </row>
    <row r="100" spans="1:15" ht="12.75" customHeight="1">
      <c r="A100" s="30">
        <v>90</v>
      </c>
      <c r="B100" s="436" t="s">
        <v>335</v>
      </c>
      <c r="C100" s="377">
        <v>21.35</v>
      </c>
      <c r="D100" s="378">
        <v>21.433333333333334</v>
      </c>
      <c r="E100" s="378">
        <v>21.166666666666668</v>
      </c>
      <c r="F100" s="378">
        <v>20.983333333333334</v>
      </c>
      <c r="G100" s="378">
        <v>20.716666666666669</v>
      </c>
      <c r="H100" s="378">
        <v>21.616666666666667</v>
      </c>
      <c r="I100" s="378">
        <v>21.883333333333333</v>
      </c>
      <c r="J100" s="378">
        <v>22.066666666666666</v>
      </c>
      <c r="K100" s="377">
        <v>21.7</v>
      </c>
      <c r="L100" s="377">
        <v>21.25</v>
      </c>
      <c r="M100" s="377">
        <v>34.118250000000003</v>
      </c>
      <c r="N100" s="1"/>
      <c r="O100" s="1"/>
    </row>
    <row r="101" spans="1:15" ht="12.75" customHeight="1">
      <c r="A101" s="30">
        <v>91</v>
      </c>
      <c r="B101" s="436" t="s">
        <v>337</v>
      </c>
      <c r="C101" s="377">
        <v>636.29999999999995</v>
      </c>
      <c r="D101" s="378">
        <v>641.01666666666665</v>
      </c>
      <c r="E101" s="378">
        <v>623.83333333333326</v>
      </c>
      <c r="F101" s="378">
        <v>611.36666666666656</v>
      </c>
      <c r="G101" s="378">
        <v>594.18333333333317</v>
      </c>
      <c r="H101" s="378">
        <v>653.48333333333335</v>
      </c>
      <c r="I101" s="378">
        <v>670.66666666666674</v>
      </c>
      <c r="J101" s="378">
        <v>683.13333333333344</v>
      </c>
      <c r="K101" s="377">
        <v>658.2</v>
      </c>
      <c r="L101" s="377">
        <v>628.54999999999995</v>
      </c>
      <c r="M101" s="377">
        <v>1.5354000000000001</v>
      </c>
      <c r="N101" s="1"/>
      <c r="O101" s="1"/>
    </row>
    <row r="102" spans="1:15" ht="12.75" customHeight="1">
      <c r="A102" s="30">
        <v>92</v>
      </c>
      <c r="B102" s="436" t="s">
        <v>338</v>
      </c>
      <c r="C102" s="377">
        <v>991.75</v>
      </c>
      <c r="D102" s="378">
        <v>996.55000000000007</v>
      </c>
      <c r="E102" s="378">
        <v>975.30000000000018</v>
      </c>
      <c r="F102" s="378">
        <v>958.85000000000014</v>
      </c>
      <c r="G102" s="378">
        <v>937.60000000000025</v>
      </c>
      <c r="H102" s="378">
        <v>1013.0000000000001</v>
      </c>
      <c r="I102" s="378">
        <v>1034.25</v>
      </c>
      <c r="J102" s="378">
        <v>1050.7</v>
      </c>
      <c r="K102" s="377">
        <v>1017.8</v>
      </c>
      <c r="L102" s="377">
        <v>980.1</v>
      </c>
      <c r="M102" s="377">
        <v>3.5981700000000001</v>
      </c>
      <c r="N102" s="1"/>
      <c r="O102" s="1"/>
    </row>
    <row r="103" spans="1:15" ht="12.75" customHeight="1">
      <c r="A103" s="30">
        <v>93</v>
      </c>
      <c r="B103" s="436" t="s">
        <v>339</v>
      </c>
      <c r="C103" s="377">
        <v>4927.25</v>
      </c>
      <c r="D103" s="378">
        <v>4955.6500000000005</v>
      </c>
      <c r="E103" s="378">
        <v>4874.9500000000007</v>
      </c>
      <c r="F103" s="378">
        <v>4822.6500000000005</v>
      </c>
      <c r="G103" s="378">
        <v>4741.9500000000007</v>
      </c>
      <c r="H103" s="378">
        <v>5007.9500000000007</v>
      </c>
      <c r="I103" s="378">
        <v>5088.6499999999996</v>
      </c>
      <c r="J103" s="378">
        <v>5140.9500000000007</v>
      </c>
      <c r="K103" s="377">
        <v>5036.3500000000004</v>
      </c>
      <c r="L103" s="377">
        <v>4903.3500000000004</v>
      </c>
      <c r="M103" s="377">
        <v>5.1020000000000003E-2</v>
      </c>
      <c r="N103" s="1"/>
      <c r="O103" s="1"/>
    </row>
    <row r="104" spans="1:15" ht="12.75" customHeight="1">
      <c r="A104" s="30">
        <v>94</v>
      </c>
      <c r="B104" s="436" t="s">
        <v>249</v>
      </c>
      <c r="C104" s="377">
        <v>91.5</v>
      </c>
      <c r="D104" s="378">
        <v>92.266666666666666</v>
      </c>
      <c r="E104" s="378">
        <v>90.533333333333331</v>
      </c>
      <c r="F104" s="378">
        <v>89.566666666666663</v>
      </c>
      <c r="G104" s="378">
        <v>87.833333333333329</v>
      </c>
      <c r="H104" s="378">
        <v>93.233333333333334</v>
      </c>
      <c r="I104" s="378">
        <v>94.966666666666654</v>
      </c>
      <c r="J104" s="378">
        <v>95.933333333333337</v>
      </c>
      <c r="K104" s="377">
        <v>94</v>
      </c>
      <c r="L104" s="377">
        <v>91.3</v>
      </c>
      <c r="M104" s="377">
        <v>44.022179999999999</v>
      </c>
      <c r="N104" s="1"/>
      <c r="O104" s="1"/>
    </row>
    <row r="105" spans="1:15" ht="12.75" customHeight="1">
      <c r="A105" s="30">
        <v>95</v>
      </c>
      <c r="B105" s="436" t="s">
        <v>332</v>
      </c>
      <c r="C105" s="377">
        <v>540.70000000000005</v>
      </c>
      <c r="D105" s="378">
        <v>537.56666666666672</v>
      </c>
      <c r="E105" s="378">
        <v>525.13333333333344</v>
      </c>
      <c r="F105" s="378">
        <v>509.56666666666672</v>
      </c>
      <c r="G105" s="378">
        <v>497.13333333333344</v>
      </c>
      <c r="H105" s="378">
        <v>553.13333333333344</v>
      </c>
      <c r="I105" s="378">
        <v>565.56666666666661</v>
      </c>
      <c r="J105" s="378">
        <v>581.13333333333344</v>
      </c>
      <c r="K105" s="377">
        <v>550</v>
      </c>
      <c r="L105" s="377">
        <v>522</v>
      </c>
      <c r="M105" s="377">
        <v>0.71218999999999999</v>
      </c>
      <c r="N105" s="1"/>
      <c r="O105" s="1"/>
    </row>
    <row r="106" spans="1:15" ht="12.75" customHeight="1">
      <c r="A106" s="30">
        <v>96</v>
      </c>
      <c r="B106" s="436" t="s">
        <v>838</v>
      </c>
      <c r="C106" s="377">
        <v>181.4</v>
      </c>
      <c r="D106" s="378">
        <v>182.18333333333331</v>
      </c>
      <c r="E106" s="378">
        <v>176.76666666666662</v>
      </c>
      <c r="F106" s="378">
        <v>172.13333333333333</v>
      </c>
      <c r="G106" s="378">
        <v>166.71666666666664</v>
      </c>
      <c r="H106" s="378">
        <v>186.81666666666661</v>
      </c>
      <c r="I106" s="378">
        <v>192.23333333333329</v>
      </c>
      <c r="J106" s="378">
        <v>196.86666666666659</v>
      </c>
      <c r="K106" s="377">
        <v>187.6</v>
      </c>
      <c r="L106" s="377">
        <v>177.55</v>
      </c>
      <c r="M106" s="377">
        <v>22.55545</v>
      </c>
      <c r="N106" s="1"/>
      <c r="O106" s="1"/>
    </row>
    <row r="107" spans="1:15" ht="12.75" customHeight="1">
      <c r="A107" s="30">
        <v>97</v>
      </c>
      <c r="B107" s="436" t="s">
        <v>340</v>
      </c>
      <c r="C107" s="377">
        <v>236.5</v>
      </c>
      <c r="D107" s="378">
        <v>238.03333333333333</v>
      </c>
      <c r="E107" s="378">
        <v>231.56666666666666</v>
      </c>
      <c r="F107" s="378">
        <v>226.63333333333333</v>
      </c>
      <c r="G107" s="378">
        <v>220.16666666666666</v>
      </c>
      <c r="H107" s="378">
        <v>242.96666666666667</v>
      </c>
      <c r="I107" s="378">
        <v>249.43333333333331</v>
      </c>
      <c r="J107" s="378">
        <v>254.36666666666667</v>
      </c>
      <c r="K107" s="377">
        <v>244.5</v>
      </c>
      <c r="L107" s="377">
        <v>233.1</v>
      </c>
      <c r="M107" s="377">
        <v>1.49793</v>
      </c>
      <c r="N107" s="1"/>
      <c r="O107" s="1"/>
    </row>
    <row r="108" spans="1:15" ht="12.75" customHeight="1">
      <c r="A108" s="30">
        <v>98</v>
      </c>
      <c r="B108" s="436" t="s">
        <v>341</v>
      </c>
      <c r="C108" s="377">
        <v>465.7</v>
      </c>
      <c r="D108" s="378">
        <v>470.43333333333334</v>
      </c>
      <c r="E108" s="378">
        <v>457.9666666666667</v>
      </c>
      <c r="F108" s="378">
        <v>450.23333333333335</v>
      </c>
      <c r="G108" s="378">
        <v>437.76666666666671</v>
      </c>
      <c r="H108" s="378">
        <v>478.16666666666669</v>
      </c>
      <c r="I108" s="378">
        <v>490.63333333333327</v>
      </c>
      <c r="J108" s="378">
        <v>498.36666666666667</v>
      </c>
      <c r="K108" s="377">
        <v>482.9</v>
      </c>
      <c r="L108" s="377">
        <v>462.7</v>
      </c>
      <c r="M108" s="377">
        <v>38.944780000000002</v>
      </c>
      <c r="N108" s="1"/>
      <c r="O108" s="1"/>
    </row>
    <row r="109" spans="1:15" ht="12.75" customHeight="1">
      <c r="A109" s="30">
        <v>99</v>
      </c>
      <c r="B109" s="436" t="s">
        <v>84</v>
      </c>
      <c r="C109" s="377">
        <v>612.45000000000005</v>
      </c>
      <c r="D109" s="378">
        <v>614.2833333333333</v>
      </c>
      <c r="E109" s="378">
        <v>602.56666666666661</v>
      </c>
      <c r="F109" s="378">
        <v>592.68333333333328</v>
      </c>
      <c r="G109" s="378">
        <v>580.96666666666658</v>
      </c>
      <c r="H109" s="378">
        <v>624.16666666666663</v>
      </c>
      <c r="I109" s="378">
        <v>635.88333333333333</v>
      </c>
      <c r="J109" s="378">
        <v>645.76666666666665</v>
      </c>
      <c r="K109" s="377">
        <v>626</v>
      </c>
      <c r="L109" s="377">
        <v>604.4</v>
      </c>
      <c r="M109" s="377">
        <v>77.515960000000007</v>
      </c>
      <c r="N109" s="1"/>
      <c r="O109" s="1"/>
    </row>
    <row r="110" spans="1:15" ht="12.75" customHeight="1">
      <c r="A110" s="30">
        <v>100</v>
      </c>
      <c r="B110" s="436" t="s">
        <v>342</v>
      </c>
      <c r="C110" s="377">
        <v>650.5</v>
      </c>
      <c r="D110" s="378">
        <v>649.01666666666677</v>
      </c>
      <c r="E110" s="378">
        <v>642.08333333333348</v>
      </c>
      <c r="F110" s="378">
        <v>633.66666666666674</v>
      </c>
      <c r="G110" s="378">
        <v>626.73333333333346</v>
      </c>
      <c r="H110" s="378">
        <v>657.43333333333351</v>
      </c>
      <c r="I110" s="378">
        <v>664.36666666666667</v>
      </c>
      <c r="J110" s="378">
        <v>672.78333333333353</v>
      </c>
      <c r="K110" s="377">
        <v>655.95</v>
      </c>
      <c r="L110" s="377">
        <v>640.6</v>
      </c>
      <c r="M110" s="377">
        <v>3.4857200000000002</v>
      </c>
      <c r="N110" s="1"/>
      <c r="O110" s="1"/>
    </row>
    <row r="111" spans="1:15" ht="12.75" customHeight="1">
      <c r="A111" s="30">
        <v>101</v>
      </c>
      <c r="B111" s="436" t="s">
        <v>85</v>
      </c>
      <c r="C111" s="377">
        <v>902.15</v>
      </c>
      <c r="D111" s="378">
        <v>905.06666666666661</v>
      </c>
      <c r="E111" s="378">
        <v>895.53333333333319</v>
      </c>
      <c r="F111" s="378">
        <v>888.91666666666663</v>
      </c>
      <c r="G111" s="378">
        <v>879.38333333333321</v>
      </c>
      <c r="H111" s="378">
        <v>911.68333333333317</v>
      </c>
      <c r="I111" s="378">
        <v>921.21666666666647</v>
      </c>
      <c r="J111" s="378">
        <v>927.83333333333314</v>
      </c>
      <c r="K111" s="377">
        <v>914.6</v>
      </c>
      <c r="L111" s="377">
        <v>898.45</v>
      </c>
      <c r="M111" s="377">
        <v>18.305769999999999</v>
      </c>
      <c r="N111" s="1"/>
      <c r="O111" s="1"/>
    </row>
    <row r="112" spans="1:15" ht="12.75" customHeight="1">
      <c r="A112" s="30">
        <v>102</v>
      </c>
      <c r="B112" s="436" t="s">
        <v>86</v>
      </c>
      <c r="C112" s="377">
        <v>160.80000000000001</v>
      </c>
      <c r="D112" s="378">
        <v>162.20000000000002</v>
      </c>
      <c r="E112" s="378">
        <v>158.90000000000003</v>
      </c>
      <c r="F112" s="378">
        <v>157.00000000000003</v>
      </c>
      <c r="G112" s="378">
        <v>153.70000000000005</v>
      </c>
      <c r="H112" s="378">
        <v>164.10000000000002</v>
      </c>
      <c r="I112" s="378">
        <v>167.40000000000003</v>
      </c>
      <c r="J112" s="378">
        <v>169.3</v>
      </c>
      <c r="K112" s="377">
        <v>165.5</v>
      </c>
      <c r="L112" s="377">
        <v>160.30000000000001</v>
      </c>
      <c r="M112" s="377">
        <v>65.741219999999998</v>
      </c>
      <c r="N112" s="1"/>
      <c r="O112" s="1"/>
    </row>
    <row r="113" spans="1:15" ht="12.75" customHeight="1">
      <c r="A113" s="30">
        <v>103</v>
      </c>
      <c r="B113" s="436" t="s">
        <v>343</v>
      </c>
      <c r="C113" s="377">
        <v>348</v>
      </c>
      <c r="D113" s="378">
        <v>349.36666666666662</v>
      </c>
      <c r="E113" s="378">
        <v>344.73333333333323</v>
      </c>
      <c r="F113" s="378">
        <v>341.46666666666664</v>
      </c>
      <c r="G113" s="378">
        <v>336.83333333333326</v>
      </c>
      <c r="H113" s="378">
        <v>352.63333333333321</v>
      </c>
      <c r="I113" s="378">
        <v>357.26666666666654</v>
      </c>
      <c r="J113" s="378">
        <v>360.53333333333319</v>
      </c>
      <c r="K113" s="377">
        <v>354</v>
      </c>
      <c r="L113" s="377">
        <v>346.1</v>
      </c>
      <c r="M113" s="377">
        <v>1.23865</v>
      </c>
      <c r="N113" s="1"/>
      <c r="O113" s="1"/>
    </row>
    <row r="114" spans="1:15" ht="12.75" customHeight="1">
      <c r="A114" s="30">
        <v>104</v>
      </c>
      <c r="B114" s="436" t="s">
        <v>88</v>
      </c>
      <c r="C114" s="377">
        <v>5410.2</v>
      </c>
      <c r="D114" s="378">
        <v>5488.9666666666672</v>
      </c>
      <c r="E114" s="378">
        <v>5302.9333333333343</v>
      </c>
      <c r="F114" s="378">
        <v>5195.666666666667</v>
      </c>
      <c r="G114" s="378">
        <v>5009.6333333333341</v>
      </c>
      <c r="H114" s="378">
        <v>5596.2333333333345</v>
      </c>
      <c r="I114" s="378">
        <v>5782.2666666666673</v>
      </c>
      <c r="J114" s="378">
        <v>5889.5333333333347</v>
      </c>
      <c r="K114" s="377">
        <v>5675</v>
      </c>
      <c r="L114" s="377">
        <v>5381.7</v>
      </c>
      <c r="M114" s="377">
        <v>2.7860200000000002</v>
      </c>
      <c r="N114" s="1"/>
      <c r="O114" s="1"/>
    </row>
    <row r="115" spans="1:15" ht="12.75" customHeight="1">
      <c r="A115" s="30">
        <v>105</v>
      </c>
      <c r="B115" s="436" t="s">
        <v>89</v>
      </c>
      <c r="C115" s="377">
        <v>1470.2</v>
      </c>
      <c r="D115" s="378">
        <v>1474.0666666666666</v>
      </c>
      <c r="E115" s="378">
        <v>1458.6333333333332</v>
      </c>
      <c r="F115" s="378">
        <v>1447.0666666666666</v>
      </c>
      <c r="G115" s="378">
        <v>1431.6333333333332</v>
      </c>
      <c r="H115" s="378">
        <v>1485.6333333333332</v>
      </c>
      <c r="I115" s="378">
        <v>1501.0666666666666</v>
      </c>
      <c r="J115" s="378">
        <v>1512.6333333333332</v>
      </c>
      <c r="K115" s="377">
        <v>1489.5</v>
      </c>
      <c r="L115" s="377">
        <v>1462.5</v>
      </c>
      <c r="M115" s="377">
        <v>6.8643400000000003</v>
      </c>
      <c r="N115" s="1"/>
      <c r="O115" s="1"/>
    </row>
    <row r="116" spans="1:15" ht="12.75" customHeight="1">
      <c r="A116" s="30">
        <v>106</v>
      </c>
      <c r="B116" s="436" t="s">
        <v>90</v>
      </c>
      <c r="C116" s="377">
        <v>680.9</v>
      </c>
      <c r="D116" s="378">
        <v>684.2833333333333</v>
      </c>
      <c r="E116" s="378">
        <v>674.21666666666658</v>
      </c>
      <c r="F116" s="378">
        <v>667.5333333333333</v>
      </c>
      <c r="G116" s="378">
        <v>657.46666666666658</v>
      </c>
      <c r="H116" s="378">
        <v>690.96666666666658</v>
      </c>
      <c r="I116" s="378">
        <v>701.03333333333319</v>
      </c>
      <c r="J116" s="378">
        <v>707.71666666666658</v>
      </c>
      <c r="K116" s="377">
        <v>694.35</v>
      </c>
      <c r="L116" s="377">
        <v>677.6</v>
      </c>
      <c r="M116" s="377">
        <v>13.409560000000001</v>
      </c>
      <c r="N116" s="1"/>
      <c r="O116" s="1"/>
    </row>
    <row r="117" spans="1:15" ht="12.75" customHeight="1">
      <c r="A117" s="30">
        <v>107</v>
      </c>
      <c r="B117" s="436" t="s">
        <v>91</v>
      </c>
      <c r="C117" s="377">
        <v>782.5</v>
      </c>
      <c r="D117" s="378">
        <v>790.91666666666663</v>
      </c>
      <c r="E117" s="378">
        <v>765.08333333333326</v>
      </c>
      <c r="F117" s="378">
        <v>747.66666666666663</v>
      </c>
      <c r="G117" s="378">
        <v>721.83333333333326</v>
      </c>
      <c r="H117" s="378">
        <v>808.33333333333326</v>
      </c>
      <c r="I117" s="378">
        <v>834.16666666666652</v>
      </c>
      <c r="J117" s="378">
        <v>851.58333333333326</v>
      </c>
      <c r="K117" s="377">
        <v>816.75</v>
      </c>
      <c r="L117" s="377">
        <v>773.5</v>
      </c>
      <c r="M117" s="377">
        <v>3.7896299999999998</v>
      </c>
      <c r="N117" s="1"/>
      <c r="O117" s="1"/>
    </row>
    <row r="118" spans="1:15" ht="12.75" customHeight="1">
      <c r="A118" s="30">
        <v>108</v>
      </c>
      <c r="B118" s="436" t="s">
        <v>345</v>
      </c>
      <c r="C118" s="377">
        <v>597.75</v>
      </c>
      <c r="D118" s="378">
        <v>601.30000000000007</v>
      </c>
      <c r="E118" s="378">
        <v>587.60000000000014</v>
      </c>
      <c r="F118" s="378">
        <v>577.45000000000005</v>
      </c>
      <c r="G118" s="378">
        <v>563.75000000000011</v>
      </c>
      <c r="H118" s="378">
        <v>611.45000000000016</v>
      </c>
      <c r="I118" s="378">
        <v>625.1500000000002</v>
      </c>
      <c r="J118" s="378">
        <v>635.30000000000018</v>
      </c>
      <c r="K118" s="377">
        <v>615</v>
      </c>
      <c r="L118" s="377">
        <v>591.15</v>
      </c>
      <c r="M118" s="377">
        <v>1.14967</v>
      </c>
      <c r="N118" s="1"/>
      <c r="O118" s="1"/>
    </row>
    <row r="119" spans="1:15" ht="12.75" customHeight="1">
      <c r="A119" s="30">
        <v>109</v>
      </c>
      <c r="B119" s="436" t="s">
        <v>328</v>
      </c>
      <c r="C119" s="377">
        <v>2994.55</v>
      </c>
      <c r="D119" s="378">
        <v>3003.3333333333335</v>
      </c>
      <c r="E119" s="378">
        <v>2963.2166666666672</v>
      </c>
      <c r="F119" s="378">
        <v>2931.8833333333337</v>
      </c>
      <c r="G119" s="378">
        <v>2891.7666666666673</v>
      </c>
      <c r="H119" s="378">
        <v>3034.666666666667</v>
      </c>
      <c r="I119" s="378">
        <v>3074.7833333333328</v>
      </c>
      <c r="J119" s="378">
        <v>3106.1166666666668</v>
      </c>
      <c r="K119" s="377">
        <v>3043.45</v>
      </c>
      <c r="L119" s="377">
        <v>2972</v>
      </c>
      <c r="M119" s="377">
        <v>0.48825000000000002</v>
      </c>
      <c r="N119" s="1"/>
      <c r="O119" s="1"/>
    </row>
    <row r="120" spans="1:15" ht="12.75" customHeight="1">
      <c r="A120" s="30">
        <v>110</v>
      </c>
      <c r="B120" s="436" t="s">
        <v>251</v>
      </c>
      <c r="C120" s="377">
        <v>435.3</v>
      </c>
      <c r="D120" s="378">
        <v>434.45</v>
      </c>
      <c r="E120" s="378">
        <v>417.15</v>
      </c>
      <c r="F120" s="378">
        <v>399</v>
      </c>
      <c r="G120" s="378">
        <v>381.7</v>
      </c>
      <c r="H120" s="378">
        <v>452.59999999999997</v>
      </c>
      <c r="I120" s="378">
        <v>469.90000000000003</v>
      </c>
      <c r="J120" s="378">
        <v>488.04999999999995</v>
      </c>
      <c r="K120" s="377">
        <v>451.75</v>
      </c>
      <c r="L120" s="377">
        <v>416.3</v>
      </c>
      <c r="M120" s="377">
        <v>24.450479999999999</v>
      </c>
      <c r="N120" s="1"/>
      <c r="O120" s="1"/>
    </row>
    <row r="121" spans="1:15" ht="12.75" customHeight="1">
      <c r="A121" s="30">
        <v>111</v>
      </c>
      <c r="B121" s="436" t="s">
        <v>329</v>
      </c>
      <c r="C121" s="377">
        <v>242.2</v>
      </c>
      <c r="D121" s="378">
        <v>244.15</v>
      </c>
      <c r="E121" s="378">
        <v>238.25</v>
      </c>
      <c r="F121" s="378">
        <v>234.29999999999998</v>
      </c>
      <c r="G121" s="378">
        <v>228.39999999999998</v>
      </c>
      <c r="H121" s="378">
        <v>248.10000000000002</v>
      </c>
      <c r="I121" s="378">
        <v>254.00000000000006</v>
      </c>
      <c r="J121" s="378">
        <v>257.95000000000005</v>
      </c>
      <c r="K121" s="377">
        <v>250.05</v>
      </c>
      <c r="L121" s="377">
        <v>240.2</v>
      </c>
      <c r="M121" s="377">
        <v>1.6456999999999999</v>
      </c>
      <c r="N121" s="1"/>
      <c r="O121" s="1"/>
    </row>
    <row r="122" spans="1:15" ht="12.75" customHeight="1">
      <c r="A122" s="30">
        <v>112</v>
      </c>
      <c r="B122" s="436" t="s">
        <v>92</v>
      </c>
      <c r="C122" s="377">
        <v>143.65</v>
      </c>
      <c r="D122" s="378">
        <v>144.54999999999998</v>
      </c>
      <c r="E122" s="378">
        <v>142.09999999999997</v>
      </c>
      <c r="F122" s="378">
        <v>140.54999999999998</v>
      </c>
      <c r="G122" s="378">
        <v>138.09999999999997</v>
      </c>
      <c r="H122" s="378">
        <v>146.09999999999997</v>
      </c>
      <c r="I122" s="378">
        <v>148.54999999999995</v>
      </c>
      <c r="J122" s="378">
        <v>150.09999999999997</v>
      </c>
      <c r="K122" s="377">
        <v>147</v>
      </c>
      <c r="L122" s="377">
        <v>143</v>
      </c>
      <c r="M122" s="377">
        <v>14.746840000000001</v>
      </c>
      <c r="N122" s="1"/>
      <c r="O122" s="1"/>
    </row>
    <row r="123" spans="1:15" ht="12.75" customHeight="1">
      <c r="A123" s="30">
        <v>113</v>
      </c>
      <c r="B123" s="436" t="s">
        <v>93</v>
      </c>
      <c r="C123" s="377">
        <v>987.85</v>
      </c>
      <c r="D123" s="378">
        <v>998.23333333333323</v>
      </c>
      <c r="E123" s="378">
        <v>970.61666666666656</v>
      </c>
      <c r="F123" s="378">
        <v>953.38333333333333</v>
      </c>
      <c r="G123" s="378">
        <v>925.76666666666665</v>
      </c>
      <c r="H123" s="378">
        <v>1015.4666666666665</v>
      </c>
      <c r="I123" s="378">
        <v>1043.083333333333</v>
      </c>
      <c r="J123" s="378">
        <v>1060.3166666666664</v>
      </c>
      <c r="K123" s="377">
        <v>1025.8499999999999</v>
      </c>
      <c r="L123" s="377">
        <v>981</v>
      </c>
      <c r="M123" s="377">
        <v>8.7039100000000005</v>
      </c>
      <c r="N123" s="1"/>
      <c r="O123" s="1"/>
    </row>
    <row r="124" spans="1:15" ht="12.75" customHeight="1">
      <c r="A124" s="30">
        <v>114</v>
      </c>
      <c r="B124" s="436" t="s">
        <v>346</v>
      </c>
      <c r="C124" s="377">
        <v>1010.65</v>
      </c>
      <c r="D124" s="378">
        <v>1018.9666666666667</v>
      </c>
      <c r="E124" s="378">
        <v>991.68333333333339</v>
      </c>
      <c r="F124" s="378">
        <v>972.7166666666667</v>
      </c>
      <c r="G124" s="378">
        <v>945.43333333333339</v>
      </c>
      <c r="H124" s="378">
        <v>1037.9333333333334</v>
      </c>
      <c r="I124" s="378">
        <v>1065.2166666666667</v>
      </c>
      <c r="J124" s="378">
        <v>1084.1833333333334</v>
      </c>
      <c r="K124" s="377">
        <v>1046.25</v>
      </c>
      <c r="L124" s="377">
        <v>1000</v>
      </c>
      <c r="M124" s="377">
        <v>2.2202500000000001</v>
      </c>
      <c r="N124" s="1"/>
      <c r="O124" s="1"/>
    </row>
    <row r="125" spans="1:15" ht="12.75" customHeight="1">
      <c r="A125" s="30">
        <v>115</v>
      </c>
      <c r="B125" s="436" t="s">
        <v>94</v>
      </c>
      <c r="C125" s="377">
        <v>563.9</v>
      </c>
      <c r="D125" s="378">
        <v>565.93333333333328</v>
      </c>
      <c r="E125" s="378">
        <v>560.56666666666661</v>
      </c>
      <c r="F125" s="378">
        <v>557.23333333333335</v>
      </c>
      <c r="G125" s="378">
        <v>551.86666666666667</v>
      </c>
      <c r="H125" s="378">
        <v>569.26666666666654</v>
      </c>
      <c r="I125" s="378">
        <v>574.6333333333331</v>
      </c>
      <c r="J125" s="378">
        <v>577.96666666666647</v>
      </c>
      <c r="K125" s="377">
        <v>571.29999999999995</v>
      </c>
      <c r="L125" s="377">
        <v>562.6</v>
      </c>
      <c r="M125" s="377">
        <v>11.850720000000001</v>
      </c>
      <c r="N125" s="1"/>
      <c r="O125" s="1"/>
    </row>
    <row r="126" spans="1:15" ht="12.75" customHeight="1">
      <c r="A126" s="30">
        <v>116</v>
      </c>
      <c r="B126" s="436" t="s">
        <v>252</v>
      </c>
      <c r="C126" s="377">
        <v>1981.55</v>
      </c>
      <c r="D126" s="378">
        <v>2011.1666666666667</v>
      </c>
      <c r="E126" s="378">
        <v>1940.3333333333335</v>
      </c>
      <c r="F126" s="378">
        <v>1899.1166666666668</v>
      </c>
      <c r="G126" s="378">
        <v>1828.2833333333335</v>
      </c>
      <c r="H126" s="378">
        <v>2052.3833333333332</v>
      </c>
      <c r="I126" s="378">
        <v>2123.2166666666672</v>
      </c>
      <c r="J126" s="378">
        <v>2164.4333333333334</v>
      </c>
      <c r="K126" s="377">
        <v>2082</v>
      </c>
      <c r="L126" s="377">
        <v>1969.95</v>
      </c>
      <c r="M126" s="377">
        <v>1.1864699999999999</v>
      </c>
      <c r="N126" s="1"/>
      <c r="O126" s="1"/>
    </row>
    <row r="127" spans="1:15" ht="12.75" customHeight="1">
      <c r="A127" s="30">
        <v>117</v>
      </c>
      <c r="B127" s="436" t="s">
        <v>351</v>
      </c>
      <c r="C127" s="377">
        <v>346.7</v>
      </c>
      <c r="D127" s="378">
        <v>357.41666666666669</v>
      </c>
      <c r="E127" s="378">
        <v>331.83333333333337</v>
      </c>
      <c r="F127" s="378">
        <v>316.9666666666667</v>
      </c>
      <c r="G127" s="378">
        <v>291.38333333333338</v>
      </c>
      <c r="H127" s="378">
        <v>372.28333333333336</v>
      </c>
      <c r="I127" s="378">
        <v>397.86666666666673</v>
      </c>
      <c r="J127" s="378">
        <v>412.73333333333335</v>
      </c>
      <c r="K127" s="377">
        <v>383</v>
      </c>
      <c r="L127" s="377">
        <v>342.55</v>
      </c>
      <c r="M127" s="377">
        <v>38.753349999999998</v>
      </c>
      <c r="N127" s="1"/>
      <c r="O127" s="1"/>
    </row>
    <row r="128" spans="1:15" ht="12.75" customHeight="1">
      <c r="A128" s="30">
        <v>118</v>
      </c>
      <c r="B128" s="436" t="s">
        <v>347</v>
      </c>
      <c r="C128" s="377">
        <v>85.3</v>
      </c>
      <c r="D128" s="378">
        <v>85.766666666666666</v>
      </c>
      <c r="E128" s="378">
        <v>84.533333333333331</v>
      </c>
      <c r="F128" s="378">
        <v>83.766666666666666</v>
      </c>
      <c r="G128" s="378">
        <v>82.533333333333331</v>
      </c>
      <c r="H128" s="378">
        <v>86.533333333333331</v>
      </c>
      <c r="I128" s="378">
        <v>87.766666666666652</v>
      </c>
      <c r="J128" s="378">
        <v>88.533333333333331</v>
      </c>
      <c r="K128" s="377">
        <v>87</v>
      </c>
      <c r="L128" s="377">
        <v>85</v>
      </c>
      <c r="M128" s="377">
        <v>6.2144000000000004</v>
      </c>
      <c r="N128" s="1"/>
      <c r="O128" s="1"/>
    </row>
    <row r="129" spans="1:15" ht="12.75" customHeight="1">
      <c r="A129" s="30">
        <v>119</v>
      </c>
      <c r="B129" s="436" t="s">
        <v>348</v>
      </c>
      <c r="C129" s="377">
        <v>1012.35</v>
      </c>
      <c r="D129" s="378">
        <v>1029.7833333333333</v>
      </c>
      <c r="E129" s="378">
        <v>981.56666666666661</v>
      </c>
      <c r="F129" s="378">
        <v>950.7833333333333</v>
      </c>
      <c r="G129" s="378">
        <v>902.56666666666661</v>
      </c>
      <c r="H129" s="378">
        <v>1060.5666666666666</v>
      </c>
      <c r="I129" s="378">
        <v>1108.7833333333333</v>
      </c>
      <c r="J129" s="378">
        <v>1139.5666666666666</v>
      </c>
      <c r="K129" s="377">
        <v>1078</v>
      </c>
      <c r="L129" s="377">
        <v>999</v>
      </c>
      <c r="M129" s="377">
        <v>1.1807700000000001</v>
      </c>
      <c r="N129" s="1"/>
      <c r="O129" s="1"/>
    </row>
    <row r="130" spans="1:15" ht="12.75" customHeight="1">
      <c r="A130" s="30">
        <v>120</v>
      </c>
      <c r="B130" s="436" t="s">
        <v>95</v>
      </c>
      <c r="C130" s="377">
        <v>2590.5500000000002</v>
      </c>
      <c r="D130" s="378">
        <v>2617.4500000000003</v>
      </c>
      <c r="E130" s="378">
        <v>2544.8500000000004</v>
      </c>
      <c r="F130" s="378">
        <v>2499.15</v>
      </c>
      <c r="G130" s="378">
        <v>2426.5500000000002</v>
      </c>
      <c r="H130" s="378">
        <v>2663.1500000000005</v>
      </c>
      <c r="I130" s="378">
        <v>2735.75</v>
      </c>
      <c r="J130" s="378">
        <v>2781.4500000000007</v>
      </c>
      <c r="K130" s="377">
        <v>2690.05</v>
      </c>
      <c r="L130" s="377">
        <v>2571.75</v>
      </c>
      <c r="M130" s="377">
        <v>5.0211600000000001</v>
      </c>
      <c r="N130" s="1"/>
      <c r="O130" s="1"/>
    </row>
    <row r="131" spans="1:15" ht="12.75" customHeight="1">
      <c r="A131" s="30">
        <v>121</v>
      </c>
      <c r="B131" s="436" t="s">
        <v>349</v>
      </c>
      <c r="C131" s="377">
        <v>282.5</v>
      </c>
      <c r="D131" s="378">
        <v>287.63333333333333</v>
      </c>
      <c r="E131" s="378">
        <v>275.36666666666667</v>
      </c>
      <c r="F131" s="378">
        <v>268.23333333333335</v>
      </c>
      <c r="G131" s="378">
        <v>255.9666666666667</v>
      </c>
      <c r="H131" s="378">
        <v>294.76666666666665</v>
      </c>
      <c r="I131" s="378">
        <v>307.0333333333333</v>
      </c>
      <c r="J131" s="378">
        <v>314.16666666666663</v>
      </c>
      <c r="K131" s="377">
        <v>299.89999999999998</v>
      </c>
      <c r="L131" s="377">
        <v>280.5</v>
      </c>
      <c r="M131" s="377">
        <v>42.507539999999999</v>
      </c>
      <c r="N131" s="1"/>
      <c r="O131" s="1"/>
    </row>
    <row r="132" spans="1:15" ht="12.75" customHeight="1">
      <c r="A132" s="30">
        <v>122</v>
      </c>
      <c r="B132" s="436" t="s">
        <v>253</v>
      </c>
      <c r="C132" s="377">
        <v>153.65</v>
      </c>
      <c r="D132" s="378">
        <v>155.43333333333334</v>
      </c>
      <c r="E132" s="378">
        <v>151.16666666666669</v>
      </c>
      <c r="F132" s="378">
        <v>148.68333333333334</v>
      </c>
      <c r="G132" s="378">
        <v>144.41666666666669</v>
      </c>
      <c r="H132" s="378">
        <v>157.91666666666669</v>
      </c>
      <c r="I132" s="378">
        <v>162.18333333333334</v>
      </c>
      <c r="J132" s="378">
        <v>164.66666666666669</v>
      </c>
      <c r="K132" s="377">
        <v>159.69999999999999</v>
      </c>
      <c r="L132" s="377">
        <v>152.94999999999999</v>
      </c>
      <c r="M132" s="377">
        <v>11.180400000000001</v>
      </c>
      <c r="N132" s="1"/>
      <c r="O132" s="1"/>
    </row>
    <row r="133" spans="1:15" ht="12.75" customHeight="1">
      <c r="A133" s="30">
        <v>123</v>
      </c>
      <c r="B133" s="436" t="s">
        <v>350</v>
      </c>
      <c r="C133" s="377">
        <v>751.65</v>
      </c>
      <c r="D133" s="378">
        <v>758.15</v>
      </c>
      <c r="E133" s="378">
        <v>740.5</v>
      </c>
      <c r="F133" s="378">
        <v>729.35</v>
      </c>
      <c r="G133" s="378">
        <v>711.7</v>
      </c>
      <c r="H133" s="378">
        <v>769.3</v>
      </c>
      <c r="I133" s="378">
        <v>786.94999999999982</v>
      </c>
      <c r="J133" s="378">
        <v>798.09999999999991</v>
      </c>
      <c r="K133" s="377">
        <v>775.8</v>
      </c>
      <c r="L133" s="377">
        <v>747</v>
      </c>
      <c r="M133" s="377">
        <v>0.48503000000000002</v>
      </c>
      <c r="N133" s="1"/>
      <c r="O133" s="1"/>
    </row>
    <row r="134" spans="1:15" ht="12.75" customHeight="1">
      <c r="A134" s="30">
        <v>124</v>
      </c>
      <c r="B134" s="436" t="s">
        <v>96</v>
      </c>
      <c r="C134" s="377">
        <v>4527.1499999999996</v>
      </c>
      <c r="D134" s="378">
        <v>4559.8499999999995</v>
      </c>
      <c r="E134" s="378">
        <v>4479.3499999999985</v>
      </c>
      <c r="F134" s="378">
        <v>4431.5499999999993</v>
      </c>
      <c r="G134" s="378">
        <v>4351.0499999999984</v>
      </c>
      <c r="H134" s="378">
        <v>4607.6499999999987</v>
      </c>
      <c r="I134" s="378">
        <v>4688.1500000000005</v>
      </c>
      <c r="J134" s="378">
        <v>4735.9499999999989</v>
      </c>
      <c r="K134" s="377">
        <v>4640.3500000000004</v>
      </c>
      <c r="L134" s="377">
        <v>4512.05</v>
      </c>
      <c r="M134" s="377">
        <v>3.40707</v>
      </c>
      <c r="N134" s="1"/>
      <c r="O134" s="1"/>
    </row>
    <row r="135" spans="1:15" ht="12.75" customHeight="1">
      <c r="A135" s="30">
        <v>125</v>
      </c>
      <c r="B135" s="436" t="s">
        <v>254</v>
      </c>
      <c r="C135" s="377">
        <v>5235.6499999999996</v>
      </c>
      <c r="D135" s="378">
        <v>5286.916666666667</v>
      </c>
      <c r="E135" s="378">
        <v>5129.7333333333336</v>
      </c>
      <c r="F135" s="378">
        <v>5023.8166666666666</v>
      </c>
      <c r="G135" s="378">
        <v>4866.6333333333332</v>
      </c>
      <c r="H135" s="378">
        <v>5392.8333333333339</v>
      </c>
      <c r="I135" s="378">
        <v>5550.0166666666664</v>
      </c>
      <c r="J135" s="378">
        <v>5655.9333333333343</v>
      </c>
      <c r="K135" s="377">
        <v>5444.1</v>
      </c>
      <c r="L135" s="377">
        <v>5181</v>
      </c>
      <c r="M135" s="377">
        <v>2.8620700000000001</v>
      </c>
      <c r="N135" s="1"/>
      <c r="O135" s="1"/>
    </row>
    <row r="136" spans="1:15" ht="12.75" customHeight="1">
      <c r="A136" s="30">
        <v>126</v>
      </c>
      <c r="B136" s="436" t="s">
        <v>98</v>
      </c>
      <c r="C136" s="377">
        <v>403.9</v>
      </c>
      <c r="D136" s="378">
        <v>408.18333333333334</v>
      </c>
      <c r="E136" s="378">
        <v>386.4666666666667</v>
      </c>
      <c r="F136" s="378">
        <v>369.03333333333336</v>
      </c>
      <c r="G136" s="378">
        <v>347.31666666666672</v>
      </c>
      <c r="H136" s="378">
        <v>425.61666666666667</v>
      </c>
      <c r="I136" s="378">
        <v>447.33333333333326</v>
      </c>
      <c r="J136" s="378">
        <v>464.76666666666665</v>
      </c>
      <c r="K136" s="377">
        <v>429.9</v>
      </c>
      <c r="L136" s="377">
        <v>390.75</v>
      </c>
      <c r="M136" s="377">
        <v>94.3583</v>
      </c>
      <c r="N136" s="1"/>
      <c r="O136" s="1"/>
    </row>
    <row r="137" spans="1:15" ht="12.75" customHeight="1">
      <c r="A137" s="30">
        <v>127</v>
      </c>
      <c r="B137" s="436" t="s">
        <v>245</v>
      </c>
      <c r="C137" s="377">
        <v>4441.1499999999996</v>
      </c>
      <c r="D137" s="378">
        <v>4440.7166666666662</v>
      </c>
      <c r="E137" s="378">
        <v>4381.4333333333325</v>
      </c>
      <c r="F137" s="378">
        <v>4321.7166666666662</v>
      </c>
      <c r="G137" s="378">
        <v>4262.4333333333325</v>
      </c>
      <c r="H137" s="378">
        <v>4500.4333333333325</v>
      </c>
      <c r="I137" s="378">
        <v>4559.7166666666672</v>
      </c>
      <c r="J137" s="378">
        <v>4619.4333333333325</v>
      </c>
      <c r="K137" s="377">
        <v>4500</v>
      </c>
      <c r="L137" s="377">
        <v>4381</v>
      </c>
      <c r="M137" s="377">
        <v>9.4089399999999994</v>
      </c>
      <c r="N137" s="1"/>
      <c r="O137" s="1"/>
    </row>
    <row r="138" spans="1:15" ht="12.75" customHeight="1">
      <c r="A138" s="30">
        <v>128</v>
      </c>
      <c r="B138" s="436" t="s">
        <v>99</v>
      </c>
      <c r="C138" s="377">
        <v>4693.55</v>
      </c>
      <c r="D138" s="378">
        <v>4679.666666666667</v>
      </c>
      <c r="E138" s="378">
        <v>4634.8833333333341</v>
      </c>
      <c r="F138" s="378">
        <v>4576.2166666666672</v>
      </c>
      <c r="G138" s="378">
        <v>4531.4333333333343</v>
      </c>
      <c r="H138" s="378">
        <v>4738.3333333333339</v>
      </c>
      <c r="I138" s="378">
        <v>4783.1166666666668</v>
      </c>
      <c r="J138" s="378">
        <v>4841.7833333333338</v>
      </c>
      <c r="K138" s="377">
        <v>4724.45</v>
      </c>
      <c r="L138" s="377">
        <v>4621</v>
      </c>
      <c r="M138" s="377">
        <v>4.2452800000000002</v>
      </c>
      <c r="N138" s="1"/>
      <c r="O138" s="1"/>
    </row>
    <row r="139" spans="1:15" ht="12.75" customHeight="1">
      <c r="A139" s="30">
        <v>129</v>
      </c>
      <c r="B139" s="436" t="s">
        <v>565</v>
      </c>
      <c r="C139" s="377">
        <v>2817.3</v>
      </c>
      <c r="D139" s="378">
        <v>2838.4333333333329</v>
      </c>
      <c r="E139" s="378">
        <v>2749.8666666666659</v>
      </c>
      <c r="F139" s="378">
        <v>2682.4333333333329</v>
      </c>
      <c r="G139" s="378">
        <v>2593.8666666666659</v>
      </c>
      <c r="H139" s="378">
        <v>2905.8666666666659</v>
      </c>
      <c r="I139" s="378">
        <v>2994.4333333333325</v>
      </c>
      <c r="J139" s="378">
        <v>3061.8666666666659</v>
      </c>
      <c r="K139" s="377">
        <v>2927</v>
      </c>
      <c r="L139" s="377">
        <v>2771</v>
      </c>
      <c r="M139" s="377">
        <v>1.43875</v>
      </c>
      <c r="N139" s="1"/>
      <c r="O139" s="1"/>
    </row>
    <row r="140" spans="1:15" ht="12.75" customHeight="1">
      <c r="A140" s="30">
        <v>130</v>
      </c>
      <c r="B140" s="436" t="s">
        <v>355</v>
      </c>
      <c r="C140" s="377">
        <v>71.2</v>
      </c>
      <c r="D140" s="378">
        <v>71.733333333333334</v>
      </c>
      <c r="E140" s="378">
        <v>70.566666666666663</v>
      </c>
      <c r="F140" s="378">
        <v>69.933333333333323</v>
      </c>
      <c r="G140" s="378">
        <v>68.766666666666652</v>
      </c>
      <c r="H140" s="378">
        <v>72.366666666666674</v>
      </c>
      <c r="I140" s="378">
        <v>73.533333333333331</v>
      </c>
      <c r="J140" s="378">
        <v>74.166666666666686</v>
      </c>
      <c r="K140" s="377">
        <v>72.900000000000006</v>
      </c>
      <c r="L140" s="377">
        <v>71.099999999999994</v>
      </c>
      <c r="M140" s="377">
        <v>7.3912100000000001</v>
      </c>
      <c r="N140" s="1"/>
      <c r="O140" s="1"/>
    </row>
    <row r="141" spans="1:15" ht="12.75" customHeight="1">
      <c r="A141" s="30">
        <v>131</v>
      </c>
      <c r="B141" s="436" t="s">
        <v>100</v>
      </c>
      <c r="C141" s="377">
        <v>2736.25</v>
      </c>
      <c r="D141" s="378">
        <v>2773.5166666666664</v>
      </c>
      <c r="E141" s="378">
        <v>2687.7333333333327</v>
      </c>
      <c r="F141" s="378">
        <v>2639.2166666666662</v>
      </c>
      <c r="G141" s="378">
        <v>2553.4333333333325</v>
      </c>
      <c r="H141" s="378">
        <v>2822.0333333333328</v>
      </c>
      <c r="I141" s="378">
        <v>2907.8166666666666</v>
      </c>
      <c r="J141" s="378">
        <v>2956.333333333333</v>
      </c>
      <c r="K141" s="377">
        <v>2859.3</v>
      </c>
      <c r="L141" s="377">
        <v>2725</v>
      </c>
      <c r="M141" s="377">
        <v>12.214930000000001</v>
      </c>
      <c r="N141" s="1"/>
      <c r="O141" s="1"/>
    </row>
    <row r="142" spans="1:15" ht="12.75" customHeight="1">
      <c r="A142" s="30">
        <v>132</v>
      </c>
      <c r="B142" s="436" t="s">
        <v>352</v>
      </c>
      <c r="C142" s="377">
        <v>502.35</v>
      </c>
      <c r="D142" s="378">
        <v>510.26666666666665</v>
      </c>
      <c r="E142" s="378">
        <v>487.63333333333333</v>
      </c>
      <c r="F142" s="378">
        <v>472.91666666666669</v>
      </c>
      <c r="G142" s="378">
        <v>450.28333333333336</v>
      </c>
      <c r="H142" s="378">
        <v>524.98333333333335</v>
      </c>
      <c r="I142" s="378">
        <v>547.61666666666656</v>
      </c>
      <c r="J142" s="378">
        <v>562.33333333333326</v>
      </c>
      <c r="K142" s="377">
        <v>532.9</v>
      </c>
      <c r="L142" s="377">
        <v>495.55</v>
      </c>
      <c r="M142" s="377">
        <v>5.3579999999999997</v>
      </c>
      <c r="N142" s="1"/>
      <c r="O142" s="1"/>
    </row>
    <row r="143" spans="1:15" ht="12.75" customHeight="1">
      <c r="A143" s="30">
        <v>133</v>
      </c>
      <c r="B143" s="436" t="s">
        <v>353</v>
      </c>
      <c r="C143" s="377">
        <v>139.19999999999999</v>
      </c>
      <c r="D143" s="378">
        <v>141.6</v>
      </c>
      <c r="E143" s="378">
        <v>135.6</v>
      </c>
      <c r="F143" s="378">
        <v>132</v>
      </c>
      <c r="G143" s="378">
        <v>126</v>
      </c>
      <c r="H143" s="378">
        <v>145.19999999999999</v>
      </c>
      <c r="I143" s="378">
        <v>151.19999999999999</v>
      </c>
      <c r="J143" s="378">
        <v>154.79999999999998</v>
      </c>
      <c r="K143" s="377">
        <v>147.6</v>
      </c>
      <c r="L143" s="377">
        <v>138</v>
      </c>
      <c r="M143" s="377">
        <v>4.6274100000000002</v>
      </c>
      <c r="N143" s="1"/>
      <c r="O143" s="1"/>
    </row>
    <row r="144" spans="1:15" ht="12.75" customHeight="1">
      <c r="A144" s="30">
        <v>134</v>
      </c>
      <c r="B144" s="436" t="s">
        <v>356</v>
      </c>
      <c r="C144" s="377">
        <v>351.05</v>
      </c>
      <c r="D144" s="378">
        <v>352.5</v>
      </c>
      <c r="E144" s="378">
        <v>344.5</v>
      </c>
      <c r="F144" s="378">
        <v>337.95</v>
      </c>
      <c r="G144" s="378">
        <v>329.95</v>
      </c>
      <c r="H144" s="378">
        <v>359.05</v>
      </c>
      <c r="I144" s="378">
        <v>367.05</v>
      </c>
      <c r="J144" s="378">
        <v>373.6</v>
      </c>
      <c r="K144" s="377">
        <v>360.5</v>
      </c>
      <c r="L144" s="377">
        <v>345.95</v>
      </c>
      <c r="M144" s="377">
        <v>2.8630499999999999</v>
      </c>
      <c r="N144" s="1"/>
      <c r="O144" s="1"/>
    </row>
    <row r="145" spans="1:15" ht="12.75" customHeight="1">
      <c r="A145" s="30">
        <v>135</v>
      </c>
      <c r="B145" s="436" t="s">
        <v>255</v>
      </c>
      <c r="C145" s="377">
        <v>494.15</v>
      </c>
      <c r="D145" s="378">
        <v>495.91666666666669</v>
      </c>
      <c r="E145" s="378">
        <v>490.03333333333336</v>
      </c>
      <c r="F145" s="378">
        <v>485.91666666666669</v>
      </c>
      <c r="G145" s="378">
        <v>480.03333333333336</v>
      </c>
      <c r="H145" s="378">
        <v>500.03333333333336</v>
      </c>
      <c r="I145" s="378">
        <v>505.91666666666669</v>
      </c>
      <c r="J145" s="378">
        <v>510.03333333333336</v>
      </c>
      <c r="K145" s="377">
        <v>501.8</v>
      </c>
      <c r="L145" s="377">
        <v>491.8</v>
      </c>
      <c r="M145" s="377">
        <v>3.3011699999999999</v>
      </c>
      <c r="N145" s="1"/>
      <c r="O145" s="1"/>
    </row>
    <row r="146" spans="1:15" ht="12.75" customHeight="1">
      <c r="A146" s="30">
        <v>136</v>
      </c>
      <c r="B146" s="436" t="s">
        <v>256</v>
      </c>
      <c r="C146" s="377">
        <v>1671.35</v>
      </c>
      <c r="D146" s="378">
        <v>1683.6333333333332</v>
      </c>
      <c r="E146" s="378">
        <v>1648.3166666666664</v>
      </c>
      <c r="F146" s="378">
        <v>1625.2833333333331</v>
      </c>
      <c r="G146" s="378">
        <v>1589.9666666666662</v>
      </c>
      <c r="H146" s="378">
        <v>1706.6666666666665</v>
      </c>
      <c r="I146" s="378">
        <v>1741.9833333333331</v>
      </c>
      <c r="J146" s="378">
        <v>1765.0166666666667</v>
      </c>
      <c r="K146" s="377">
        <v>1718.95</v>
      </c>
      <c r="L146" s="377">
        <v>1660.6</v>
      </c>
      <c r="M146" s="377">
        <v>0.24013999999999999</v>
      </c>
      <c r="N146" s="1"/>
      <c r="O146" s="1"/>
    </row>
    <row r="147" spans="1:15" ht="12.75" customHeight="1">
      <c r="A147" s="30">
        <v>137</v>
      </c>
      <c r="B147" s="436" t="s">
        <v>357</v>
      </c>
      <c r="C147" s="377">
        <v>71.349999999999994</v>
      </c>
      <c r="D147" s="378">
        <v>72.066666666666663</v>
      </c>
      <c r="E147" s="378">
        <v>70.383333333333326</v>
      </c>
      <c r="F147" s="378">
        <v>69.416666666666657</v>
      </c>
      <c r="G147" s="378">
        <v>67.73333333333332</v>
      </c>
      <c r="H147" s="378">
        <v>73.033333333333331</v>
      </c>
      <c r="I147" s="378">
        <v>74.716666666666669</v>
      </c>
      <c r="J147" s="378">
        <v>75.683333333333337</v>
      </c>
      <c r="K147" s="377">
        <v>73.75</v>
      </c>
      <c r="L147" s="377">
        <v>71.099999999999994</v>
      </c>
      <c r="M147" s="377">
        <v>21.90381</v>
      </c>
      <c r="N147" s="1"/>
      <c r="O147" s="1"/>
    </row>
    <row r="148" spans="1:15" ht="12.75" customHeight="1">
      <c r="A148" s="30">
        <v>138</v>
      </c>
      <c r="B148" s="436" t="s">
        <v>354</v>
      </c>
      <c r="C148" s="377">
        <v>197.2</v>
      </c>
      <c r="D148" s="378">
        <v>198.88333333333333</v>
      </c>
      <c r="E148" s="378">
        <v>194.31666666666666</v>
      </c>
      <c r="F148" s="378">
        <v>191.43333333333334</v>
      </c>
      <c r="G148" s="378">
        <v>186.86666666666667</v>
      </c>
      <c r="H148" s="378">
        <v>201.76666666666665</v>
      </c>
      <c r="I148" s="378">
        <v>206.33333333333331</v>
      </c>
      <c r="J148" s="378">
        <v>209.21666666666664</v>
      </c>
      <c r="K148" s="377">
        <v>203.45</v>
      </c>
      <c r="L148" s="377">
        <v>196</v>
      </c>
      <c r="M148" s="377">
        <v>3.07687</v>
      </c>
      <c r="N148" s="1"/>
      <c r="O148" s="1"/>
    </row>
    <row r="149" spans="1:15" ht="12.75" customHeight="1">
      <c r="A149" s="30">
        <v>139</v>
      </c>
      <c r="B149" s="436" t="s">
        <v>358</v>
      </c>
      <c r="C149" s="377">
        <v>115.15</v>
      </c>
      <c r="D149" s="378">
        <v>116.25</v>
      </c>
      <c r="E149" s="378">
        <v>113.1</v>
      </c>
      <c r="F149" s="378">
        <v>111.05</v>
      </c>
      <c r="G149" s="378">
        <v>107.89999999999999</v>
      </c>
      <c r="H149" s="378">
        <v>118.3</v>
      </c>
      <c r="I149" s="378">
        <v>121.45</v>
      </c>
      <c r="J149" s="378">
        <v>123.5</v>
      </c>
      <c r="K149" s="377">
        <v>119.4</v>
      </c>
      <c r="L149" s="377">
        <v>114.2</v>
      </c>
      <c r="M149" s="377">
        <v>11.33638</v>
      </c>
      <c r="N149" s="1"/>
      <c r="O149" s="1"/>
    </row>
    <row r="150" spans="1:15" ht="12.75" customHeight="1">
      <c r="A150" s="30">
        <v>140</v>
      </c>
      <c r="B150" s="436" t="s">
        <v>839</v>
      </c>
      <c r="C150" s="377">
        <v>57.4</v>
      </c>
      <c r="D150" s="378">
        <v>57.683333333333337</v>
      </c>
      <c r="E150" s="378">
        <v>56.716666666666676</v>
      </c>
      <c r="F150" s="378">
        <v>56.033333333333339</v>
      </c>
      <c r="G150" s="378">
        <v>55.066666666666677</v>
      </c>
      <c r="H150" s="378">
        <v>58.366666666666674</v>
      </c>
      <c r="I150" s="378">
        <v>59.333333333333343</v>
      </c>
      <c r="J150" s="378">
        <v>60.016666666666673</v>
      </c>
      <c r="K150" s="377">
        <v>58.65</v>
      </c>
      <c r="L150" s="377">
        <v>57</v>
      </c>
      <c r="M150" s="377">
        <v>3.77705</v>
      </c>
      <c r="N150" s="1"/>
      <c r="O150" s="1"/>
    </row>
    <row r="151" spans="1:15" ht="12.75" customHeight="1">
      <c r="A151" s="30">
        <v>141</v>
      </c>
      <c r="B151" s="436" t="s">
        <v>359</v>
      </c>
      <c r="C151" s="377">
        <v>738.75</v>
      </c>
      <c r="D151" s="378">
        <v>741.69999999999993</v>
      </c>
      <c r="E151" s="378">
        <v>728.04999999999984</v>
      </c>
      <c r="F151" s="378">
        <v>717.34999999999991</v>
      </c>
      <c r="G151" s="378">
        <v>703.69999999999982</v>
      </c>
      <c r="H151" s="378">
        <v>752.39999999999986</v>
      </c>
      <c r="I151" s="378">
        <v>766.05</v>
      </c>
      <c r="J151" s="378">
        <v>776.74999999999989</v>
      </c>
      <c r="K151" s="377">
        <v>755.35</v>
      </c>
      <c r="L151" s="377">
        <v>731</v>
      </c>
      <c r="M151" s="377">
        <v>0.36520999999999998</v>
      </c>
      <c r="N151" s="1"/>
      <c r="O151" s="1"/>
    </row>
    <row r="152" spans="1:15" ht="12.75" customHeight="1">
      <c r="A152" s="30">
        <v>142</v>
      </c>
      <c r="B152" s="436" t="s">
        <v>101</v>
      </c>
      <c r="C152" s="377">
        <v>1860.05</v>
      </c>
      <c r="D152" s="378">
        <v>1866.25</v>
      </c>
      <c r="E152" s="378">
        <v>1849.95</v>
      </c>
      <c r="F152" s="378">
        <v>1839.8500000000001</v>
      </c>
      <c r="G152" s="378">
        <v>1823.5500000000002</v>
      </c>
      <c r="H152" s="378">
        <v>1876.35</v>
      </c>
      <c r="I152" s="378">
        <v>1892.65</v>
      </c>
      <c r="J152" s="378">
        <v>1902.7499999999998</v>
      </c>
      <c r="K152" s="377">
        <v>1882.55</v>
      </c>
      <c r="L152" s="377">
        <v>1856.15</v>
      </c>
      <c r="M152" s="377">
        <v>4.3749700000000002</v>
      </c>
      <c r="N152" s="1"/>
      <c r="O152" s="1"/>
    </row>
    <row r="153" spans="1:15" ht="12.75" customHeight="1">
      <c r="A153" s="30">
        <v>143</v>
      </c>
      <c r="B153" s="436" t="s">
        <v>102</v>
      </c>
      <c r="C153" s="377">
        <v>179</v>
      </c>
      <c r="D153" s="378">
        <v>180.36666666666667</v>
      </c>
      <c r="E153" s="378">
        <v>177.23333333333335</v>
      </c>
      <c r="F153" s="378">
        <v>175.46666666666667</v>
      </c>
      <c r="G153" s="378">
        <v>172.33333333333334</v>
      </c>
      <c r="H153" s="378">
        <v>182.13333333333335</v>
      </c>
      <c r="I153" s="378">
        <v>185.26666666666668</v>
      </c>
      <c r="J153" s="378">
        <v>187.03333333333336</v>
      </c>
      <c r="K153" s="377">
        <v>183.5</v>
      </c>
      <c r="L153" s="377">
        <v>178.6</v>
      </c>
      <c r="M153" s="377">
        <v>34.410150000000002</v>
      </c>
      <c r="N153" s="1"/>
      <c r="O153" s="1"/>
    </row>
    <row r="154" spans="1:15" ht="12.75" customHeight="1">
      <c r="A154" s="30">
        <v>144</v>
      </c>
      <c r="B154" s="436" t="s">
        <v>840</v>
      </c>
      <c r="C154" s="377">
        <v>147.4</v>
      </c>
      <c r="D154" s="378">
        <v>149.93333333333334</v>
      </c>
      <c r="E154" s="378">
        <v>139.96666666666667</v>
      </c>
      <c r="F154" s="378">
        <v>132.53333333333333</v>
      </c>
      <c r="G154" s="378">
        <v>122.56666666666666</v>
      </c>
      <c r="H154" s="378">
        <v>157.36666666666667</v>
      </c>
      <c r="I154" s="378">
        <v>167.33333333333337</v>
      </c>
      <c r="J154" s="378">
        <v>174.76666666666668</v>
      </c>
      <c r="K154" s="377">
        <v>159.9</v>
      </c>
      <c r="L154" s="377">
        <v>142.5</v>
      </c>
      <c r="M154" s="377">
        <v>56.247309999999999</v>
      </c>
      <c r="N154" s="1"/>
      <c r="O154" s="1"/>
    </row>
    <row r="155" spans="1:15" ht="12.75" customHeight="1">
      <c r="A155" s="30">
        <v>145</v>
      </c>
      <c r="B155" s="436" t="s">
        <v>360</v>
      </c>
      <c r="C155" s="377">
        <v>298.95</v>
      </c>
      <c r="D155" s="378">
        <v>301.93333333333334</v>
      </c>
      <c r="E155" s="378">
        <v>292.36666666666667</v>
      </c>
      <c r="F155" s="378">
        <v>285.78333333333336</v>
      </c>
      <c r="G155" s="378">
        <v>276.2166666666667</v>
      </c>
      <c r="H155" s="378">
        <v>308.51666666666665</v>
      </c>
      <c r="I155" s="378">
        <v>318.08333333333337</v>
      </c>
      <c r="J155" s="378">
        <v>324.66666666666663</v>
      </c>
      <c r="K155" s="377">
        <v>311.5</v>
      </c>
      <c r="L155" s="377">
        <v>295.35000000000002</v>
      </c>
      <c r="M155" s="377">
        <v>1.9836499999999999</v>
      </c>
      <c r="N155" s="1"/>
      <c r="O155" s="1"/>
    </row>
    <row r="156" spans="1:15" ht="12.75" customHeight="1">
      <c r="A156" s="30">
        <v>146</v>
      </c>
      <c r="B156" s="436" t="s">
        <v>103</v>
      </c>
      <c r="C156" s="377">
        <v>98.3</v>
      </c>
      <c r="D156" s="378">
        <v>99.033333333333346</v>
      </c>
      <c r="E156" s="378">
        <v>97.066666666666691</v>
      </c>
      <c r="F156" s="378">
        <v>95.833333333333343</v>
      </c>
      <c r="G156" s="378">
        <v>93.866666666666688</v>
      </c>
      <c r="H156" s="378">
        <v>100.26666666666669</v>
      </c>
      <c r="I156" s="378">
        <v>102.23333333333336</v>
      </c>
      <c r="J156" s="378">
        <v>103.4666666666667</v>
      </c>
      <c r="K156" s="377">
        <v>101</v>
      </c>
      <c r="L156" s="377">
        <v>97.8</v>
      </c>
      <c r="M156" s="377">
        <v>162.03943000000001</v>
      </c>
      <c r="N156" s="1"/>
      <c r="O156" s="1"/>
    </row>
    <row r="157" spans="1:15" ht="12.75" customHeight="1">
      <c r="A157" s="30">
        <v>147</v>
      </c>
      <c r="B157" s="436" t="s">
        <v>362</v>
      </c>
      <c r="C157" s="377">
        <v>526.75</v>
      </c>
      <c r="D157" s="378">
        <v>530.75</v>
      </c>
      <c r="E157" s="378">
        <v>521.5</v>
      </c>
      <c r="F157" s="378">
        <v>516.25</v>
      </c>
      <c r="G157" s="378">
        <v>507</v>
      </c>
      <c r="H157" s="378">
        <v>536</v>
      </c>
      <c r="I157" s="378">
        <v>545.25</v>
      </c>
      <c r="J157" s="378">
        <v>550.5</v>
      </c>
      <c r="K157" s="377">
        <v>540</v>
      </c>
      <c r="L157" s="377">
        <v>525.5</v>
      </c>
      <c r="M157" s="377">
        <v>1.3196399999999999</v>
      </c>
      <c r="N157" s="1"/>
      <c r="O157" s="1"/>
    </row>
    <row r="158" spans="1:15" ht="12.75" customHeight="1">
      <c r="A158" s="30">
        <v>148</v>
      </c>
      <c r="B158" s="436" t="s">
        <v>361</v>
      </c>
      <c r="C158" s="377">
        <v>3756.95</v>
      </c>
      <c r="D158" s="378">
        <v>3767.65</v>
      </c>
      <c r="E158" s="378">
        <v>3709.3</v>
      </c>
      <c r="F158" s="378">
        <v>3661.65</v>
      </c>
      <c r="G158" s="378">
        <v>3603.3</v>
      </c>
      <c r="H158" s="378">
        <v>3815.3</v>
      </c>
      <c r="I158" s="378">
        <v>3873.6499999999996</v>
      </c>
      <c r="J158" s="378">
        <v>3921.3</v>
      </c>
      <c r="K158" s="377">
        <v>3826</v>
      </c>
      <c r="L158" s="377">
        <v>3720</v>
      </c>
      <c r="M158" s="377">
        <v>0.17363999999999999</v>
      </c>
      <c r="N158" s="1"/>
      <c r="O158" s="1"/>
    </row>
    <row r="159" spans="1:15" ht="12.75" customHeight="1">
      <c r="A159" s="30">
        <v>149</v>
      </c>
      <c r="B159" s="436" t="s">
        <v>363</v>
      </c>
      <c r="C159" s="377">
        <v>195.5</v>
      </c>
      <c r="D159" s="378">
        <v>196.83333333333334</v>
      </c>
      <c r="E159" s="378">
        <v>192.66666666666669</v>
      </c>
      <c r="F159" s="378">
        <v>189.83333333333334</v>
      </c>
      <c r="G159" s="378">
        <v>185.66666666666669</v>
      </c>
      <c r="H159" s="378">
        <v>199.66666666666669</v>
      </c>
      <c r="I159" s="378">
        <v>203.83333333333337</v>
      </c>
      <c r="J159" s="378">
        <v>206.66666666666669</v>
      </c>
      <c r="K159" s="377">
        <v>201</v>
      </c>
      <c r="L159" s="377">
        <v>194</v>
      </c>
      <c r="M159" s="377">
        <v>4.4818100000000003</v>
      </c>
      <c r="N159" s="1"/>
      <c r="O159" s="1"/>
    </row>
    <row r="160" spans="1:15" ht="12.75" customHeight="1">
      <c r="A160" s="30">
        <v>150</v>
      </c>
      <c r="B160" s="436" t="s">
        <v>380</v>
      </c>
      <c r="C160" s="377">
        <v>2765.2</v>
      </c>
      <c r="D160" s="378">
        <v>2784.3833333333332</v>
      </c>
      <c r="E160" s="378">
        <v>2698.7666666666664</v>
      </c>
      <c r="F160" s="378">
        <v>2632.333333333333</v>
      </c>
      <c r="G160" s="378">
        <v>2546.7166666666662</v>
      </c>
      <c r="H160" s="378">
        <v>2850.8166666666666</v>
      </c>
      <c r="I160" s="378">
        <v>2936.4333333333334</v>
      </c>
      <c r="J160" s="378">
        <v>3002.8666666666668</v>
      </c>
      <c r="K160" s="377">
        <v>2870</v>
      </c>
      <c r="L160" s="377">
        <v>2717.95</v>
      </c>
      <c r="M160" s="377">
        <v>0.88197000000000003</v>
      </c>
      <c r="N160" s="1"/>
      <c r="O160" s="1"/>
    </row>
    <row r="161" spans="1:15" ht="12.75" customHeight="1">
      <c r="A161" s="30">
        <v>151</v>
      </c>
      <c r="B161" s="436" t="s">
        <v>257</v>
      </c>
      <c r="C161" s="377">
        <v>289</v>
      </c>
      <c r="D161" s="378">
        <v>289.78333333333336</v>
      </c>
      <c r="E161" s="378">
        <v>284.81666666666672</v>
      </c>
      <c r="F161" s="378">
        <v>280.63333333333338</v>
      </c>
      <c r="G161" s="378">
        <v>275.66666666666674</v>
      </c>
      <c r="H161" s="378">
        <v>293.9666666666667</v>
      </c>
      <c r="I161" s="378">
        <v>298.93333333333328</v>
      </c>
      <c r="J161" s="378">
        <v>303.11666666666667</v>
      </c>
      <c r="K161" s="377">
        <v>294.75</v>
      </c>
      <c r="L161" s="377">
        <v>285.60000000000002</v>
      </c>
      <c r="M161" s="377">
        <v>17.64331</v>
      </c>
      <c r="N161" s="1"/>
      <c r="O161" s="1"/>
    </row>
    <row r="162" spans="1:15" ht="12.75" customHeight="1">
      <c r="A162" s="30">
        <v>152</v>
      </c>
      <c r="B162" s="436" t="s">
        <v>366</v>
      </c>
      <c r="C162" s="377">
        <v>50.5</v>
      </c>
      <c r="D162" s="378">
        <v>50.883333333333333</v>
      </c>
      <c r="E162" s="378">
        <v>49.866666666666667</v>
      </c>
      <c r="F162" s="378">
        <v>49.233333333333334</v>
      </c>
      <c r="G162" s="378">
        <v>48.216666666666669</v>
      </c>
      <c r="H162" s="378">
        <v>51.516666666666666</v>
      </c>
      <c r="I162" s="378">
        <v>52.533333333333331</v>
      </c>
      <c r="J162" s="378">
        <v>53.166666666666664</v>
      </c>
      <c r="K162" s="377">
        <v>51.9</v>
      </c>
      <c r="L162" s="377">
        <v>50.25</v>
      </c>
      <c r="M162" s="377">
        <v>16.363800000000001</v>
      </c>
      <c r="N162" s="1"/>
      <c r="O162" s="1"/>
    </row>
    <row r="163" spans="1:15" ht="12.75" customHeight="1">
      <c r="A163" s="30">
        <v>153</v>
      </c>
      <c r="B163" s="436" t="s">
        <v>364</v>
      </c>
      <c r="C163" s="377">
        <v>167.15</v>
      </c>
      <c r="D163" s="378">
        <v>170.63333333333335</v>
      </c>
      <c r="E163" s="378">
        <v>161.9666666666667</v>
      </c>
      <c r="F163" s="378">
        <v>156.78333333333333</v>
      </c>
      <c r="G163" s="378">
        <v>148.11666666666667</v>
      </c>
      <c r="H163" s="378">
        <v>175.81666666666672</v>
      </c>
      <c r="I163" s="378">
        <v>184.48333333333341</v>
      </c>
      <c r="J163" s="378">
        <v>189.66666666666674</v>
      </c>
      <c r="K163" s="377">
        <v>179.3</v>
      </c>
      <c r="L163" s="377">
        <v>165.45</v>
      </c>
      <c r="M163" s="377">
        <v>62.504719999999999</v>
      </c>
      <c r="N163" s="1"/>
      <c r="O163" s="1"/>
    </row>
    <row r="164" spans="1:15" ht="12.75" customHeight="1">
      <c r="A164" s="30">
        <v>154</v>
      </c>
      <c r="B164" s="436" t="s">
        <v>379</v>
      </c>
      <c r="C164" s="377">
        <v>190.15</v>
      </c>
      <c r="D164" s="378">
        <v>188.23333333333335</v>
      </c>
      <c r="E164" s="378">
        <v>182.06666666666669</v>
      </c>
      <c r="F164" s="378">
        <v>173.98333333333335</v>
      </c>
      <c r="G164" s="378">
        <v>167.81666666666669</v>
      </c>
      <c r="H164" s="378">
        <v>196.31666666666669</v>
      </c>
      <c r="I164" s="378">
        <v>202.48333333333332</v>
      </c>
      <c r="J164" s="378">
        <v>210.56666666666669</v>
      </c>
      <c r="K164" s="377">
        <v>194.4</v>
      </c>
      <c r="L164" s="377">
        <v>180.15</v>
      </c>
      <c r="M164" s="377">
        <v>31.167090000000002</v>
      </c>
      <c r="N164" s="1"/>
      <c r="O164" s="1"/>
    </row>
    <row r="165" spans="1:15" ht="12.75" customHeight="1">
      <c r="A165" s="30">
        <v>155</v>
      </c>
      <c r="B165" s="436" t="s">
        <v>104</v>
      </c>
      <c r="C165" s="377">
        <v>142.9</v>
      </c>
      <c r="D165" s="378">
        <v>143.61666666666665</v>
      </c>
      <c r="E165" s="378">
        <v>141.23333333333329</v>
      </c>
      <c r="F165" s="378">
        <v>139.56666666666663</v>
      </c>
      <c r="G165" s="378">
        <v>137.18333333333328</v>
      </c>
      <c r="H165" s="378">
        <v>145.2833333333333</v>
      </c>
      <c r="I165" s="378">
        <v>147.66666666666669</v>
      </c>
      <c r="J165" s="378">
        <v>149.33333333333331</v>
      </c>
      <c r="K165" s="377">
        <v>146</v>
      </c>
      <c r="L165" s="377">
        <v>141.94999999999999</v>
      </c>
      <c r="M165" s="377">
        <v>91.83014</v>
      </c>
      <c r="N165" s="1"/>
      <c r="O165" s="1"/>
    </row>
    <row r="166" spans="1:15" ht="12.75" customHeight="1">
      <c r="A166" s="30">
        <v>156</v>
      </c>
      <c r="B166" s="436" t="s">
        <v>368</v>
      </c>
      <c r="C166" s="377">
        <v>3134.5</v>
      </c>
      <c r="D166" s="378">
        <v>3120.4</v>
      </c>
      <c r="E166" s="378">
        <v>3097.8500000000004</v>
      </c>
      <c r="F166" s="378">
        <v>3061.2000000000003</v>
      </c>
      <c r="G166" s="378">
        <v>3038.6500000000005</v>
      </c>
      <c r="H166" s="378">
        <v>3157.05</v>
      </c>
      <c r="I166" s="378">
        <v>3179.6000000000004</v>
      </c>
      <c r="J166" s="378">
        <v>3216.25</v>
      </c>
      <c r="K166" s="377">
        <v>3142.95</v>
      </c>
      <c r="L166" s="377">
        <v>3083.75</v>
      </c>
      <c r="M166" s="377">
        <v>0.42481999999999998</v>
      </c>
      <c r="N166" s="1"/>
      <c r="O166" s="1"/>
    </row>
    <row r="167" spans="1:15" ht="12.75" customHeight="1">
      <c r="A167" s="30">
        <v>157</v>
      </c>
      <c r="B167" s="436" t="s">
        <v>369</v>
      </c>
      <c r="C167" s="377">
        <v>3280.95</v>
      </c>
      <c r="D167" s="378">
        <v>3299.1166666666668</v>
      </c>
      <c r="E167" s="378">
        <v>3251.4833333333336</v>
      </c>
      <c r="F167" s="378">
        <v>3222.0166666666669</v>
      </c>
      <c r="G167" s="378">
        <v>3174.3833333333337</v>
      </c>
      <c r="H167" s="378">
        <v>3328.5833333333335</v>
      </c>
      <c r="I167" s="378">
        <v>3376.2166666666667</v>
      </c>
      <c r="J167" s="378">
        <v>3405.6833333333334</v>
      </c>
      <c r="K167" s="377">
        <v>3346.75</v>
      </c>
      <c r="L167" s="377">
        <v>3269.65</v>
      </c>
      <c r="M167" s="377">
        <v>0.20316000000000001</v>
      </c>
      <c r="N167" s="1"/>
      <c r="O167" s="1"/>
    </row>
    <row r="168" spans="1:15" ht="12.75" customHeight="1">
      <c r="A168" s="30">
        <v>158</v>
      </c>
      <c r="B168" s="436" t="s">
        <v>375</v>
      </c>
      <c r="C168" s="377">
        <v>315</v>
      </c>
      <c r="D168" s="378">
        <v>315.36666666666662</v>
      </c>
      <c r="E168" s="378">
        <v>310.83333333333326</v>
      </c>
      <c r="F168" s="378">
        <v>306.66666666666663</v>
      </c>
      <c r="G168" s="378">
        <v>302.13333333333327</v>
      </c>
      <c r="H168" s="378">
        <v>319.53333333333325</v>
      </c>
      <c r="I168" s="378">
        <v>324.06666666666666</v>
      </c>
      <c r="J168" s="378">
        <v>328.23333333333323</v>
      </c>
      <c r="K168" s="377">
        <v>319.89999999999998</v>
      </c>
      <c r="L168" s="377">
        <v>311.2</v>
      </c>
      <c r="M168" s="377">
        <v>3.9850500000000002</v>
      </c>
      <c r="N168" s="1"/>
      <c r="O168" s="1"/>
    </row>
    <row r="169" spans="1:15" ht="12.75" customHeight="1">
      <c r="A169" s="30">
        <v>159</v>
      </c>
      <c r="B169" s="436" t="s">
        <v>370</v>
      </c>
      <c r="C169" s="377">
        <v>140.35</v>
      </c>
      <c r="D169" s="378">
        <v>141.35</v>
      </c>
      <c r="E169" s="378">
        <v>139</v>
      </c>
      <c r="F169" s="378">
        <v>137.65</v>
      </c>
      <c r="G169" s="378">
        <v>135.30000000000001</v>
      </c>
      <c r="H169" s="378">
        <v>142.69999999999999</v>
      </c>
      <c r="I169" s="378">
        <v>145.04999999999995</v>
      </c>
      <c r="J169" s="378">
        <v>146.39999999999998</v>
      </c>
      <c r="K169" s="377">
        <v>143.69999999999999</v>
      </c>
      <c r="L169" s="377">
        <v>140</v>
      </c>
      <c r="M169" s="377">
        <v>5.5831999999999997</v>
      </c>
      <c r="N169" s="1"/>
      <c r="O169" s="1"/>
    </row>
    <row r="170" spans="1:15" ht="12.75" customHeight="1">
      <c r="A170" s="30">
        <v>160</v>
      </c>
      <c r="B170" s="436" t="s">
        <v>371</v>
      </c>
      <c r="C170" s="377">
        <v>5236.8500000000004</v>
      </c>
      <c r="D170" s="378">
        <v>5246.4333333333334</v>
      </c>
      <c r="E170" s="378">
        <v>5204.9666666666672</v>
      </c>
      <c r="F170" s="378">
        <v>5173.0833333333339</v>
      </c>
      <c r="G170" s="378">
        <v>5131.6166666666677</v>
      </c>
      <c r="H170" s="378">
        <v>5278.3166666666666</v>
      </c>
      <c r="I170" s="378">
        <v>5319.7833333333319</v>
      </c>
      <c r="J170" s="378">
        <v>5351.6666666666661</v>
      </c>
      <c r="K170" s="377">
        <v>5287.9</v>
      </c>
      <c r="L170" s="377">
        <v>5214.55</v>
      </c>
      <c r="M170" s="377">
        <v>4.394E-2</v>
      </c>
      <c r="N170" s="1"/>
      <c r="O170" s="1"/>
    </row>
    <row r="171" spans="1:15" ht="12.75" customHeight="1">
      <c r="A171" s="30">
        <v>161</v>
      </c>
      <c r="B171" s="436" t="s">
        <v>258</v>
      </c>
      <c r="C171" s="377">
        <v>3675.5</v>
      </c>
      <c r="D171" s="378">
        <v>3684.1666666666665</v>
      </c>
      <c r="E171" s="378">
        <v>3651.333333333333</v>
      </c>
      <c r="F171" s="378">
        <v>3627.1666666666665</v>
      </c>
      <c r="G171" s="378">
        <v>3594.333333333333</v>
      </c>
      <c r="H171" s="378">
        <v>3708.333333333333</v>
      </c>
      <c r="I171" s="378">
        <v>3741.1666666666661</v>
      </c>
      <c r="J171" s="378">
        <v>3765.333333333333</v>
      </c>
      <c r="K171" s="377">
        <v>3717</v>
      </c>
      <c r="L171" s="377">
        <v>3660</v>
      </c>
      <c r="M171" s="377">
        <v>0.95323000000000002</v>
      </c>
      <c r="N171" s="1"/>
      <c r="O171" s="1"/>
    </row>
    <row r="172" spans="1:15" ht="12.75" customHeight="1">
      <c r="A172" s="30">
        <v>162</v>
      </c>
      <c r="B172" s="436" t="s">
        <v>372</v>
      </c>
      <c r="C172" s="377">
        <v>1712.05</v>
      </c>
      <c r="D172" s="378">
        <v>1720.1499999999999</v>
      </c>
      <c r="E172" s="378">
        <v>1686.9499999999998</v>
      </c>
      <c r="F172" s="378">
        <v>1661.85</v>
      </c>
      <c r="G172" s="378">
        <v>1628.6499999999999</v>
      </c>
      <c r="H172" s="378">
        <v>1745.2499999999998</v>
      </c>
      <c r="I172" s="378">
        <v>1778.45</v>
      </c>
      <c r="J172" s="378">
        <v>1803.5499999999997</v>
      </c>
      <c r="K172" s="377">
        <v>1753.35</v>
      </c>
      <c r="L172" s="377">
        <v>1695.05</v>
      </c>
      <c r="M172" s="377">
        <v>0.25591000000000003</v>
      </c>
      <c r="N172" s="1"/>
      <c r="O172" s="1"/>
    </row>
    <row r="173" spans="1:15" ht="12.75" customHeight="1">
      <c r="A173" s="30">
        <v>163</v>
      </c>
      <c r="B173" s="436" t="s">
        <v>105</v>
      </c>
      <c r="C173" s="377">
        <v>495.2</v>
      </c>
      <c r="D173" s="378">
        <v>502.56666666666666</v>
      </c>
      <c r="E173" s="378">
        <v>483.63333333333333</v>
      </c>
      <c r="F173" s="378">
        <v>472.06666666666666</v>
      </c>
      <c r="G173" s="378">
        <v>453.13333333333333</v>
      </c>
      <c r="H173" s="378">
        <v>514.13333333333333</v>
      </c>
      <c r="I173" s="378">
        <v>533.06666666666661</v>
      </c>
      <c r="J173" s="378">
        <v>544.63333333333333</v>
      </c>
      <c r="K173" s="377">
        <v>521.5</v>
      </c>
      <c r="L173" s="377">
        <v>491</v>
      </c>
      <c r="M173" s="377">
        <v>14.885579999999999</v>
      </c>
      <c r="N173" s="1"/>
      <c r="O173" s="1"/>
    </row>
    <row r="174" spans="1:15" ht="12.75" customHeight="1">
      <c r="A174" s="30">
        <v>164</v>
      </c>
      <c r="B174" s="436" t="s">
        <v>367</v>
      </c>
      <c r="C174" s="377">
        <v>4919.1000000000004</v>
      </c>
      <c r="D174" s="378">
        <v>4972.9833333333336</v>
      </c>
      <c r="E174" s="378">
        <v>4846.1166666666668</v>
      </c>
      <c r="F174" s="378">
        <v>4773.1333333333332</v>
      </c>
      <c r="G174" s="378">
        <v>4646.2666666666664</v>
      </c>
      <c r="H174" s="378">
        <v>5045.9666666666672</v>
      </c>
      <c r="I174" s="378">
        <v>5172.8333333333339</v>
      </c>
      <c r="J174" s="378">
        <v>5245.8166666666675</v>
      </c>
      <c r="K174" s="377">
        <v>5099.8500000000004</v>
      </c>
      <c r="L174" s="377">
        <v>4900</v>
      </c>
      <c r="M174" s="377">
        <v>0.24399999999999999</v>
      </c>
      <c r="N174" s="1"/>
      <c r="O174" s="1"/>
    </row>
    <row r="175" spans="1:15" ht="12.75" customHeight="1">
      <c r="A175" s="30">
        <v>165</v>
      </c>
      <c r="B175" s="436" t="s">
        <v>107</v>
      </c>
      <c r="C175" s="377">
        <v>43.4</v>
      </c>
      <c r="D175" s="378">
        <v>43.9</v>
      </c>
      <c r="E175" s="378">
        <v>42.599999999999994</v>
      </c>
      <c r="F175" s="378">
        <v>41.8</v>
      </c>
      <c r="G175" s="378">
        <v>40.499999999999993</v>
      </c>
      <c r="H175" s="378">
        <v>44.699999999999996</v>
      </c>
      <c r="I175" s="378">
        <v>45.999999999999993</v>
      </c>
      <c r="J175" s="378">
        <v>46.8</v>
      </c>
      <c r="K175" s="377">
        <v>45.2</v>
      </c>
      <c r="L175" s="377">
        <v>43.1</v>
      </c>
      <c r="M175" s="377">
        <v>163.01907</v>
      </c>
      <c r="N175" s="1"/>
      <c r="O175" s="1"/>
    </row>
    <row r="176" spans="1:15" ht="12.75" customHeight="1">
      <c r="A176" s="30">
        <v>166</v>
      </c>
      <c r="B176" s="436" t="s">
        <v>381</v>
      </c>
      <c r="C176" s="377">
        <v>475.4</v>
      </c>
      <c r="D176" s="378">
        <v>481.61666666666662</v>
      </c>
      <c r="E176" s="378">
        <v>464.53333333333325</v>
      </c>
      <c r="F176" s="378">
        <v>453.66666666666663</v>
      </c>
      <c r="G176" s="378">
        <v>436.58333333333326</v>
      </c>
      <c r="H176" s="378">
        <v>492.48333333333323</v>
      </c>
      <c r="I176" s="378">
        <v>509.56666666666661</v>
      </c>
      <c r="J176" s="378">
        <v>520.43333333333317</v>
      </c>
      <c r="K176" s="377">
        <v>498.7</v>
      </c>
      <c r="L176" s="377">
        <v>470.75</v>
      </c>
      <c r="M176" s="377">
        <v>19.126650000000001</v>
      </c>
      <c r="N176" s="1"/>
      <c r="O176" s="1"/>
    </row>
    <row r="177" spans="1:15" ht="12.75" customHeight="1">
      <c r="A177" s="30">
        <v>167</v>
      </c>
      <c r="B177" s="436" t="s">
        <v>373</v>
      </c>
      <c r="C177" s="377">
        <v>1139.7</v>
      </c>
      <c r="D177" s="378">
        <v>1142.8</v>
      </c>
      <c r="E177" s="378">
        <v>1131.8999999999999</v>
      </c>
      <c r="F177" s="378">
        <v>1124.0999999999999</v>
      </c>
      <c r="G177" s="378">
        <v>1113.1999999999998</v>
      </c>
      <c r="H177" s="378">
        <v>1150.5999999999999</v>
      </c>
      <c r="I177" s="378">
        <v>1161.5</v>
      </c>
      <c r="J177" s="378">
        <v>1169.3</v>
      </c>
      <c r="K177" s="377">
        <v>1153.7</v>
      </c>
      <c r="L177" s="377">
        <v>1135</v>
      </c>
      <c r="M177" s="377">
        <v>0.10355</v>
      </c>
      <c r="N177" s="1"/>
      <c r="O177" s="1"/>
    </row>
    <row r="178" spans="1:15" ht="12.75" customHeight="1">
      <c r="A178" s="30">
        <v>168</v>
      </c>
      <c r="B178" s="436" t="s">
        <v>259</v>
      </c>
      <c r="C178" s="377">
        <v>536.65</v>
      </c>
      <c r="D178" s="378">
        <v>539.75</v>
      </c>
      <c r="E178" s="378">
        <v>529.15</v>
      </c>
      <c r="F178" s="378">
        <v>521.65</v>
      </c>
      <c r="G178" s="378">
        <v>511.04999999999995</v>
      </c>
      <c r="H178" s="378">
        <v>547.25</v>
      </c>
      <c r="I178" s="378">
        <v>557.84999999999991</v>
      </c>
      <c r="J178" s="378">
        <v>565.35</v>
      </c>
      <c r="K178" s="377">
        <v>550.35</v>
      </c>
      <c r="L178" s="377">
        <v>532.25</v>
      </c>
      <c r="M178" s="377">
        <v>0.47348000000000001</v>
      </c>
      <c r="N178" s="1"/>
      <c r="O178" s="1"/>
    </row>
    <row r="179" spans="1:15" ht="12.75" customHeight="1">
      <c r="A179" s="30">
        <v>169</v>
      </c>
      <c r="B179" s="436" t="s">
        <v>108</v>
      </c>
      <c r="C179" s="377">
        <v>928.4</v>
      </c>
      <c r="D179" s="378">
        <v>933.86666666666679</v>
      </c>
      <c r="E179" s="378">
        <v>919.73333333333358</v>
      </c>
      <c r="F179" s="378">
        <v>911.06666666666683</v>
      </c>
      <c r="G179" s="378">
        <v>896.93333333333362</v>
      </c>
      <c r="H179" s="378">
        <v>942.53333333333353</v>
      </c>
      <c r="I179" s="378">
        <v>956.66666666666674</v>
      </c>
      <c r="J179" s="378">
        <v>965.33333333333348</v>
      </c>
      <c r="K179" s="377">
        <v>948</v>
      </c>
      <c r="L179" s="377">
        <v>925.2</v>
      </c>
      <c r="M179" s="377">
        <v>13.09979</v>
      </c>
      <c r="N179" s="1"/>
      <c r="O179" s="1"/>
    </row>
    <row r="180" spans="1:15" ht="12.75" customHeight="1">
      <c r="A180" s="30">
        <v>170</v>
      </c>
      <c r="B180" s="436" t="s">
        <v>260</v>
      </c>
      <c r="C180" s="377">
        <v>624.65</v>
      </c>
      <c r="D180" s="378">
        <v>628.11666666666667</v>
      </c>
      <c r="E180" s="378">
        <v>617.43333333333339</v>
      </c>
      <c r="F180" s="378">
        <v>610.2166666666667</v>
      </c>
      <c r="G180" s="378">
        <v>599.53333333333342</v>
      </c>
      <c r="H180" s="378">
        <v>635.33333333333337</v>
      </c>
      <c r="I180" s="378">
        <v>646.01666666666654</v>
      </c>
      <c r="J180" s="378">
        <v>653.23333333333335</v>
      </c>
      <c r="K180" s="377">
        <v>638.79999999999995</v>
      </c>
      <c r="L180" s="377">
        <v>620.9</v>
      </c>
      <c r="M180" s="377">
        <v>0.76885000000000003</v>
      </c>
      <c r="N180" s="1"/>
      <c r="O180" s="1"/>
    </row>
    <row r="181" spans="1:15" ht="12.75" customHeight="1">
      <c r="A181" s="30">
        <v>171</v>
      </c>
      <c r="B181" s="436" t="s">
        <v>109</v>
      </c>
      <c r="C181" s="377">
        <v>1903.05</v>
      </c>
      <c r="D181" s="378">
        <v>1936.7833333333335</v>
      </c>
      <c r="E181" s="378">
        <v>1861.0666666666671</v>
      </c>
      <c r="F181" s="378">
        <v>1819.0833333333335</v>
      </c>
      <c r="G181" s="378">
        <v>1743.366666666667</v>
      </c>
      <c r="H181" s="378">
        <v>1978.7666666666671</v>
      </c>
      <c r="I181" s="378">
        <v>2054.4833333333336</v>
      </c>
      <c r="J181" s="378">
        <v>2096.4666666666672</v>
      </c>
      <c r="K181" s="377">
        <v>2012.5</v>
      </c>
      <c r="L181" s="377">
        <v>1894.8</v>
      </c>
      <c r="M181" s="377">
        <v>12.305490000000001</v>
      </c>
      <c r="N181" s="1"/>
      <c r="O181" s="1"/>
    </row>
    <row r="182" spans="1:15" ht="12.75" customHeight="1">
      <c r="A182" s="30">
        <v>172</v>
      </c>
      <c r="B182" s="436" t="s">
        <v>382</v>
      </c>
      <c r="C182" s="377">
        <v>98</v>
      </c>
      <c r="D182" s="378">
        <v>98.666666666666671</v>
      </c>
      <c r="E182" s="378">
        <v>96.88333333333334</v>
      </c>
      <c r="F182" s="378">
        <v>95.766666666666666</v>
      </c>
      <c r="G182" s="378">
        <v>93.983333333333334</v>
      </c>
      <c r="H182" s="378">
        <v>99.783333333333346</v>
      </c>
      <c r="I182" s="378">
        <v>101.56666666666668</v>
      </c>
      <c r="J182" s="378">
        <v>102.68333333333335</v>
      </c>
      <c r="K182" s="377">
        <v>100.45</v>
      </c>
      <c r="L182" s="377">
        <v>97.55</v>
      </c>
      <c r="M182" s="377">
        <v>2.8450799999999998</v>
      </c>
      <c r="N182" s="1"/>
      <c r="O182" s="1"/>
    </row>
    <row r="183" spans="1:15" ht="12.75" customHeight="1">
      <c r="A183" s="30">
        <v>173</v>
      </c>
      <c r="B183" s="436" t="s">
        <v>110</v>
      </c>
      <c r="C183" s="377">
        <v>323.45</v>
      </c>
      <c r="D183" s="378">
        <v>326.81666666666666</v>
      </c>
      <c r="E183" s="378">
        <v>318.63333333333333</v>
      </c>
      <c r="F183" s="378">
        <v>313.81666666666666</v>
      </c>
      <c r="G183" s="378">
        <v>305.63333333333333</v>
      </c>
      <c r="H183" s="378">
        <v>331.63333333333333</v>
      </c>
      <c r="I183" s="378">
        <v>339.81666666666661</v>
      </c>
      <c r="J183" s="378">
        <v>344.63333333333333</v>
      </c>
      <c r="K183" s="377">
        <v>335</v>
      </c>
      <c r="L183" s="377">
        <v>322</v>
      </c>
      <c r="M183" s="377">
        <v>26.290500000000002</v>
      </c>
      <c r="N183" s="1"/>
      <c r="O183" s="1"/>
    </row>
    <row r="184" spans="1:15" ht="12.75" customHeight="1">
      <c r="A184" s="30">
        <v>174</v>
      </c>
      <c r="B184" s="436" t="s">
        <v>374</v>
      </c>
      <c r="C184" s="377">
        <v>538.9</v>
      </c>
      <c r="D184" s="378">
        <v>548.65</v>
      </c>
      <c r="E184" s="378">
        <v>524.29999999999995</v>
      </c>
      <c r="F184" s="378">
        <v>509.69999999999993</v>
      </c>
      <c r="G184" s="378">
        <v>485.34999999999991</v>
      </c>
      <c r="H184" s="378">
        <v>563.25</v>
      </c>
      <c r="I184" s="378">
        <v>587.60000000000014</v>
      </c>
      <c r="J184" s="378">
        <v>602.20000000000005</v>
      </c>
      <c r="K184" s="377">
        <v>573</v>
      </c>
      <c r="L184" s="377">
        <v>534.04999999999995</v>
      </c>
      <c r="M184" s="377">
        <v>24.787769999999998</v>
      </c>
      <c r="N184" s="1"/>
      <c r="O184" s="1"/>
    </row>
    <row r="185" spans="1:15" ht="12.75" customHeight="1">
      <c r="A185" s="30">
        <v>175</v>
      </c>
      <c r="B185" s="436" t="s">
        <v>111</v>
      </c>
      <c r="C185" s="377">
        <v>1852.25</v>
      </c>
      <c r="D185" s="378">
        <v>1874.9166666666667</v>
      </c>
      <c r="E185" s="378">
        <v>1820.0333333333335</v>
      </c>
      <c r="F185" s="378">
        <v>1787.8166666666668</v>
      </c>
      <c r="G185" s="378">
        <v>1732.9333333333336</v>
      </c>
      <c r="H185" s="378">
        <v>1907.1333333333334</v>
      </c>
      <c r="I185" s="378">
        <v>1962.0166666666667</v>
      </c>
      <c r="J185" s="378">
        <v>1994.2333333333333</v>
      </c>
      <c r="K185" s="377">
        <v>1929.8</v>
      </c>
      <c r="L185" s="377">
        <v>1842.7</v>
      </c>
      <c r="M185" s="377">
        <v>9.4175199999999997</v>
      </c>
      <c r="N185" s="1"/>
      <c r="O185" s="1"/>
    </row>
    <row r="186" spans="1:15" ht="12.75" customHeight="1">
      <c r="A186" s="30">
        <v>176</v>
      </c>
      <c r="B186" s="436" t="s">
        <v>376</v>
      </c>
      <c r="C186" s="377">
        <v>228.4</v>
      </c>
      <c r="D186" s="378">
        <v>234.5</v>
      </c>
      <c r="E186" s="378">
        <v>219</v>
      </c>
      <c r="F186" s="378">
        <v>209.6</v>
      </c>
      <c r="G186" s="378">
        <v>194.1</v>
      </c>
      <c r="H186" s="378">
        <v>243.9</v>
      </c>
      <c r="I186" s="378">
        <v>259.39999999999998</v>
      </c>
      <c r="J186" s="378">
        <v>268.8</v>
      </c>
      <c r="K186" s="377">
        <v>250</v>
      </c>
      <c r="L186" s="377">
        <v>225.1</v>
      </c>
      <c r="M186" s="377">
        <v>34.253210000000003</v>
      </c>
      <c r="N186" s="1"/>
      <c r="O186" s="1"/>
    </row>
    <row r="187" spans="1:15" ht="12.75" customHeight="1">
      <c r="A187" s="30">
        <v>177</v>
      </c>
      <c r="B187" s="436" t="s">
        <v>377</v>
      </c>
      <c r="C187" s="377">
        <v>1908.85</v>
      </c>
      <c r="D187" s="378">
        <v>1916.25</v>
      </c>
      <c r="E187" s="378">
        <v>1892.65</v>
      </c>
      <c r="F187" s="378">
        <v>1876.45</v>
      </c>
      <c r="G187" s="378">
        <v>1852.8500000000001</v>
      </c>
      <c r="H187" s="378">
        <v>1932.45</v>
      </c>
      <c r="I187" s="378">
        <v>1956.05</v>
      </c>
      <c r="J187" s="378">
        <v>1972.25</v>
      </c>
      <c r="K187" s="377">
        <v>1939.85</v>
      </c>
      <c r="L187" s="377">
        <v>1900.05</v>
      </c>
      <c r="M187" s="377">
        <v>0.30624000000000001</v>
      </c>
      <c r="N187" s="1"/>
      <c r="O187" s="1"/>
    </row>
    <row r="188" spans="1:15" ht="12.75" customHeight="1">
      <c r="A188" s="30">
        <v>178</v>
      </c>
      <c r="B188" s="436" t="s">
        <v>383</v>
      </c>
      <c r="C188" s="377">
        <v>132.35</v>
      </c>
      <c r="D188" s="378">
        <v>134.08333333333331</v>
      </c>
      <c r="E188" s="378">
        <v>129.46666666666664</v>
      </c>
      <c r="F188" s="378">
        <v>126.58333333333331</v>
      </c>
      <c r="G188" s="378">
        <v>121.96666666666664</v>
      </c>
      <c r="H188" s="378">
        <v>136.96666666666664</v>
      </c>
      <c r="I188" s="378">
        <v>141.58333333333331</v>
      </c>
      <c r="J188" s="378">
        <v>144.46666666666664</v>
      </c>
      <c r="K188" s="377">
        <v>138.69999999999999</v>
      </c>
      <c r="L188" s="377">
        <v>131.19999999999999</v>
      </c>
      <c r="M188" s="377">
        <v>41.390560000000001</v>
      </c>
      <c r="N188" s="1"/>
      <c r="O188" s="1"/>
    </row>
    <row r="189" spans="1:15" ht="12.75" customHeight="1">
      <c r="A189" s="30">
        <v>179</v>
      </c>
      <c r="B189" s="436" t="s">
        <v>261</v>
      </c>
      <c r="C189" s="377">
        <v>314.2</v>
      </c>
      <c r="D189" s="378">
        <v>313.08333333333331</v>
      </c>
      <c r="E189" s="378">
        <v>306.16666666666663</v>
      </c>
      <c r="F189" s="378">
        <v>298.13333333333333</v>
      </c>
      <c r="G189" s="378">
        <v>291.21666666666664</v>
      </c>
      <c r="H189" s="378">
        <v>321.11666666666662</v>
      </c>
      <c r="I189" s="378">
        <v>328.03333333333325</v>
      </c>
      <c r="J189" s="378">
        <v>336.06666666666661</v>
      </c>
      <c r="K189" s="377">
        <v>320</v>
      </c>
      <c r="L189" s="377">
        <v>305.05</v>
      </c>
      <c r="M189" s="377">
        <v>10.357480000000001</v>
      </c>
      <c r="N189" s="1"/>
      <c r="O189" s="1"/>
    </row>
    <row r="190" spans="1:15" ht="12.75" customHeight="1">
      <c r="A190" s="30">
        <v>180</v>
      </c>
      <c r="B190" s="436" t="s">
        <v>378</v>
      </c>
      <c r="C190" s="377">
        <v>679.8</v>
      </c>
      <c r="D190" s="378">
        <v>688.41666666666663</v>
      </c>
      <c r="E190" s="378">
        <v>662.83333333333326</v>
      </c>
      <c r="F190" s="378">
        <v>645.86666666666667</v>
      </c>
      <c r="G190" s="378">
        <v>620.2833333333333</v>
      </c>
      <c r="H190" s="378">
        <v>705.38333333333321</v>
      </c>
      <c r="I190" s="378">
        <v>730.96666666666647</v>
      </c>
      <c r="J190" s="378">
        <v>747.93333333333317</v>
      </c>
      <c r="K190" s="377">
        <v>714</v>
      </c>
      <c r="L190" s="377">
        <v>671.45</v>
      </c>
      <c r="M190" s="377">
        <v>2.5118100000000001</v>
      </c>
      <c r="N190" s="1"/>
      <c r="O190" s="1"/>
    </row>
    <row r="191" spans="1:15" ht="12.75" customHeight="1">
      <c r="A191" s="30">
        <v>181</v>
      </c>
      <c r="B191" s="436" t="s">
        <v>112</v>
      </c>
      <c r="C191" s="377">
        <v>676.05</v>
      </c>
      <c r="D191" s="378">
        <v>682.13333333333333</v>
      </c>
      <c r="E191" s="378">
        <v>666.51666666666665</v>
      </c>
      <c r="F191" s="378">
        <v>656.98333333333335</v>
      </c>
      <c r="G191" s="378">
        <v>641.36666666666667</v>
      </c>
      <c r="H191" s="378">
        <v>691.66666666666663</v>
      </c>
      <c r="I191" s="378">
        <v>707.28333333333319</v>
      </c>
      <c r="J191" s="378">
        <v>716.81666666666661</v>
      </c>
      <c r="K191" s="377">
        <v>697.75</v>
      </c>
      <c r="L191" s="377">
        <v>672.6</v>
      </c>
      <c r="M191" s="377">
        <v>9.4375599999999995</v>
      </c>
      <c r="N191" s="1"/>
      <c r="O191" s="1"/>
    </row>
    <row r="192" spans="1:15" ht="12.75" customHeight="1">
      <c r="A192" s="30">
        <v>182</v>
      </c>
      <c r="B192" s="436" t="s">
        <v>262</v>
      </c>
      <c r="C192" s="377">
        <v>1389.55</v>
      </c>
      <c r="D192" s="378">
        <v>1400.3833333333332</v>
      </c>
      <c r="E192" s="378">
        <v>1370.7666666666664</v>
      </c>
      <c r="F192" s="378">
        <v>1351.9833333333331</v>
      </c>
      <c r="G192" s="378">
        <v>1322.3666666666663</v>
      </c>
      <c r="H192" s="378">
        <v>1419.1666666666665</v>
      </c>
      <c r="I192" s="378">
        <v>1448.7833333333333</v>
      </c>
      <c r="J192" s="378">
        <v>1467.5666666666666</v>
      </c>
      <c r="K192" s="377">
        <v>1430</v>
      </c>
      <c r="L192" s="377">
        <v>1381.6</v>
      </c>
      <c r="M192" s="377">
        <v>9.9336599999999997</v>
      </c>
      <c r="N192" s="1"/>
      <c r="O192" s="1"/>
    </row>
    <row r="193" spans="1:15" ht="12.75" customHeight="1">
      <c r="A193" s="30">
        <v>183</v>
      </c>
      <c r="B193" s="436" t="s">
        <v>387</v>
      </c>
      <c r="C193" s="377">
        <v>1306.4000000000001</v>
      </c>
      <c r="D193" s="378">
        <v>1317.1333333333334</v>
      </c>
      <c r="E193" s="378">
        <v>1289.2666666666669</v>
      </c>
      <c r="F193" s="378">
        <v>1272.1333333333334</v>
      </c>
      <c r="G193" s="378">
        <v>1244.2666666666669</v>
      </c>
      <c r="H193" s="378">
        <v>1334.2666666666669</v>
      </c>
      <c r="I193" s="378">
        <v>1362.1333333333332</v>
      </c>
      <c r="J193" s="378">
        <v>1379.2666666666669</v>
      </c>
      <c r="K193" s="377">
        <v>1345</v>
      </c>
      <c r="L193" s="377">
        <v>1300</v>
      </c>
      <c r="M193" s="377">
        <v>1.74556</v>
      </c>
      <c r="N193" s="1"/>
      <c r="O193" s="1"/>
    </row>
    <row r="194" spans="1:15" ht="12.75" customHeight="1">
      <c r="A194" s="30">
        <v>184</v>
      </c>
      <c r="B194" s="436" t="s">
        <v>841</v>
      </c>
      <c r="C194" s="377">
        <v>22.5</v>
      </c>
      <c r="D194" s="378">
        <v>22.55</v>
      </c>
      <c r="E194" s="378">
        <v>22.150000000000002</v>
      </c>
      <c r="F194" s="378">
        <v>21.8</v>
      </c>
      <c r="G194" s="378">
        <v>21.400000000000002</v>
      </c>
      <c r="H194" s="378">
        <v>22.900000000000002</v>
      </c>
      <c r="I194" s="378">
        <v>23.3</v>
      </c>
      <c r="J194" s="378">
        <v>23.650000000000002</v>
      </c>
      <c r="K194" s="377">
        <v>22.95</v>
      </c>
      <c r="L194" s="377">
        <v>22.2</v>
      </c>
      <c r="M194" s="377">
        <v>65.050210000000007</v>
      </c>
      <c r="N194" s="1"/>
      <c r="O194" s="1"/>
    </row>
    <row r="195" spans="1:15" ht="12.75" customHeight="1">
      <c r="A195" s="30">
        <v>185</v>
      </c>
      <c r="B195" s="436" t="s">
        <v>388</v>
      </c>
      <c r="C195" s="377">
        <v>1209.0999999999999</v>
      </c>
      <c r="D195" s="378">
        <v>1214.3833333333332</v>
      </c>
      <c r="E195" s="378">
        <v>1196.7666666666664</v>
      </c>
      <c r="F195" s="378">
        <v>1184.4333333333332</v>
      </c>
      <c r="G195" s="378">
        <v>1166.8166666666664</v>
      </c>
      <c r="H195" s="378">
        <v>1226.7166666666665</v>
      </c>
      <c r="I195" s="378">
        <v>1244.3333333333333</v>
      </c>
      <c r="J195" s="378">
        <v>1256.6666666666665</v>
      </c>
      <c r="K195" s="377">
        <v>1232</v>
      </c>
      <c r="L195" s="377">
        <v>1202.05</v>
      </c>
      <c r="M195" s="377">
        <v>0.14874999999999999</v>
      </c>
      <c r="N195" s="1"/>
      <c r="O195" s="1"/>
    </row>
    <row r="196" spans="1:15" ht="12.75" customHeight="1">
      <c r="A196" s="30">
        <v>186</v>
      </c>
      <c r="B196" s="436" t="s">
        <v>113</v>
      </c>
      <c r="C196" s="377">
        <v>1315.45</v>
      </c>
      <c r="D196" s="378">
        <v>1322.6499999999999</v>
      </c>
      <c r="E196" s="378">
        <v>1303.7999999999997</v>
      </c>
      <c r="F196" s="378">
        <v>1292.1499999999999</v>
      </c>
      <c r="G196" s="378">
        <v>1273.2999999999997</v>
      </c>
      <c r="H196" s="378">
        <v>1334.2999999999997</v>
      </c>
      <c r="I196" s="378">
        <v>1353.1499999999996</v>
      </c>
      <c r="J196" s="378">
        <v>1364.7999999999997</v>
      </c>
      <c r="K196" s="377">
        <v>1341.5</v>
      </c>
      <c r="L196" s="377">
        <v>1311</v>
      </c>
      <c r="M196" s="377">
        <v>4.2387800000000002</v>
      </c>
      <c r="N196" s="1"/>
      <c r="O196" s="1"/>
    </row>
    <row r="197" spans="1:15" ht="12.75" customHeight="1">
      <c r="A197" s="30">
        <v>187</v>
      </c>
      <c r="B197" s="436" t="s">
        <v>114</v>
      </c>
      <c r="C197" s="377">
        <v>1219.75</v>
      </c>
      <c r="D197" s="378">
        <v>1235.5666666666666</v>
      </c>
      <c r="E197" s="378">
        <v>1201.1833333333332</v>
      </c>
      <c r="F197" s="378">
        <v>1182.6166666666666</v>
      </c>
      <c r="G197" s="378">
        <v>1148.2333333333331</v>
      </c>
      <c r="H197" s="378">
        <v>1254.1333333333332</v>
      </c>
      <c r="I197" s="378">
        <v>1288.5166666666664</v>
      </c>
      <c r="J197" s="378">
        <v>1307.0833333333333</v>
      </c>
      <c r="K197" s="377">
        <v>1269.95</v>
      </c>
      <c r="L197" s="377">
        <v>1217</v>
      </c>
      <c r="M197" s="377">
        <v>77.994870000000006</v>
      </c>
      <c r="N197" s="1"/>
      <c r="O197" s="1"/>
    </row>
    <row r="198" spans="1:15" ht="12.75" customHeight="1">
      <c r="A198" s="30">
        <v>188</v>
      </c>
      <c r="B198" s="436" t="s">
        <v>115</v>
      </c>
      <c r="C198" s="377">
        <v>2662.5</v>
      </c>
      <c r="D198" s="378">
        <v>2677.6166666666668</v>
      </c>
      <c r="E198" s="378">
        <v>2641.6833333333334</v>
      </c>
      <c r="F198" s="378">
        <v>2620.8666666666668</v>
      </c>
      <c r="G198" s="378">
        <v>2584.9333333333334</v>
      </c>
      <c r="H198" s="378">
        <v>2698.4333333333334</v>
      </c>
      <c r="I198" s="378">
        <v>2734.3666666666668</v>
      </c>
      <c r="J198" s="378">
        <v>2755.1833333333334</v>
      </c>
      <c r="K198" s="377">
        <v>2713.55</v>
      </c>
      <c r="L198" s="377">
        <v>2656.8</v>
      </c>
      <c r="M198" s="377">
        <v>20.862660000000002</v>
      </c>
      <c r="N198" s="1"/>
      <c r="O198" s="1"/>
    </row>
    <row r="199" spans="1:15" ht="12.75" customHeight="1">
      <c r="A199" s="30">
        <v>189</v>
      </c>
      <c r="B199" s="436" t="s">
        <v>116</v>
      </c>
      <c r="C199" s="377">
        <v>2449.5</v>
      </c>
      <c r="D199" s="378">
        <v>2461.7000000000003</v>
      </c>
      <c r="E199" s="378">
        <v>2418.4500000000007</v>
      </c>
      <c r="F199" s="378">
        <v>2387.4000000000005</v>
      </c>
      <c r="G199" s="378">
        <v>2344.150000000001</v>
      </c>
      <c r="H199" s="378">
        <v>2492.7500000000005</v>
      </c>
      <c r="I199" s="378">
        <v>2535.9999999999995</v>
      </c>
      <c r="J199" s="378">
        <v>2567.0500000000002</v>
      </c>
      <c r="K199" s="377">
        <v>2504.9499999999998</v>
      </c>
      <c r="L199" s="377">
        <v>2430.65</v>
      </c>
      <c r="M199" s="377">
        <v>3.7503500000000001</v>
      </c>
      <c r="N199" s="1"/>
      <c r="O199" s="1"/>
    </row>
    <row r="200" spans="1:15" ht="12.75" customHeight="1">
      <c r="A200" s="30">
        <v>190</v>
      </c>
      <c r="B200" s="436" t="s">
        <v>117</v>
      </c>
      <c r="C200" s="377">
        <v>1529.25</v>
      </c>
      <c r="D200" s="378">
        <v>1534.3833333333332</v>
      </c>
      <c r="E200" s="378">
        <v>1517.8666666666663</v>
      </c>
      <c r="F200" s="378">
        <v>1506.4833333333331</v>
      </c>
      <c r="G200" s="378">
        <v>1489.9666666666662</v>
      </c>
      <c r="H200" s="378">
        <v>1545.7666666666664</v>
      </c>
      <c r="I200" s="378">
        <v>1562.2833333333333</v>
      </c>
      <c r="J200" s="378">
        <v>1573.6666666666665</v>
      </c>
      <c r="K200" s="377">
        <v>1550.9</v>
      </c>
      <c r="L200" s="377">
        <v>1523</v>
      </c>
      <c r="M200" s="377">
        <v>61.705759999999998</v>
      </c>
      <c r="N200" s="1"/>
      <c r="O200" s="1"/>
    </row>
    <row r="201" spans="1:15" ht="12.75" customHeight="1">
      <c r="A201" s="30">
        <v>191</v>
      </c>
      <c r="B201" s="436" t="s">
        <v>118</v>
      </c>
      <c r="C201" s="377">
        <v>669.1</v>
      </c>
      <c r="D201" s="378">
        <v>671.55000000000007</v>
      </c>
      <c r="E201" s="378">
        <v>664.30000000000018</v>
      </c>
      <c r="F201" s="378">
        <v>659.50000000000011</v>
      </c>
      <c r="G201" s="378">
        <v>652.25000000000023</v>
      </c>
      <c r="H201" s="378">
        <v>676.35000000000014</v>
      </c>
      <c r="I201" s="378">
        <v>683.59999999999991</v>
      </c>
      <c r="J201" s="378">
        <v>688.40000000000009</v>
      </c>
      <c r="K201" s="377">
        <v>678.8</v>
      </c>
      <c r="L201" s="377">
        <v>666.75</v>
      </c>
      <c r="M201" s="377">
        <v>9.7967899999999997</v>
      </c>
      <c r="N201" s="1"/>
      <c r="O201" s="1"/>
    </row>
    <row r="202" spans="1:15" ht="12.75" customHeight="1">
      <c r="A202" s="30">
        <v>192</v>
      </c>
      <c r="B202" s="436" t="s">
        <v>385</v>
      </c>
      <c r="C202" s="377">
        <v>1784.8</v>
      </c>
      <c r="D202" s="378">
        <v>1819.6000000000001</v>
      </c>
      <c r="E202" s="378">
        <v>1740.2000000000003</v>
      </c>
      <c r="F202" s="378">
        <v>1695.6000000000001</v>
      </c>
      <c r="G202" s="378">
        <v>1616.2000000000003</v>
      </c>
      <c r="H202" s="378">
        <v>1864.2000000000003</v>
      </c>
      <c r="I202" s="378">
        <v>1943.6000000000004</v>
      </c>
      <c r="J202" s="378">
        <v>1988.2000000000003</v>
      </c>
      <c r="K202" s="377">
        <v>1899</v>
      </c>
      <c r="L202" s="377">
        <v>1775</v>
      </c>
      <c r="M202" s="377">
        <v>4.4946299999999999</v>
      </c>
      <c r="N202" s="1"/>
      <c r="O202" s="1"/>
    </row>
    <row r="203" spans="1:15" ht="12.75" customHeight="1">
      <c r="A203" s="30">
        <v>193</v>
      </c>
      <c r="B203" s="436" t="s">
        <v>389</v>
      </c>
      <c r="C203" s="377">
        <v>234.4</v>
      </c>
      <c r="D203" s="378">
        <v>236.13333333333333</v>
      </c>
      <c r="E203" s="378">
        <v>231.26666666666665</v>
      </c>
      <c r="F203" s="378">
        <v>228.13333333333333</v>
      </c>
      <c r="G203" s="378">
        <v>223.26666666666665</v>
      </c>
      <c r="H203" s="378">
        <v>239.26666666666665</v>
      </c>
      <c r="I203" s="378">
        <v>244.13333333333333</v>
      </c>
      <c r="J203" s="378">
        <v>247.26666666666665</v>
      </c>
      <c r="K203" s="377">
        <v>241</v>
      </c>
      <c r="L203" s="377">
        <v>233</v>
      </c>
      <c r="M203" s="377">
        <v>1.67004</v>
      </c>
      <c r="N203" s="1"/>
      <c r="O203" s="1"/>
    </row>
    <row r="204" spans="1:15" ht="12.75" customHeight="1">
      <c r="A204" s="30">
        <v>194</v>
      </c>
      <c r="B204" s="436" t="s">
        <v>390</v>
      </c>
      <c r="C204" s="377">
        <v>154.15</v>
      </c>
      <c r="D204" s="378">
        <v>152.26666666666668</v>
      </c>
      <c r="E204" s="378">
        <v>140.73333333333335</v>
      </c>
      <c r="F204" s="378">
        <v>127.31666666666666</v>
      </c>
      <c r="G204" s="378">
        <v>115.78333333333333</v>
      </c>
      <c r="H204" s="378">
        <v>165.68333333333337</v>
      </c>
      <c r="I204" s="378">
        <v>177.21666666666673</v>
      </c>
      <c r="J204" s="378">
        <v>190.63333333333338</v>
      </c>
      <c r="K204" s="377">
        <v>163.80000000000001</v>
      </c>
      <c r="L204" s="377">
        <v>138.85</v>
      </c>
      <c r="M204" s="377">
        <v>202.80727999999999</v>
      </c>
      <c r="N204" s="1"/>
      <c r="O204" s="1"/>
    </row>
    <row r="205" spans="1:15" ht="12.75" customHeight="1">
      <c r="A205" s="30">
        <v>195</v>
      </c>
      <c r="B205" s="436" t="s">
        <v>119</v>
      </c>
      <c r="C205" s="377">
        <v>2692.85</v>
      </c>
      <c r="D205" s="378">
        <v>2691.6833333333334</v>
      </c>
      <c r="E205" s="378">
        <v>2656.3666666666668</v>
      </c>
      <c r="F205" s="378">
        <v>2619.8833333333332</v>
      </c>
      <c r="G205" s="378">
        <v>2584.5666666666666</v>
      </c>
      <c r="H205" s="378">
        <v>2728.166666666667</v>
      </c>
      <c r="I205" s="378">
        <v>2763.4833333333336</v>
      </c>
      <c r="J205" s="378">
        <v>2799.9666666666672</v>
      </c>
      <c r="K205" s="377">
        <v>2727</v>
      </c>
      <c r="L205" s="377">
        <v>2655.2</v>
      </c>
      <c r="M205" s="377">
        <v>10.826320000000001</v>
      </c>
      <c r="N205" s="1"/>
      <c r="O205" s="1"/>
    </row>
    <row r="206" spans="1:15" ht="12.75" customHeight="1">
      <c r="A206" s="30">
        <v>196</v>
      </c>
      <c r="B206" s="436" t="s">
        <v>386</v>
      </c>
      <c r="C206" s="377">
        <v>89.4</v>
      </c>
      <c r="D206" s="378">
        <v>90.216666666666654</v>
      </c>
      <c r="E206" s="378">
        <v>87.283333333333303</v>
      </c>
      <c r="F206" s="378">
        <v>85.166666666666643</v>
      </c>
      <c r="G206" s="378">
        <v>82.233333333333292</v>
      </c>
      <c r="H206" s="378">
        <v>92.333333333333314</v>
      </c>
      <c r="I206" s="378">
        <v>95.26666666666668</v>
      </c>
      <c r="J206" s="378">
        <v>97.383333333333326</v>
      </c>
      <c r="K206" s="377">
        <v>93.15</v>
      </c>
      <c r="L206" s="377">
        <v>88.1</v>
      </c>
      <c r="M206" s="377">
        <v>577.77589999999998</v>
      </c>
      <c r="N206" s="1"/>
      <c r="O206" s="1"/>
    </row>
    <row r="207" spans="1:15" ht="12.75" customHeight="1">
      <c r="A207" s="30">
        <v>197</v>
      </c>
      <c r="B207" s="436" t="s">
        <v>842</v>
      </c>
      <c r="C207" s="377">
        <v>2835.4</v>
      </c>
      <c r="D207" s="378">
        <v>2885.4666666666667</v>
      </c>
      <c r="E207" s="378">
        <v>2774.9333333333334</v>
      </c>
      <c r="F207" s="378">
        <v>2714.4666666666667</v>
      </c>
      <c r="G207" s="378">
        <v>2603.9333333333334</v>
      </c>
      <c r="H207" s="378">
        <v>2945.9333333333334</v>
      </c>
      <c r="I207" s="378">
        <v>3056.4666666666672</v>
      </c>
      <c r="J207" s="378">
        <v>3116.9333333333334</v>
      </c>
      <c r="K207" s="377">
        <v>2996</v>
      </c>
      <c r="L207" s="377">
        <v>2825</v>
      </c>
      <c r="M207" s="377">
        <v>1.4271499999999999</v>
      </c>
      <c r="N207" s="1"/>
      <c r="O207" s="1"/>
    </row>
    <row r="208" spans="1:15" ht="12.75" customHeight="1">
      <c r="A208" s="30">
        <v>198</v>
      </c>
      <c r="B208" s="436" t="s">
        <v>828</v>
      </c>
      <c r="C208" s="377">
        <v>448.4</v>
      </c>
      <c r="D208" s="378">
        <v>455.7</v>
      </c>
      <c r="E208" s="378">
        <v>437.7</v>
      </c>
      <c r="F208" s="378">
        <v>427</v>
      </c>
      <c r="G208" s="378">
        <v>409</v>
      </c>
      <c r="H208" s="378">
        <v>466.4</v>
      </c>
      <c r="I208" s="378">
        <v>484.4</v>
      </c>
      <c r="J208" s="378">
        <v>495.09999999999997</v>
      </c>
      <c r="K208" s="377">
        <v>473.7</v>
      </c>
      <c r="L208" s="377">
        <v>445</v>
      </c>
      <c r="M208" s="377">
        <v>8.1901200000000003</v>
      </c>
      <c r="N208" s="1"/>
      <c r="O208" s="1"/>
    </row>
    <row r="209" spans="1:15" ht="12.75" customHeight="1">
      <c r="A209" s="30">
        <v>199</v>
      </c>
      <c r="B209" s="436" t="s">
        <v>121</v>
      </c>
      <c r="C209" s="377">
        <v>496</v>
      </c>
      <c r="D209" s="378">
        <v>500.7166666666667</v>
      </c>
      <c r="E209" s="378">
        <v>489.08333333333337</v>
      </c>
      <c r="F209" s="378">
        <v>482.16666666666669</v>
      </c>
      <c r="G209" s="378">
        <v>470.53333333333336</v>
      </c>
      <c r="H209" s="378">
        <v>507.63333333333338</v>
      </c>
      <c r="I209" s="378">
        <v>519.26666666666665</v>
      </c>
      <c r="J209" s="378">
        <v>526.18333333333339</v>
      </c>
      <c r="K209" s="377">
        <v>512.35</v>
      </c>
      <c r="L209" s="377">
        <v>493.8</v>
      </c>
      <c r="M209" s="377">
        <v>61.945369999999997</v>
      </c>
      <c r="N209" s="1"/>
      <c r="O209" s="1"/>
    </row>
    <row r="210" spans="1:15" ht="12.75" customHeight="1">
      <c r="A210" s="30">
        <v>200</v>
      </c>
      <c r="B210" s="436" t="s">
        <v>391</v>
      </c>
      <c r="C210" s="377">
        <v>131.05000000000001</v>
      </c>
      <c r="D210" s="378">
        <v>133.58333333333334</v>
      </c>
      <c r="E210" s="378">
        <v>127.9666666666667</v>
      </c>
      <c r="F210" s="378">
        <v>124.88333333333335</v>
      </c>
      <c r="G210" s="378">
        <v>119.26666666666671</v>
      </c>
      <c r="H210" s="378">
        <v>136.66666666666669</v>
      </c>
      <c r="I210" s="378">
        <v>142.2833333333333</v>
      </c>
      <c r="J210" s="378">
        <v>145.36666666666667</v>
      </c>
      <c r="K210" s="377">
        <v>139.19999999999999</v>
      </c>
      <c r="L210" s="377">
        <v>130.5</v>
      </c>
      <c r="M210" s="377">
        <v>57.5471</v>
      </c>
      <c r="N210" s="1"/>
      <c r="O210" s="1"/>
    </row>
    <row r="211" spans="1:15" ht="12.75" customHeight="1">
      <c r="A211" s="30">
        <v>201</v>
      </c>
      <c r="B211" s="436" t="s">
        <v>122</v>
      </c>
      <c r="C211" s="377">
        <v>323.85000000000002</v>
      </c>
      <c r="D211" s="378">
        <v>325.76666666666665</v>
      </c>
      <c r="E211" s="378">
        <v>321.08333333333331</v>
      </c>
      <c r="F211" s="378">
        <v>318.31666666666666</v>
      </c>
      <c r="G211" s="378">
        <v>313.63333333333333</v>
      </c>
      <c r="H211" s="378">
        <v>328.5333333333333</v>
      </c>
      <c r="I211" s="378">
        <v>333.2166666666667</v>
      </c>
      <c r="J211" s="378">
        <v>335.98333333333329</v>
      </c>
      <c r="K211" s="377">
        <v>330.45</v>
      </c>
      <c r="L211" s="377">
        <v>323</v>
      </c>
      <c r="M211" s="377">
        <v>29.356590000000001</v>
      </c>
      <c r="N211" s="1"/>
      <c r="O211" s="1"/>
    </row>
    <row r="212" spans="1:15" ht="12.75" customHeight="1">
      <c r="A212" s="30">
        <v>202</v>
      </c>
      <c r="B212" s="436" t="s">
        <v>123</v>
      </c>
      <c r="C212" s="377">
        <v>2369.5</v>
      </c>
      <c r="D212" s="378">
        <v>2378.5333333333333</v>
      </c>
      <c r="E212" s="378">
        <v>2348.3666666666668</v>
      </c>
      <c r="F212" s="378">
        <v>2327.2333333333336</v>
      </c>
      <c r="G212" s="378">
        <v>2297.0666666666671</v>
      </c>
      <c r="H212" s="378">
        <v>2399.6666666666665</v>
      </c>
      <c r="I212" s="378">
        <v>2429.8333333333335</v>
      </c>
      <c r="J212" s="378">
        <v>2450.9666666666662</v>
      </c>
      <c r="K212" s="377">
        <v>2408.6999999999998</v>
      </c>
      <c r="L212" s="377">
        <v>2357.4</v>
      </c>
      <c r="M212" s="377">
        <v>16.675789999999999</v>
      </c>
      <c r="N212" s="1"/>
      <c r="O212" s="1"/>
    </row>
    <row r="213" spans="1:15" ht="12.75" customHeight="1">
      <c r="A213" s="30">
        <v>203</v>
      </c>
      <c r="B213" s="436" t="s">
        <v>263</v>
      </c>
      <c r="C213" s="377">
        <v>325.8</v>
      </c>
      <c r="D213" s="378">
        <v>326.93333333333334</v>
      </c>
      <c r="E213" s="378">
        <v>323.9666666666667</v>
      </c>
      <c r="F213" s="378">
        <v>322.13333333333338</v>
      </c>
      <c r="G213" s="378">
        <v>319.16666666666674</v>
      </c>
      <c r="H213" s="378">
        <v>328.76666666666665</v>
      </c>
      <c r="I213" s="378">
        <v>331.73333333333323</v>
      </c>
      <c r="J213" s="378">
        <v>333.56666666666661</v>
      </c>
      <c r="K213" s="377">
        <v>329.9</v>
      </c>
      <c r="L213" s="377">
        <v>325.10000000000002</v>
      </c>
      <c r="M213" s="377">
        <v>2.4363299999999999</v>
      </c>
      <c r="N213" s="1"/>
      <c r="O213" s="1"/>
    </row>
    <row r="214" spans="1:15" ht="12.75" customHeight="1">
      <c r="A214" s="30">
        <v>204</v>
      </c>
      <c r="B214" s="436" t="s">
        <v>843</v>
      </c>
      <c r="C214" s="377">
        <v>827.9</v>
      </c>
      <c r="D214" s="378">
        <v>825.65</v>
      </c>
      <c r="E214" s="378">
        <v>811.3</v>
      </c>
      <c r="F214" s="378">
        <v>794.69999999999993</v>
      </c>
      <c r="G214" s="378">
        <v>780.34999999999991</v>
      </c>
      <c r="H214" s="378">
        <v>842.25</v>
      </c>
      <c r="I214" s="378">
        <v>856.60000000000014</v>
      </c>
      <c r="J214" s="378">
        <v>873.2</v>
      </c>
      <c r="K214" s="377">
        <v>840</v>
      </c>
      <c r="L214" s="377">
        <v>809.05</v>
      </c>
      <c r="M214" s="377">
        <v>0.98894000000000004</v>
      </c>
      <c r="N214" s="1"/>
      <c r="O214" s="1"/>
    </row>
    <row r="215" spans="1:15" ht="12.75" customHeight="1">
      <c r="A215" s="30">
        <v>205</v>
      </c>
      <c r="B215" s="436" t="s">
        <v>392</v>
      </c>
      <c r="C215" s="377">
        <v>45015.45</v>
      </c>
      <c r="D215" s="378">
        <v>45460.083333333336</v>
      </c>
      <c r="E215" s="378">
        <v>44522.466666666674</v>
      </c>
      <c r="F215" s="378">
        <v>44029.483333333337</v>
      </c>
      <c r="G215" s="378">
        <v>43091.866666666676</v>
      </c>
      <c r="H215" s="378">
        <v>45953.066666666673</v>
      </c>
      <c r="I215" s="378">
        <v>46890.683333333327</v>
      </c>
      <c r="J215" s="378">
        <v>47383.666666666672</v>
      </c>
      <c r="K215" s="377">
        <v>46397.7</v>
      </c>
      <c r="L215" s="377">
        <v>44967.1</v>
      </c>
      <c r="M215" s="377">
        <v>4.863E-2</v>
      </c>
      <c r="N215" s="1"/>
      <c r="O215" s="1"/>
    </row>
    <row r="216" spans="1:15" ht="12.75" customHeight="1">
      <c r="A216" s="30">
        <v>206</v>
      </c>
      <c r="B216" s="436" t="s">
        <v>393</v>
      </c>
      <c r="C216" s="377">
        <v>41.95</v>
      </c>
      <c r="D216" s="378">
        <v>42.300000000000004</v>
      </c>
      <c r="E216" s="378">
        <v>41.350000000000009</v>
      </c>
      <c r="F216" s="378">
        <v>40.750000000000007</v>
      </c>
      <c r="G216" s="378">
        <v>39.800000000000011</v>
      </c>
      <c r="H216" s="378">
        <v>42.900000000000006</v>
      </c>
      <c r="I216" s="378">
        <v>43.850000000000009</v>
      </c>
      <c r="J216" s="378">
        <v>44.45</v>
      </c>
      <c r="K216" s="377">
        <v>43.25</v>
      </c>
      <c r="L216" s="377">
        <v>41.7</v>
      </c>
      <c r="M216" s="377">
        <v>20.45749</v>
      </c>
      <c r="N216" s="1"/>
      <c r="O216" s="1"/>
    </row>
    <row r="217" spans="1:15" ht="12.75" customHeight="1">
      <c r="A217" s="30">
        <v>207</v>
      </c>
      <c r="B217" s="436" t="s">
        <v>405</v>
      </c>
      <c r="C217" s="377">
        <v>163.35</v>
      </c>
      <c r="D217" s="378">
        <v>165.46666666666667</v>
      </c>
      <c r="E217" s="378">
        <v>160.13333333333333</v>
      </c>
      <c r="F217" s="378">
        <v>156.91666666666666</v>
      </c>
      <c r="G217" s="378">
        <v>151.58333333333331</v>
      </c>
      <c r="H217" s="378">
        <v>168.68333333333334</v>
      </c>
      <c r="I217" s="378">
        <v>174.01666666666665</v>
      </c>
      <c r="J217" s="378">
        <v>177.23333333333335</v>
      </c>
      <c r="K217" s="377">
        <v>170.8</v>
      </c>
      <c r="L217" s="377">
        <v>162.25</v>
      </c>
      <c r="M217" s="377">
        <v>104.27642</v>
      </c>
      <c r="N217" s="1"/>
      <c r="O217" s="1"/>
    </row>
    <row r="218" spans="1:15" ht="12.75" customHeight="1">
      <c r="A218" s="30">
        <v>208</v>
      </c>
      <c r="B218" s="436" t="s">
        <v>124</v>
      </c>
      <c r="C218" s="377">
        <v>221.35</v>
      </c>
      <c r="D218" s="378">
        <v>223.18333333333331</v>
      </c>
      <c r="E218" s="378">
        <v>218.66666666666663</v>
      </c>
      <c r="F218" s="378">
        <v>215.98333333333332</v>
      </c>
      <c r="G218" s="378">
        <v>211.46666666666664</v>
      </c>
      <c r="H218" s="378">
        <v>225.86666666666662</v>
      </c>
      <c r="I218" s="378">
        <v>230.38333333333333</v>
      </c>
      <c r="J218" s="378">
        <v>233.06666666666661</v>
      </c>
      <c r="K218" s="377">
        <v>227.7</v>
      </c>
      <c r="L218" s="377">
        <v>220.5</v>
      </c>
      <c r="M218" s="377">
        <v>114.44707</v>
      </c>
      <c r="N218" s="1"/>
      <c r="O218" s="1"/>
    </row>
    <row r="219" spans="1:15" ht="12.75" customHeight="1">
      <c r="A219" s="30">
        <v>209</v>
      </c>
      <c r="B219" s="436" t="s">
        <v>125</v>
      </c>
      <c r="C219" s="377">
        <v>823.1</v>
      </c>
      <c r="D219" s="378">
        <v>825.76666666666677</v>
      </c>
      <c r="E219" s="378">
        <v>815.53333333333353</v>
      </c>
      <c r="F219" s="378">
        <v>807.96666666666681</v>
      </c>
      <c r="G219" s="378">
        <v>797.73333333333358</v>
      </c>
      <c r="H219" s="378">
        <v>833.33333333333348</v>
      </c>
      <c r="I219" s="378">
        <v>843.56666666666683</v>
      </c>
      <c r="J219" s="378">
        <v>851.13333333333344</v>
      </c>
      <c r="K219" s="377">
        <v>836</v>
      </c>
      <c r="L219" s="377">
        <v>818.2</v>
      </c>
      <c r="M219" s="377">
        <v>108.35146</v>
      </c>
      <c r="N219" s="1"/>
      <c r="O219" s="1"/>
    </row>
    <row r="220" spans="1:15" ht="12.75" customHeight="1">
      <c r="A220" s="30">
        <v>210</v>
      </c>
      <c r="B220" s="436" t="s">
        <v>126</v>
      </c>
      <c r="C220" s="377">
        <v>1447.6</v>
      </c>
      <c r="D220" s="378">
        <v>1442.3500000000001</v>
      </c>
      <c r="E220" s="378">
        <v>1419.7000000000003</v>
      </c>
      <c r="F220" s="378">
        <v>1391.8000000000002</v>
      </c>
      <c r="G220" s="378">
        <v>1369.1500000000003</v>
      </c>
      <c r="H220" s="378">
        <v>1470.2500000000002</v>
      </c>
      <c r="I220" s="378">
        <v>1492.9000000000003</v>
      </c>
      <c r="J220" s="378">
        <v>1520.8000000000002</v>
      </c>
      <c r="K220" s="377">
        <v>1465</v>
      </c>
      <c r="L220" s="377">
        <v>1414.45</v>
      </c>
      <c r="M220" s="377">
        <v>16.92259</v>
      </c>
      <c r="N220" s="1"/>
      <c r="O220" s="1"/>
    </row>
    <row r="221" spans="1:15" ht="12.75" customHeight="1">
      <c r="A221" s="30">
        <v>211</v>
      </c>
      <c r="B221" s="436" t="s">
        <v>127</v>
      </c>
      <c r="C221" s="377">
        <v>608</v>
      </c>
      <c r="D221" s="378">
        <v>620.13333333333333</v>
      </c>
      <c r="E221" s="378">
        <v>591.41666666666663</v>
      </c>
      <c r="F221" s="378">
        <v>574.83333333333326</v>
      </c>
      <c r="G221" s="378">
        <v>546.11666666666656</v>
      </c>
      <c r="H221" s="378">
        <v>636.7166666666667</v>
      </c>
      <c r="I221" s="378">
        <v>665.43333333333339</v>
      </c>
      <c r="J221" s="378">
        <v>682.01666666666677</v>
      </c>
      <c r="K221" s="377">
        <v>648.85</v>
      </c>
      <c r="L221" s="377">
        <v>603.54999999999995</v>
      </c>
      <c r="M221" s="377">
        <v>17.057670000000002</v>
      </c>
      <c r="N221" s="1"/>
      <c r="O221" s="1"/>
    </row>
    <row r="222" spans="1:15" ht="12.75" customHeight="1">
      <c r="A222" s="30">
        <v>212</v>
      </c>
      <c r="B222" s="436" t="s">
        <v>409</v>
      </c>
      <c r="C222" s="377">
        <v>258.55</v>
      </c>
      <c r="D222" s="378">
        <v>262.31666666666666</v>
      </c>
      <c r="E222" s="378">
        <v>253.23333333333335</v>
      </c>
      <c r="F222" s="378">
        <v>247.91666666666669</v>
      </c>
      <c r="G222" s="378">
        <v>238.83333333333337</v>
      </c>
      <c r="H222" s="378">
        <v>267.63333333333333</v>
      </c>
      <c r="I222" s="378">
        <v>276.7166666666667</v>
      </c>
      <c r="J222" s="378">
        <v>282.0333333333333</v>
      </c>
      <c r="K222" s="377">
        <v>271.39999999999998</v>
      </c>
      <c r="L222" s="377">
        <v>257</v>
      </c>
      <c r="M222" s="377">
        <v>4.4168099999999999</v>
      </c>
      <c r="N222" s="1"/>
      <c r="O222" s="1"/>
    </row>
    <row r="223" spans="1:15" ht="12.75" customHeight="1">
      <c r="A223" s="30">
        <v>213</v>
      </c>
      <c r="B223" s="436" t="s">
        <v>395</v>
      </c>
      <c r="C223" s="377">
        <v>50.7</v>
      </c>
      <c r="D223" s="378">
        <v>51.300000000000004</v>
      </c>
      <c r="E223" s="378">
        <v>49.800000000000011</v>
      </c>
      <c r="F223" s="378">
        <v>48.900000000000006</v>
      </c>
      <c r="G223" s="378">
        <v>47.400000000000013</v>
      </c>
      <c r="H223" s="378">
        <v>52.20000000000001</v>
      </c>
      <c r="I223" s="378">
        <v>53.699999999999996</v>
      </c>
      <c r="J223" s="378">
        <v>54.600000000000009</v>
      </c>
      <c r="K223" s="377">
        <v>52.8</v>
      </c>
      <c r="L223" s="377">
        <v>50.4</v>
      </c>
      <c r="M223" s="377">
        <v>100.7831</v>
      </c>
      <c r="N223" s="1"/>
      <c r="O223" s="1"/>
    </row>
    <row r="224" spans="1:15" ht="12.75" customHeight="1">
      <c r="A224" s="30">
        <v>214</v>
      </c>
      <c r="B224" s="436" t="s">
        <v>128</v>
      </c>
      <c r="C224" s="377">
        <v>12.05</v>
      </c>
      <c r="D224" s="378">
        <v>12.216666666666667</v>
      </c>
      <c r="E224" s="378">
        <v>11.833333333333334</v>
      </c>
      <c r="F224" s="378">
        <v>11.616666666666667</v>
      </c>
      <c r="G224" s="378">
        <v>11.233333333333334</v>
      </c>
      <c r="H224" s="378">
        <v>12.433333333333334</v>
      </c>
      <c r="I224" s="378">
        <v>12.816666666666666</v>
      </c>
      <c r="J224" s="378">
        <v>13.033333333333333</v>
      </c>
      <c r="K224" s="377">
        <v>12.6</v>
      </c>
      <c r="L224" s="377">
        <v>12</v>
      </c>
      <c r="M224" s="377">
        <v>1798.07332</v>
      </c>
      <c r="N224" s="1"/>
      <c r="O224" s="1"/>
    </row>
    <row r="225" spans="1:15" ht="12.75" customHeight="1">
      <c r="A225" s="30">
        <v>215</v>
      </c>
      <c r="B225" s="436" t="s">
        <v>396</v>
      </c>
      <c r="C225" s="377">
        <v>62.6</v>
      </c>
      <c r="D225" s="378">
        <v>63.466666666666661</v>
      </c>
      <c r="E225" s="378">
        <v>61.433333333333323</v>
      </c>
      <c r="F225" s="378">
        <v>60.266666666666659</v>
      </c>
      <c r="G225" s="378">
        <v>58.23333333333332</v>
      </c>
      <c r="H225" s="378">
        <v>64.633333333333326</v>
      </c>
      <c r="I225" s="378">
        <v>66.666666666666671</v>
      </c>
      <c r="J225" s="378">
        <v>67.833333333333329</v>
      </c>
      <c r="K225" s="377">
        <v>65.5</v>
      </c>
      <c r="L225" s="377">
        <v>62.3</v>
      </c>
      <c r="M225" s="377">
        <v>113.39013</v>
      </c>
      <c r="N225" s="1"/>
      <c r="O225" s="1"/>
    </row>
    <row r="226" spans="1:15" ht="12.75" customHeight="1">
      <c r="A226" s="30">
        <v>216</v>
      </c>
      <c r="B226" s="436" t="s">
        <v>129</v>
      </c>
      <c r="C226" s="377">
        <v>47.75</v>
      </c>
      <c r="D226" s="378">
        <v>48.316666666666663</v>
      </c>
      <c r="E226" s="378">
        <v>47.033333333333324</v>
      </c>
      <c r="F226" s="378">
        <v>46.316666666666663</v>
      </c>
      <c r="G226" s="378">
        <v>45.033333333333324</v>
      </c>
      <c r="H226" s="378">
        <v>49.033333333333324</v>
      </c>
      <c r="I226" s="378">
        <v>50.316666666666656</v>
      </c>
      <c r="J226" s="378">
        <v>51.033333333333324</v>
      </c>
      <c r="K226" s="377">
        <v>49.6</v>
      </c>
      <c r="L226" s="377">
        <v>47.6</v>
      </c>
      <c r="M226" s="377">
        <v>226.24694</v>
      </c>
      <c r="N226" s="1"/>
      <c r="O226" s="1"/>
    </row>
    <row r="227" spans="1:15" ht="12.75" customHeight="1">
      <c r="A227" s="30">
        <v>217</v>
      </c>
      <c r="B227" s="436" t="s">
        <v>407</v>
      </c>
      <c r="C227" s="377">
        <v>253.1</v>
      </c>
      <c r="D227" s="378">
        <v>257.53333333333336</v>
      </c>
      <c r="E227" s="378">
        <v>247.56666666666672</v>
      </c>
      <c r="F227" s="378">
        <v>242.03333333333336</v>
      </c>
      <c r="G227" s="378">
        <v>232.06666666666672</v>
      </c>
      <c r="H227" s="378">
        <v>263.06666666666672</v>
      </c>
      <c r="I227" s="378">
        <v>273.0333333333333</v>
      </c>
      <c r="J227" s="378">
        <v>278.56666666666672</v>
      </c>
      <c r="K227" s="377">
        <v>267.5</v>
      </c>
      <c r="L227" s="377">
        <v>252</v>
      </c>
      <c r="M227" s="377">
        <v>119.93518</v>
      </c>
      <c r="N227" s="1"/>
      <c r="O227" s="1"/>
    </row>
    <row r="228" spans="1:15" ht="12.75" customHeight="1">
      <c r="A228" s="30">
        <v>218</v>
      </c>
      <c r="B228" s="436" t="s">
        <v>397</v>
      </c>
      <c r="C228" s="377">
        <v>1190.55</v>
      </c>
      <c r="D228" s="378">
        <v>1201.8833333333334</v>
      </c>
      <c r="E228" s="378">
        <v>1168.7666666666669</v>
      </c>
      <c r="F228" s="378">
        <v>1146.9833333333333</v>
      </c>
      <c r="G228" s="378">
        <v>1113.8666666666668</v>
      </c>
      <c r="H228" s="378">
        <v>1223.666666666667</v>
      </c>
      <c r="I228" s="378">
        <v>1256.7833333333333</v>
      </c>
      <c r="J228" s="378">
        <v>1278.5666666666671</v>
      </c>
      <c r="K228" s="377">
        <v>1235</v>
      </c>
      <c r="L228" s="377">
        <v>1180.0999999999999</v>
      </c>
      <c r="M228" s="377">
        <v>0.20327000000000001</v>
      </c>
      <c r="N228" s="1"/>
      <c r="O228" s="1"/>
    </row>
    <row r="229" spans="1:15" ht="12.75" customHeight="1">
      <c r="A229" s="30">
        <v>219</v>
      </c>
      <c r="B229" s="436" t="s">
        <v>130</v>
      </c>
      <c r="C229" s="377">
        <v>453.35</v>
      </c>
      <c r="D229" s="378">
        <v>456.25</v>
      </c>
      <c r="E229" s="378">
        <v>447.6</v>
      </c>
      <c r="F229" s="378">
        <v>441.85</v>
      </c>
      <c r="G229" s="378">
        <v>433.20000000000005</v>
      </c>
      <c r="H229" s="378">
        <v>462</v>
      </c>
      <c r="I229" s="378">
        <v>470.65</v>
      </c>
      <c r="J229" s="378">
        <v>476.4</v>
      </c>
      <c r="K229" s="377">
        <v>464.9</v>
      </c>
      <c r="L229" s="377">
        <v>450.5</v>
      </c>
      <c r="M229" s="377">
        <v>36.29157</v>
      </c>
      <c r="N229" s="1"/>
      <c r="O229" s="1"/>
    </row>
    <row r="230" spans="1:15" ht="12.75" customHeight="1">
      <c r="A230" s="30">
        <v>220</v>
      </c>
      <c r="B230" s="436" t="s">
        <v>398</v>
      </c>
      <c r="C230" s="377">
        <v>303.5</v>
      </c>
      <c r="D230" s="378">
        <v>308.86666666666667</v>
      </c>
      <c r="E230" s="378">
        <v>295.73333333333335</v>
      </c>
      <c r="F230" s="378">
        <v>287.9666666666667</v>
      </c>
      <c r="G230" s="378">
        <v>274.83333333333337</v>
      </c>
      <c r="H230" s="378">
        <v>316.63333333333333</v>
      </c>
      <c r="I230" s="378">
        <v>329.76666666666665</v>
      </c>
      <c r="J230" s="378">
        <v>337.5333333333333</v>
      </c>
      <c r="K230" s="377">
        <v>322</v>
      </c>
      <c r="L230" s="377">
        <v>301.10000000000002</v>
      </c>
      <c r="M230" s="377">
        <v>7.7114399999999996</v>
      </c>
      <c r="N230" s="1"/>
      <c r="O230" s="1"/>
    </row>
    <row r="231" spans="1:15" ht="12.75" customHeight="1">
      <c r="A231" s="30">
        <v>221</v>
      </c>
      <c r="B231" s="436" t="s">
        <v>399</v>
      </c>
      <c r="C231" s="377">
        <v>1540.4</v>
      </c>
      <c r="D231" s="378">
        <v>1567.7</v>
      </c>
      <c r="E231" s="378">
        <v>1493.75</v>
      </c>
      <c r="F231" s="378">
        <v>1447.1</v>
      </c>
      <c r="G231" s="378">
        <v>1373.1499999999999</v>
      </c>
      <c r="H231" s="378">
        <v>1614.3500000000001</v>
      </c>
      <c r="I231" s="378">
        <v>1688.3000000000004</v>
      </c>
      <c r="J231" s="378">
        <v>1734.9500000000003</v>
      </c>
      <c r="K231" s="377">
        <v>1641.65</v>
      </c>
      <c r="L231" s="377">
        <v>1521.05</v>
      </c>
      <c r="M231" s="377">
        <v>2.9540299999999999</v>
      </c>
      <c r="N231" s="1"/>
      <c r="O231" s="1"/>
    </row>
    <row r="232" spans="1:15" ht="12.75" customHeight="1">
      <c r="A232" s="30">
        <v>222</v>
      </c>
      <c r="B232" s="436" t="s">
        <v>131</v>
      </c>
      <c r="C232" s="377">
        <v>207.35</v>
      </c>
      <c r="D232" s="378">
        <v>209.11666666666667</v>
      </c>
      <c r="E232" s="378">
        <v>204.23333333333335</v>
      </c>
      <c r="F232" s="378">
        <v>201.11666666666667</v>
      </c>
      <c r="G232" s="378">
        <v>196.23333333333335</v>
      </c>
      <c r="H232" s="378">
        <v>212.23333333333335</v>
      </c>
      <c r="I232" s="378">
        <v>217.11666666666667</v>
      </c>
      <c r="J232" s="378">
        <v>220.23333333333335</v>
      </c>
      <c r="K232" s="377">
        <v>214</v>
      </c>
      <c r="L232" s="377">
        <v>206</v>
      </c>
      <c r="M232" s="377">
        <v>62.021149999999999</v>
      </c>
      <c r="N232" s="1"/>
      <c r="O232" s="1"/>
    </row>
    <row r="233" spans="1:15" ht="12.75" customHeight="1">
      <c r="A233" s="30">
        <v>223</v>
      </c>
      <c r="B233" s="436" t="s">
        <v>404</v>
      </c>
      <c r="C233" s="377">
        <v>235.6</v>
      </c>
      <c r="D233" s="378">
        <v>240.6</v>
      </c>
      <c r="E233" s="378">
        <v>228.39999999999998</v>
      </c>
      <c r="F233" s="378">
        <v>221.2</v>
      </c>
      <c r="G233" s="378">
        <v>208.99999999999997</v>
      </c>
      <c r="H233" s="378">
        <v>247.79999999999998</v>
      </c>
      <c r="I233" s="378">
        <v>260</v>
      </c>
      <c r="J233" s="378">
        <v>267.2</v>
      </c>
      <c r="K233" s="377">
        <v>252.8</v>
      </c>
      <c r="L233" s="377">
        <v>233.4</v>
      </c>
      <c r="M233" s="377">
        <v>62.403500000000001</v>
      </c>
      <c r="N233" s="1"/>
      <c r="O233" s="1"/>
    </row>
    <row r="234" spans="1:15" ht="12.75" customHeight="1">
      <c r="A234" s="30">
        <v>224</v>
      </c>
      <c r="B234" s="436" t="s">
        <v>265</v>
      </c>
      <c r="C234" s="377">
        <v>6502.75</v>
      </c>
      <c r="D234" s="378">
        <v>6562.4666666666672</v>
      </c>
      <c r="E234" s="378">
        <v>6391.6333333333341</v>
      </c>
      <c r="F234" s="378">
        <v>6280.5166666666673</v>
      </c>
      <c r="G234" s="378">
        <v>6109.6833333333343</v>
      </c>
      <c r="H234" s="378">
        <v>6673.5833333333339</v>
      </c>
      <c r="I234" s="378">
        <v>6844.4166666666661</v>
      </c>
      <c r="J234" s="378">
        <v>6955.5333333333338</v>
      </c>
      <c r="K234" s="377">
        <v>6733.3</v>
      </c>
      <c r="L234" s="377">
        <v>6451.35</v>
      </c>
      <c r="M234" s="377">
        <v>0.91903000000000001</v>
      </c>
      <c r="N234" s="1"/>
      <c r="O234" s="1"/>
    </row>
    <row r="235" spans="1:15" ht="12.75" customHeight="1">
      <c r="A235" s="30">
        <v>225</v>
      </c>
      <c r="B235" s="436" t="s">
        <v>406</v>
      </c>
      <c r="C235" s="377">
        <v>141.5</v>
      </c>
      <c r="D235" s="378">
        <v>142.5</v>
      </c>
      <c r="E235" s="378">
        <v>138.15</v>
      </c>
      <c r="F235" s="378">
        <v>134.80000000000001</v>
      </c>
      <c r="G235" s="378">
        <v>130.45000000000002</v>
      </c>
      <c r="H235" s="378">
        <v>145.85</v>
      </c>
      <c r="I235" s="378">
        <v>150.20000000000002</v>
      </c>
      <c r="J235" s="378">
        <v>153.54999999999998</v>
      </c>
      <c r="K235" s="377">
        <v>146.85</v>
      </c>
      <c r="L235" s="377">
        <v>139.15</v>
      </c>
      <c r="M235" s="377">
        <v>18.657330000000002</v>
      </c>
      <c r="N235" s="1"/>
      <c r="O235" s="1"/>
    </row>
    <row r="236" spans="1:15" ht="12.75" customHeight="1">
      <c r="A236" s="30">
        <v>226</v>
      </c>
      <c r="B236" s="436" t="s">
        <v>132</v>
      </c>
      <c r="C236" s="377">
        <v>2112.25</v>
      </c>
      <c r="D236" s="378">
        <v>2130.7666666666669</v>
      </c>
      <c r="E236" s="378">
        <v>2078.5333333333338</v>
      </c>
      <c r="F236" s="378">
        <v>2044.8166666666671</v>
      </c>
      <c r="G236" s="378">
        <v>1992.5833333333339</v>
      </c>
      <c r="H236" s="378">
        <v>2164.4833333333336</v>
      </c>
      <c r="I236" s="378">
        <v>2216.7166666666662</v>
      </c>
      <c r="J236" s="378">
        <v>2250.4333333333334</v>
      </c>
      <c r="K236" s="377">
        <v>2183</v>
      </c>
      <c r="L236" s="377">
        <v>2097.0500000000002</v>
      </c>
      <c r="M236" s="377">
        <v>8.1935400000000005</v>
      </c>
      <c r="N236" s="1"/>
      <c r="O236" s="1"/>
    </row>
    <row r="237" spans="1:15" ht="12.75" customHeight="1">
      <c r="A237" s="30">
        <v>227</v>
      </c>
      <c r="B237" s="436" t="s">
        <v>844</v>
      </c>
      <c r="C237" s="377">
        <v>2058</v>
      </c>
      <c r="D237" s="378">
        <v>2065.9833333333331</v>
      </c>
      <c r="E237" s="378">
        <v>2032.0166666666664</v>
      </c>
      <c r="F237" s="378">
        <v>2006.0333333333333</v>
      </c>
      <c r="G237" s="378">
        <v>1972.0666666666666</v>
      </c>
      <c r="H237" s="378">
        <v>2091.9666666666662</v>
      </c>
      <c r="I237" s="378">
        <v>2125.9333333333325</v>
      </c>
      <c r="J237" s="378">
        <v>2151.9166666666661</v>
      </c>
      <c r="K237" s="377">
        <v>2099.9499999999998</v>
      </c>
      <c r="L237" s="377">
        <v>2040</v>
      </c>
      <c r="M237" s="377">
        <v>0.35176000000000002</v>
      </c>
      <c r="N237" s="1"/>
      <c r="O237" s="1"/>
    </row>
    <row r="238" spans="1:15" ht="12.75" customHeight="1">
      <c r="A238" s="30">
        <v>228</v>
      </c>
      <c r="B238" s="436" t="s">
        <v>410</v>
      </c>
      <c r="C238" s="377">
        <v>429.05</v>
      </c>
      <c r="D238" s="378">
        <v>432.85000000000008</v>
      </c>
      <c r="E238" s="378">
        <v>423.85000000000014</v>
      </c>
      <c r="F238" s="378">
        <v>418.65000000000003</v>
      </c>
      <c r="G238" s="378">
        <v>409.65000000000009</v>
      </c>
      <c r="H238" s="378">
        <v>438.05000000000018</v>
      </c>
      <c r="I238" s="378">
        <v>447.05000000000007</v>
      </c>
      <c r="J238" s="378">
        <v>452.25000000000023</v>
      </c>
      <c r="K238" s="377">
        <v>441.85</v>
      </c>
      <c r="L238" s="377">
        <v>427.65</v>
      </c>
      <c r="M238" s="377">
        <v>0.55018</v>
      </c>
      <c r="N238" s="1"/>
      <c r="O238" s="1"/>
    </row>
    <row r="239" spans="1:15" ht="12.75" customHeight="1">
      <c r="A239" s="30">
        <v>229</v>
      </c>
      <c r="B239" s="436" t="s">
        <v>133</v>
      </c>
      <c r="C239" s="377">
        <v>899.65</v>
      </c>
      <c r="D239" s="378">
        <v>907.44999999999993</v>
      </c>
      <c r="E239" s="378">
        <v>887.54999999999984</v>
      </c>
      <c r="F239" s="378">
        <v>875.44999999999993</v>
      </c>
      <c r="G239" s="378">
        <v>855.54999999999984</v>
      </c>
      <c r="H239" s="378">
        <v>919.54999999999984</v>
      </c>
      <c r="I239" s="378">
        <v>939.44999999999993</v>
      </c>
      <c r="J239" s="378">
        <v>951.54999999999984</v>
      </c>
      <c r="K239" s="377">
        <v>927.35</v>
      </c>
      <c r="L239" s="377">
        <v>895.35</v>
      </c>
      <c r="M239" s="377">
        <v>30.88062</v>
      </c>
      <c r="N239" s="1"/>
      <c r="O239" s="1"/>
    </row>
    <row r="240" spans="1:15" ht="12.75" customHeight="1">
      <c r="A240" s="30">
        <v>230</v>
      </c>
      <c r="B240" s="436" t="s">
        <v>134</v>
      </c>
      <c r="C240" s="377">
        <v>261.64999999999998</v>
      </c>
      <c r="D240" s="378">
        <v>265.68333333333334</v>
      </c>
      <c r="E240" s="378">
        <v>256.36666666666667</v>
      </c>
      <c r="F240" s="378">
        <v>251.08333333333331</v>
      </c>
      <c r="G240" s="378">
        <v>241.76666666666665</v>
      </c>
      <c r="H240" s="378">
        <v>270.9666666666667</v>
      </c>
      <c r="I240" s="378">
        <v>280.28333333333342</v>
      </c>
      <c r="J240" s="378">
        <v>285.56666666666672</v>
      </c>
      <c r="K240" s="377">
        <v>275</v>
      </c>
      <c r="L240" s="377">
        <v>260.39999999999998</v>
      </c>
      <c r="M240" s="377">
        <v>25.605619999999998</v>
      </c>
      <c r="N240" s="1"/>
      <c r="O240" s="1"/>
    </row>
    <row r="241" spans="1:15" ht="12.75" customHeight="1">
      <c r="A241" s="30">
        <v>231</v>
      </c>
      <c r="B241" s="436" t="s">
        <v>411</v>
      </c>
      <c r="C241" s="377">
        <v>44.3</v>
      </c>
      <c r="D241" s="378">
        <v>44.833333333333336</v>
      </c>
      <c r="E241" s="378">
        <v>42.766666666666673</v>
      </c>
      <c r="F241" s="378">
        <v>41.233333333333334</v>
      </c>
      <c r="G241" s="378">
        <v>39.166666666666671</v>
      </c>
      <c r="H241" s="378">
        <v>46.366666666666674</v>
      </c>
      <c r="I241" s="378">
        <v>48.433333333333337</v>
      </c>
      <c r="J241" s="378">
        <v>49.966666666666676</v>
      </c>
      <c r="K241" s="377">
        <v>46.9</v>
      </c>
      <c r="L241" s="377">
        <v>43.3</v>
      </c>
      <c r="M241" s="377">
        <v>367.23025999999999</v>
      </c>
      <c r="N241" s="1"/>
      <c r="O241" s="1"/>
    </row>
    <row r="242" spans="1:15" ht="12.75" customHeight="1">
      <c r="A242" s="30">
        <v>232</v>
      </c>
      <c r="B242" s="436" t="s">
        <v>135</v>
      </c>
      <c r="C242" s="377">
        <v>1920.75</v>
      </c>
      <c r="D242" s="378">
        <v>1925.7333333333333</v>
      </c>
      <c r="E242" s="378">
        <v>1906.4666666666667</v>
      </c>
      <c r="F242" s="378">
        <v>1892.1833333333334</v>
      </c>
      <c r="G242" s="378">
        <v>1872.9166666666667</v>
      </c>
      <c r="H242" s="378">
        <v>1940.0166666666667</v>
      </c>
      <c r="I242" s="378">
        <v>1959.2833333333335</v>
      </c>
      <c r="J242" s="378">
        <v>1973.5666666666666</v>
      </c>
      <c r="K242" s="377">
        <v>1945</v>
      </c>
      <c r="L242" s="377">
        <v>1911.45</v>
      </c>
      <c r="M242" s="377">
        <v>36.903149999999997</v>
      </c>
      <c r="N242" s="1"/>
      <c r="O242" s="1"/>
    </row>
    <row r="243" spans="1:15" ht="12.75" customHeight="1">
      <c r="A243" s="30">
        <v>233</v>
      </c>
      <c r="B243" s="436" t="s">
        <v>412</v>
      </c>
      <c r="C243" s="377">
        <v>1334.75</v>
      </c>
      <c r="D243" s="378">
        <v>1337.55</v>
      </c>
      <c r="E243" s="378">
        <v>1319.5</v>
      </c>
      <c r="F243" s="378">
        <v>1304.25</v>
      </c>
      <c r="G243" s="378">
        <v>1286.2</v>
      </c>
      <c r="H243" s="378">
        <v>1352.8</v>
      </c>
      <c r="I243" s="378">
        <v>1370.8499999999997</v>
      </c>
      <c r="J243" s="378">
        <v>1386.1</v>
      </c>
      <c r="K243" s="377">
        <v>1355.6</v>
      </c>
      <c r="L243" s="377">
        <v>1322.3</v>
      </c>
      <c r="M243" s="377">
        <v>0.19880999999999999</v>
      </c>
      <c r="N243" s="1"/>
      <c r="O243" s="1"/>
    </row>
    <row r="244" spans="1:15" ht="12.75" customHeight="1">
      <c r="A244" s="30">
        <v>234</v>
      </c>
      <c r="B244" s="436" t="s">
        <v>413</v>
      </c>
      <c r="C244" s="377">
        <v>380.1</v>
      </c>
      <c r="D244" s="378">
        <v>380.0333333333333</v>
      </c>
      <c r="E244" s="378">
        <v>375.16666666666663</v>
      </c>
      <c r="F244" s="378">
        <v>370.23333333333335</v>
      </c>
      <c r="G244" s="378">
        <v>365.36666666666667</v>
      </c>
      <c r="H244" s="378">
        <v>384.96666666666658</v>
      </c>
      <c r="I244" s="378">
        <v>389.83333333333326</v>
      </c>
      <c r="J244" s="378">
        <v>394.76666666666654</v>
      </c>
      <c r="K244" s="377">
        <v>384.9</v>
      </c>
      <c r="L244" s="377">
        <v>375.1</v>
      </c>
      <c r="M244" s="377">
        <v>3.5890900000000001</v>
      </c>
      <c r="N244" s="1"/>
      <c r="O244" s="1"/>
    </row>
    <row r="245" spans="1:15" ht="12.75" customHeight="1">
      <c r="A245" s="30">
        <v>235</v>
      </c>
      <c r="B245" s="436" t="s">
        <v>414</v>
      </c>
      <c r="C245" s="377">
        <v>760.95</v>
      </c>
      <c r="D245" s="378">
        <v>773.1</v>
      </c>
      <c r="E245" s="378">
        <v>741.1</v>
      </c>
      <c r="F245" s="378">
        <v>721.25</v>
      </c>
      <c r="G245" s="378">
        <v>689.25</v>
      </c>
      <c r="H245" s="378">
        <v>792.95</v>
      </c>
      <c r="I245" s="378">
        <v>824.95</v>
      </c>
      <c r="J245" s="378">
        <v>844.80000000000007</v>
      </c>
      <c r="K245" s="377">
        <v>805.1</v>
      </c>
      <c r="L245" s="377">
        <v>753.25</v>
      </c>
      <c r="M245" s="377">
        <v>4.8056799999999997</v>
      </c>
      <c r="N245" s="1"/>
      <c r="O245" s="1"/>
    </row>
    <row r="246" spans="1:15" ht="12.75" customHeight="1">
      <c r="A246" s="30">
        <v>236</v>
      </c>
      <c r="B246" s="436" t="s">
        <v>408</v>
      </c>
      <c r="C246" s="377">
        <v>20.55</v>
      </c>
      <c r="D246" s="378">
        <v>20.7</v>
      </c>
      <c r="E246" s="378">
        <v>20.349999999999998</v>
      </c>
      <c r="F246" s="378">
        <v>20.149999999999999</v>
      </c>
      <c r="G246" s="378">
        <v>19.799999999999997</v>
      </c>
      <c r="H246" s="378">
        <v>20.9</v>
      </c>
      <c r="I246" s="378">
        <v>21.25</v>
      </c>
      <c r="J246" s="378">
        <v>21.45</v>
      </c>
      <c r="K246" s="377">
        <v>21.05</v>
      </c>
      <c r="L246" s="377">
        <v>20.5</v>
      </c>
      <c r="M246" s="377">
        <v>33.293999999999997</v>
      </c>
      <c r="N246" s="1"/>
      <c r="O246" s="1"/>
    </row>
    <row r="247" spans="1:15" ht="12.75" customHeight="1">
      <c r="A247" s="30">
        <v>237</v>
      </c>
      <c r="B247" s="436" t="s">
        <v>136</v>
      </c>
      <c r="C247" s="377">
        <v>123.95</v>
      </c>
      <c r="D247" s="378">
        <v>124.28333333333335</v>
      </c>
      <c r="E247" s="378">
        <v>123.01666666666669</v>
      </c>
      <c r="F247" s="378">
        <v>122.08333333333334</v>
      </c>
      <c r="G247" s="378">
        <v>120.81666666666669</v>
      </c>
      <c r="H247" s="378">
        <v>125.2166666666667</v>
      </c>
      <c r="I247" s="378">
        <v>126.48333333333335</v>
      </c>
      <c r="J247" s="378">
        <v>127.4166666666667</v>
      </c>
      <c r="K247" s="377">
        <v>125.55</v>
      </c>
      <c r="L247" s="377">
        <v>123.35</v>
      </c>
      <c r="M247" s="377">
        <v>142.63853</v>
      </c>
      <c r="N247" s="1"/>
      <c r="O247" s="1"/>
    </row>
    <row r="248" spans="1:15" ht="12.75" customHeight="1">
      <c r="A248" s="30">
        <v>238</v>
      </c>
      <c r="B248" s="436" t="s">
        <v>400</v>
      </c>
      <c r="C248" s="377">
        <v>469.8</v>
      </c>
      <c r="D248" s="378">
        <v>472.26666666666665</v>
      </c>
      <c r="E248" s="378">
        <v>464.5333333333333</v>
      </c>
      <c r="F248" s="378">
        <v>459.26666666666665</v>
      </c>
      <c r="G248" s="378">
        <v>451.5333333333333</v>
      </c>
      <c r="H248" s="378">
        <v>477.5333333333333</v>
      </c>
      <c r="I248" s="378">
        <v>485.26666666666665</v>
      </c>
      <c r="J248" s="378">
        <v>490.5333333333333</v>
      </c>
      <c r="K248" s="377">
        <v>480</v>
      </c>
      <c r="L248" s="377">
        <v>467</v>
      </c>
      <c r="M248" s="377">
        <v>4.0309699999999999</v>
      </c>
      <c r="N248" s="1"/>
      <c r="O248" s="1"/>
    </row>
    <row r="249" spans="1:15" ht="12.75" customHeight="1">
      <c r="A249" s="30">
        <v>239</v>
      </c>
      <c r="B249" s="436" t="s">
        <v>266</v>
      </c>
      <c r="C249" s="377">
        <v>1048.8499999999999</v>
      </c>
      <c r="D249" s="378">
        <v>1055.4166666666667</v>
      </c>
      <c r="E249" s="378">
        <v>1038.4333333333334</v>
      </c>
      <c r="F249" s="378">
        <v>1028.0166666666667</v>
      </c>
      <c r="G249" s="378">
        <v>1011.0333333333333</v>
      </c>
      <c r="H249" s="378">
        <v>1065.8333333333335</v>
      </c>
      <c r="I249" s="378">
        <v>1082.8166666666666</v>
      </c>
      <c r="J249" s="378">
        <v>1093.2333333333336</v>
      </c>
      <c r="K249" s="377">
        <v>1072.4000000000001</v>
      </c>
      <c r="L249" s="377">
        <v>1045</v>
      </c>
      <c r="M249" s="377">
        <v>3.14866</v>
      </c>
      <c r="N249" s="1"/>
      <c r="O249" s="1"/>
    </row>
    <row r="250" spans="1:15" ht="12.75" customHeight="1">
      <c r="A250" s="30">
        <v>240</v>
      </c>
      <c r="B250" s="436" t="s">
        <v>401</v>
      </c>
      <c r="C250" s="377">
        <v>242.65</v>
      </c>
      <c r="D250" s="378">
        <v>244.53333333333333</v>
      </c>
      <c r="E250" s="378">
        <v>237.11666666666667</v>
      </c>
      <c r="F250" s="378">
        <v>231.58333333333334</v>
      </c>
      <c r="G250" s="378">
        <v>224.16666666666669</v>
      </c>
      <c r="H250" s="378">
        <v>250.06666666666666</v>
      </c>
      <c r="I250" s="378">
        <v>257.48333333333335</v>
      </c>
      <c r="J250" s="378">
        <v>263.01666666666665</v>
      </c>
      <c r="K250" s="377">
        <v>251.95</v>
      </c>
      <c r="L250" s="377">
        <v>239</v>
      </c>
      <c r="M250" s="377">
        <v>24.705349999999999</v>
      </c>
      <c r="N250" s="1"/>
      <c r="O250" s="1"/>
    </row>
    <row r="251" spans="1:15" ht="12.75" customHeight="1">
      <c r="A251" s="30">
        <v>241</v>
      </c>
      <c r="B251" s="436" t="s">
        <v>402</v>
      </c>
      <c r="C251" s="377">
        <v>46.7</v>
      </c>
      <c r="D251" s="378">
        <v>47.1</v>
      </c>
      <c r="E251" s="378">
        <v>46.050000000000004</v>
      </c>
      <c r="F251" s="378">
        <v>45.400000000000006</v>
      </c>
      <c r="G251" s="378">
        <v>44.350000000000009</v>
      </c>
      <c r="H251" s="378">
        <v>47.75</v>
      </c>
      <c r="I251" s="378">
        <v>48.8</v>
      </c>
      <c r="J251" s="378">
        <v>49.449999999999996</v>
      </c>
      <c r="K251" s="377">
        <v>48.15</v>
      </c>
      <c r="L251" s="377">
        <v>46.45</v>
      </c>
      <c r="M251" s="377">
        <v>14.539949999999999</v>
      </c>
      <c r="N251" s="1"/>
      <c r="O251" s="1"/>
    </row>
    <row r="252" spans="1:15" ht="12.75" customHeight="1">
      <c r="A252" s="30">
        <v>242</v>
      </c>
      <c r="B252" s="436" t="s">
        <v>137</v>
      </c>
      <c r="C252" s="377">
        <v>861.1</v>
      </c>
      <c r="D252" s="378">
        <v>873.73333333333346</v>
      </c>
      <c r="E252" s="378">
        <v>843.26666666666688</v>
      </c>
      <c r="F252" s="378">
        <v>825.43333333333339</v>
      </c>
      <c r="G252" s="378">
        <v>794.96666666666681</v>
      </c>
      <c r="H252" s="378">
        <v>891.56666666666695</v>
      </c>
      <c r="I252" s="378">
        <v>922.03333333333342</v>
      </c>
      <c r="J252" s="378">
        <v>939.86666666666702</v>
      </c>
      <c r="K252" s="377">
        <v>904.2</v>
      </c>
      <c r="L252" s="377">
        <v>855.9</v>
      </c>
      <c r="M252" s="377">
        <v>58.577680000000001</v>
      </c>
      <c r="N252" s="1"/>
      <c r="O252" s="1"/>
    </row>
    <row r="253" spans="1:15" ht="12.75" customHeight="1">
      <c r="A253" s="30">
        <v>243</v>
      </c>
      <c r="B253" s="436" t="s">
        <v>837</v>
      </c>
      <c r="C253" s="377">
        <v>23.7</v>
      </c>
      <c r="D253" s="378">
        <v>23.899999999999995</v>
      </c>
      <c r="E253" s="378">
        <v>23.449999999999989</v>
      </c>
      <c r="F253" s="378">
        <v>23.199999999999992</v>
      </c>
      <c r="G253" s="378">
        <v>22.749999999999986</v>
      </c>
      <c r="H253" s="378">
        <v>24.149999999999991</v>
      </c>
      <c r="I253" s="378">
        <v>24.6</v>
      </c>
      <c r="J253" s="378">
        <v>24.849999999999994</v>
      </c>
      <c r="K253" s="377">
        <v>24.35</v>
      </c>
      <c r="L253" s="377">
        <v>23.65</v>
      </c>
      <c r="M253" s="377">
        <v>74.410449999999997</v>
      </c>
      <c r="N253" s="1"/>
      <c r="O253" s="1"/>
    </row>
    <row r="254" spans="1:15" ht="12.75" customHeight="1">
      <c r="A254" s="30">
        <v>244</v>
      </c>
      <c r="B254" s="436" t="s">
        <v>264</v>
      </c>
      <c r="C254" s="377">
        <v>819.6</v>
      </c>
      <c r="D254" s="378">
        <v>819.76666666666677</v>
      </c>
      <c r="E254" s="378">
        <v>801.53333333333353</v>
      </c>
      <c r="F254" s="378">
        <v>783.46666666666681</v>
      </c>
      <c r="G254" s="378">
        <v>765.23333333333358</v>
      </c>
      <c r="H254" s="378">
        <v>837.83333333333348</v>
      </c>
      <c r="I254" s="378">
        <v>856.06666666666683</v>
      </c>
      <c r="J254" s="378">
        <v>874.13333333333344</v>
      </c>
      <c r="K254" s="377">
        <v>838</v>
      </c>
      <c r="L254" s="377">
        <v>801.7</v>
      </c>
      <c r="M254" s="377">
        <v>15.020250000000001</v>
      </c>
      <c r="N254" s="1"/>
      <c r="O254" s="1"/>
    </row>
    <row r="255" spans="1:15" ht="12.75" customHeight="1">
      <c r="A255" s="30">
        <v>245</v>
      </c>
      <c r="B255" s="436" t="s">
        <v>138</v>
      </c>
      <c r="C255" s="377">
        <v>220.75</v>
      </c>
      <c r="D255" s="378">
        <v>222.78333333333333</v>
      </c>
      <c r="E255" s="378">
        <v>218.26666666666665</v>
      </c>
      <c r="F255" s="378">
        <v>215.78333333333333</v>
      </c>
      <c r="G255" s="378">
        <v>211.26666666666665</v>
      </c>
      <c r="H255" s="378">
        <v>225.26666666666665</v>
      </c>
      <c r="I255" s="378">
        <v>229.78333333333336</v>
      </c>
      <c r="J255" s="378">
        <v>232.26666666666665</v>
      </c>
      <c r="K255" s="377">
        <v>227.3</v>
      </c>
      <c r="L255" s="377">
        <v>220.3</v>
      </c>
      <c r="M255" s="377">
        <v>143.94096999999999</v>
      </c>
      <c r="N255" s="1"/>
      <c r="O255" s="1"/>
    </row>
    <row r="256" spans="1:15" ht="12.75" customHeight="1">
      <c r="A256" s="30">
        <v>246</v>
      </c>
      <c r="B256" s="436" t="s">
        <v>403</v>
      </c>
      <c r="C256" s="377">
        <v>119.95</v>
      </c>
      <c r="D256" s="378">
        <v>120.80000000000001</v>
      </c>
      <c r="E256" s="378">
        <v>118.95000000000002</v>
      </c>
      <c r="F256" s="378">
        <v>117.95</v>
      </c>
      <c r="G256" s="378">
        <v>116.10000000000001</v>
      </c>
      <c r="H256" s="378">
        <v>121.80000000000003</v>
      </c>
      <c r="I256" s="378">
        <v>123.65000000000002</v>
      </c>
      <c r="J256" s="378">
        <v>124.65000000000003</v>
      </c>
      <c r="K256" s="377">
        <v>122.65</v>
      </c>
      <c r="L256" s="377">
        <v>119.8</v>
      </c>
      <c r="M256" s="377">
        <v>2.1696800000000001</v>
      </c>
      <c r="N256" s="1"/>
      <c r="O256" s="1"/>
    </row>
    <row r="257" spans="1:15" ht="12.75" customHeight="1">
      <c r="A257" s="30">
        <v>247</v>
      </c>
      <c r="B257" s="436" t="s">
        <v>421</v>
      </c>
      <c r="C257" s="377">
        <v>115.3</v>
      </c>
      <c r="D257" s="378">
        <v>117.2</v>
      </c>
      <c r="E257" s="378">
        <v>111.95</v>
      </c>
      <c r="F257" s="378">
        <v>108.6</v>
      </c>
      <c r="G257" s="378">
        <v>103.35</v>
      </c>
      <c r="H257" s="378">
        <v>120.55000000000001</v>
      </c>
      <c r="I257" s="378">
        <v>125.80000000000001</v>
      </c>
      <c r="J257" s="378">
        <v>129.15000000000003</v>
      </c>
      <c r="K257" s="377">
        <v>122.45</v>
      </c>
      <c r="L257" s="377">
        <v>113.85</v>
      </c>
      <c r="M257" s="377">
        <v>13.363189999999999</v>
      </c>
      <c r="N257" s="1"/>
      <c r="O257" s="1"/>
    </row>
    <row r="258" spans="1:15" ht="12.75" customHeight="1">
      <c r="A258" s="30">
        <v>248</v>
      </c>
      <c r="B258" s="436" t="s">
        <v>415</v>
      </c>
      <c r="C258" s="377">
        <v>1739.8</v>
      </c>
      <c r="D258" s="378">
        <v>1734.9000000000003</v>
      </c>
      <c r="E258" s="378">
        <v>1721.8000000000006</v>
      </c>
      <c r="F258" s="378">
        <v>1703.8000000000004</v>
      </c>
      <c r="G258" s="378">
        <v>1690.7000000000007</v>
      </c>
      <c r="H258" s="378">
        <v>1752.9000000000005</v>
      </c>
      <c r="I258" s="378">
        <v>1766.0000000000005</v>
      </c>
      <c r="J258" s="378">
        <v>1784.0000000000005</v>
      </c>
      <c r="K258" s="377">
        <v>1748</v>
      </c>
      <c r="L258" s="377">
        <v>1716.9</v>
      </c>
      <c r="M258" s="377">
        <v>0.35576000000000002</v>
      </c>
      <c r="N258" s="1"/>
      <c r="O258" s="1"/>
    </row>
    <row r="259" spans="1:15" ht="12.75" customHeight="1">
      <c r="A259" s="30">
        <v>249</v>
      </c>
      <c r="B259" s="436" t="s">
        <v>425</v>
      </c>
      <c r="C259" s="377">
        <v>1929.3</v>
      </c>
      <c r="D259" s="378">
        <v>1940.55</v>
      </c>
      <c r="E259" s="378">
        <v>1913.8999999999999</v>
      </c>
      <c r="F259" s="378">
        <v>1898.5</v>
      </c>
      <c r="G259" s="378">
        <v>1871.85</v>
      </c>
      <c r="H259" s="378">
        <v>1955.9499999999998</v>
      </c>
      <c r="I259" s="378">
        <v>1982.6</v>
      </c>
      <c r="J259" s="378">
        <v>1997.9999999999998</v>
      </c>
      <c r="K259" s="377">
        <v>1967.2</v>
      </c>
      <c r="L259" s="377">
        <v>1925.15</v>
      </c>
      <c r="M259" s="377">
        <v>6.8440000000000001E-2</v>
      </c>
      <c r="N259" s="1"/>
      <c r="O259" s="1"/>
    </row>
    <row r="260" spans="1:15" ht="12.75" customHeight="1">
      <c r="A260" s="30">
        <v>250</v>
      </c>
      <c r="B260" s="436" t="s">
        <v>422</v>
      </c>
      <c r="C260" s="377">
        <v>113.7</v>
      </c>
      <c r="D260" s="378">
        <v>115.36666666666667</v>
      </c>
      <c r="E260" s="378">
        <v>111.33333333333334</v>
      </c>
      <c r="F260" s="378">
        <v>108.96666666666667</v>
      </c>
      <c r="G260" s="378">
        <v>104.93333333333334</v>
      </c>
      <c r="H260" s="378">
        <v>117.73333333333335</v>
      </c>
      <c r="I260" s="378">
        <v>121.76666666666668</v>
      </c>
      <c r="J260" s="378">
        <v>124.13333333333335</v>
      </c>
      <c r="K260" s="377">
        <v>119.4</v>
      </c>
      <c r="L260" s="377">
        <v>113</v>
      </c>
      <c r="M260" s="377">
        <v>94.938059999999993</v>
      </c>
      <c r="N260" s="1"/>
      <c r="O260" s="1"/>
    </row>
    <row r="261" spans="1:15" ht="12.75" customHeight="1">
      <c r="A261" s="30">
        <v>251</v>
      </c>
      <c r="B261" s="436" t="s">
        <v>139</v>
      </c>
      <c r="C261" s="377">
        <v>402.4</v>
      </c>
      <c r="D261" s="378">
        <v>408.18333333333334</v>
      </c>
      <c r="E261" s="378">
        <v>394.7166666666667</v>
      </c>
      <c r="F261" s="378">
        <v>387.03333333333336</v>
      </c>
      <c r="G261" s="378">
        <v>373.56666666666672</v>
      </c>
      <c r="H261" s="378">
        <v>415.86666666666667</v>
      </c>
      <c r="I261" s="378">
        <v>429.33333333333326</v>
      </c>
      <c r="J261" s="378">
        <v>437.01666666666665</v>
      </c>
      <c r="K261" s="377">
        <v>421.65</v>
      </c>
      <c r="L261" s="377">
        <v>400.5</v>
      </c>
      <c r="M261" s="377">
        <v>52.513669999999998</v>
      </c>
      <c r="N261" s="1"/>
      <c r="O261" s="1"/>
    </row>
    <row r="262" spans="1:15" ht="12.75" customHeight="1">
      <c r="A262" s="30">
        <v>252</v>
      </c>
      <c r="B262" s="436" t="s">
        <v>416</v>
      </c>
      <c r="C262" s="377">
        <v>3449.4</v>
      </c>
      <c r="D262" s="378">
        <v>3495.7999999999997</v>
      </c>
      <c r="E262" s="378">
        <v>3384.0999999999995</v>
      </c>
      <c r="F262" s="378">
        <v>3318.7999999999997</v>
      </c>
      <c r="G262" s="378">
        <v>3207.0999999999995</v>
      </c>
      <c r="H262" s="378">
        <v>3561.0999999999995</v>
      </c>
      <c r="I262" s="378">
        <v>3672.7999999999993</v>
      </c>
      <c r="J262" s="378">
        <v>3738.0999999999995</v>
      </c>
      <c r="K262" s="377">
        <v>3607.5</v>
      </c>
      <c r="L262" s="377">
        <v>3430.5</v>
      </c>
      <c r="M262" s="377">
        <v>0.63732999999999995</v>
      </c>
      <c r="N262" s="1"/>
      <c r="O262" s="1"/>
    </row>
    <row r="263" spans="1:15" ht="12.75" customHeight="1">
      <c r="A263" s="30">
        <v>253</v>
      </c>
      <c r="B263" s="436" t="s">
        <v>417</v>
      </c>
      <c r="C263" s="377">
        <v>608.70000000000005</v>
      </c>
      <c r="D263" s="378">
        <v>609.25</v>
      </c>
      <c r="E263" s="378">
        <v>604.95000000000005</v>
      </c>
      <c r="F263" s="378">
        <v>601.20000000000005</v>
      </c>
      <c r="G263" s="378">
        <v>596.90000000000009</v>
      </c>
      <c r="H263" s="378">
        <v>613</v>
      </c>
      <c r="I263" s="378">
        <v>617.29999999999995</v>
      </c>
      <c r="J263" s="378">
        <v>621.04999999999995</v>
      </c>
      <c r="K263" s="377">
        <v>613.54999999999995</v>
      </c>
      <c r="L263" s="377">
        <v>605.5</v>
      </c>
      <c r="M263" s="377">
        <v>1.84674</v>
      </c>
      <c r="N263" s="1"/>
      <c r="O263" s="1"/>
    </row>
    <row r="264" spans="1:15" ht="12.75" customHeight="1">
      <c r="A264" s="30">
        <v>254</v>
      </c>
      <c r="B264" s="436" t="s">
        <v>418</v>
      </c>
      <c r="C264" s="377">
        <v>221.9</v>
      </c>
      <c r="D264" s="378">
        <v>224.88333333333333</v>
      </c>
      <c r="E264" s="378">
        <v>217.01666666666665</v>
      </c>
      <c r="F264" s="378">
        <v>212.13333333333333</v>
      </c>
      <c r="G264" s="378">
        <v>204.26666666666665</v>
      </c>
      <c r="H264" s="378">
        <v>229.76666666666665</v>
      </c>
      <c r="I264" s="378">
        <v>237.63333333333333</v>
      </c>
      <c r="J264" s="378">
        <v>242.51666666666665</v>
      </c>
      <c r="K264" s="377">
        <v>232.75</v>
      </c>
      <c r="L264" s="377">
        <v>220</v>
      </c>
      <c r="M264" s="377">
        <v>14.56138</v>
      </c>
      <c r="N264" s="1"/>
      <c r="O264" s="1"/>
    </row>
    <row r="265" spans="1:15" ht="12.75" customHeight="1">
      <c r="A265" s="30">
        <v>255</v>
      </c>
      <c r="B265" s="436" t="s">
        <v>419</v>
      </c>
      <c r="C265" s="377">
        <v>140.05000000000001</v>
      </c>
      <c r="D265" s="378">
        <v>140.11666666666667</v>
      </c>
      <c r="E265" s="378">
        <v>137.98333333333335</v>
      </c>
      <c r="F265" s="378">
        <v>135.91666666666669</v>
      </c>
      <c r="G265" s="378">
        <v>133.78333333333336</v>
      </c>
      <c r="H265" s="378">
        <v>142.18333333333334</v>
      </c>
      <c r="I265" s="378">
        <v>144.31666666666666</v>
      </c>
      <c r="J265" s="378">
        <v>146.38333333333333</v>
      </c>
      <c r="K265" s="377">
        <v>142.25</v>
      </c>
      <c r="L265" s="377">
        <v>138.05000000000001</v>
      </c>
      <c r="M265" s="377">
        <v>20.45673</v>
      </c>
      <c r="N265" s="1"/>
      <c r="O265" s="1"/>
    </row>
    <row r="266" spans="1:15" ht="12.75" customHeight="1">
      <c r="A266" s="30">
        <v>256</v>
      </c>
      <c r="B266" s="436" t="s">
        <v>420</v>
      </c>
      <c r="C266" s="377">
        <v>75.8</v>
      </c>
      <c r="D266" s="378">
        <v>76.433333333333337</v>
      </c>
      <c r="E266" s="378">
        <v>74.666666666666671</v>
      </c>
      <c r="F266" s="378">
        <v>73.533333333333331</v>
      </c>
      <c r="G266" s="378">
        <v>71.766666666666666</v>
      </c>
      <c r="H266" s="378">
        <v>77.566666666666677</v>
      </c>
      <c r="I266" s="378">
        <v>79.333333333333329</v>
      </c>
      <c r="J266" s="378">
        <v>80.466666666666683</v>
      </c>
      <c r="K266" s="377">
        <v>78.2</v>
      </c>
      <c r="L266" s="377">
        <v>75.3</v>
      </c>
      <c r="M266" s="377">
        <v>8.1816999999999993</v>
      </c>
      <c r="N266" s="1"/>
      <c r="O266" s="1"/>
    </row>
    <row r="267" spans="1:15" ht="12.75" customHeight="1">
      <c r="A267" s="30">
        <v>257</v>
      </c>
      <c r="B267" s="436" t="s">
        <v>424</v>
      </c>
      <c r="C267" s="377">
        <v>203.6</v>
      </c>
      <c r="D267" s="378">
        <v>206.46666666666667</v>
      </c>
      <c r="E267" s="378">
        <v>198.63333333333333</v>
      </c>
      <c r="F267" s="378">
        <v>193.66666666666666</v>
      </c>
      <c r="G267" s="378">
        <v>185.83333333333331</v>
      </c>
      <c r="H267" s="378">
        <v>211.43333333333334</v>
      </c>
      <c r="I267" s="378">
        <v>219.26666666666665</v>
      </c>
      <c r="J267" s="378">
        <v>224.23333333333335</v>
      </c>
      <c r="K267" s="377">
        <v>214.3</v>
      </c>
      <c r="L267" s="377">
        <v>201.5</v>
      </c>
      <c r="M267" s="377">
        <v>27.632819999999999</v>
      </c>
      <c r="N267" s="1"/>
      <c r="O267" s="1"/>
    </row>
    <row r="268" spans="1:15" ht="12.75" customHeight="1">
      <c r="A268" s="30">
        <v>258</v>
      </c>
      <c r="B268" s="436" t="s">
        <v>423</v>
      </c>
      <c r="C268" s="377">
        <v>383.5</v>
      </c>
      <c r="D268" s="378">
        <v>388.75</v>
      </c>
      <c r="E268" s="378">
        <v>376.4</v>
      </c>
      <c r="F268" s="378">
        <v>369.29999999999995</v>
      </c>
      <c r="G268" s="378">
        <v>356.94999999999993</v>
      </c>
      <c r="H268" s="378">
        <v>395.85</v>
      </c>
      <c r="I268" s="378">
        <v>408.20000000000005</v>
      </c>
      <c r="J268" s="378">
        <v>415.30000000000007</v>
      </c>
      <c r="K268" s="377">
        <v>401.1</v>
      </c>
      <c r="L268" s="377">
        <v>381.65</v>
      </c>
      <c r="M268" s="377">
        <v>3.41249</v>
      </c>
      <c r="N268" s="1"/>
      <c r="O268" s="1"/>
    </row>
    <row r="269" spans="1:15" ht="12.75" customHeight="1">
      <c r="A269" s="30">
        <v>259</v>
      </c>
      <c r="B269" s="436" t="s">
        <v>267</v>
      </c>
      <c r="C269" s="377">
        <v>303.7</v>
      </c>
      <c r="D269" s="378">
        <v>308.16666666666669</v>
      </c>
      <c r="E269" s="378">
        <v>298.33333333333337</v>
      </c>
      <c r="F269" s="378">
        <v>292.9666666666667</v>
      </c>
      <c r="G269" s="378">
        <v>283.13333333333338</v>
      </c>
      <c r="H269" s="378">
        <v>313.53333333333336</v>
      </c>
      <c r="I269" s="378">
        <v>323.36666666666673</v>
      </c>
      <c r="J269" s="378">
        <v>328.73333333333335</v>
      </c>
      <c r="K269" s="377">
        <v>318</v>
      </c>
      <c r="L269" s="377">
        <v>302.8</v>
      </c>
      <c r="M269" s="377">
        <v>2.1494599999999999</v>
      </c>
      <c r="N269" s="1"/>
      <c r="O269" s="1"/>
    </row>
    <row r="270" spans="1:15" ht="12.75" customHeight="1">
      <c r="A270" s="30">
        <v>260</v>
      </c>
      <c r="B270" s="436" t="s">
        <v>140</v>
      </c>
      <c r="C270" s="377">
        <v>680.2</v>
      </c>
      <c r="D270" s="378">
        <v>687.43333333333339</v>
      </c>
      <c r="E270" s="378">
        <v>670.31666666666683</v>
      </c>
      <c r="F270" s="378">
        <v>660.43333333333339</v>
      </c>
      <c r="G270" s="378">
        <v>643.31666666666683</v>
      </c>
      <c r="H270" s="378">
        <v>697.31666666666683</v>
      </c>
      <c r="I270" s="378">
        <v>714.43333333333339</v>
      </c>
      <c r="J270" s="378">
        <v>724.31666666666683</v>
      </c>
      <c r="K270" s="377">
        <v>704.55</v>
      </c>
      <c r="L270" s="377">
        <v>677.55</v>
      </c>
      <c r="M270" s="377">
        <v>34.501930000000002</v>
      </c>
      <c r="N270" s="1"/>
      <c r="O270" s="1"/>
    </row>
    <row r="271" spans="1:15" ht="12.75" customHeight="1">
      <c r="A271" s="30">
        <v>261</v>
      </c>
      <c r="B271" s="436" t="s">
        <v>141</v>
      </c>
      <c r="C271" s="377">
        <v>3787.2</v>
      </c>
      <c r="D271" s="378">
        <v>3829.0333333333333</v>
      </c>
      <c r="E271" s="378">
        <v>3733.1666666666665</v>
      </c>
      <c r="F271" s="378">
        <v>3679.1333333333332</v>
      </c>
      <c r="G271" s="378">
        <v>3583.2666666666664</v>
      </c>
      <c r="H271" s="378">
        <v>3883.0666666666666</v>
      </c>
      <c r="I271" s="378">
        <v>3978.9333333333334</v>
      </c>
      <c r="J271" s="378">
        <v>4032.9666666666667</v>
      </c>
      <c r="K271" s="377">
        <v>3924.9</v>
      </c>
      <c r="L271" s="377">
        <v>3775</v>
      </c>
      <c r="M271" s="377">
        <v>4.3127399999999998</v>
      </c>
      <c r="N271" s="1"/>
      <c r="O271" s="1"/>
    </row>
    <row r="272" spans="1:15" ht="12.75" customHeight="1">
      <c r="A272" s="30">
        <v>262</v>
      </c>
      <c r="B272" s="436" t="s">
        <v>845</v>
      </c>
      <c r="C272" s="377">
        <v>610.29999999999995</v>
      </c>
      <c r="D272" s="378">
        <v>619.23333333333323</v>
      </c>
      <c r="E272" s="378">
        <v>597.46666666666647</v>
      </c>
      <c r="F272" s="378">
        <v>584.63333333333321</v>
      </c>
      <c r="G272" s="378">
        <v>562.86666666666645</v>
      </c>
      <c r="H272" s="378">
        <v>632.06666666666649</v>
      </c>
      <c r="I272" s="378">
        <v>653.83333333333314</v>
      </c>
      <c r="J272" s="378">
        <v>666.66666666666652</v>
      </c>
      <c r="K272" s="377">
        <v>641</v>
      </c>
      <c r="L272" s="377">
        <v>606.4</v>
      </c>
      <c r="M272" s="377">
        <v>6.6301199999999998</v>
      </c>
      <c r="N272" s="1"/>
      <c r="O272" s="1"/>
    </row>
    <row r="273" spans="1:15" ht="12.75" customHeight="1">
      <c r="A273" s="30">
        <v>263</v>
      </c>
      <c r="B273" s="436" t="s">
        <v>846</v>
      </c>
      <c r="C273" s="377">
        <v>561</v>
      </c>
      <c r="D273" s="378">
        <v>564.2166666666667</v>
      </c>
      <c r="E273" s="378">
        <v>553.78333333333342</v>
      </c>
      <c r="F273" s="378">
        <v>546.56666666666672</v>
      </c>
      <c r="G273" s="378">
        <v>536.13333333333344</v>
      </c>
      <c r="H273" s="378">
        <v>571.43333333333339</v>
      </c>
      <c r="I273" s="378">
        <v>581.86666666666679</v>
      </c>
      <c r="J273" s="378">
        <v>589.08333333333337</v>
      </c>
      <c r="K273" s="377">
        <v>574.65</v>
      </c>
      <c r="L273" s="377">
        <v>557</v>
      </c>
      <c r="M273" s="377">
        <v>1.2132499999999999</v>
      </c>
      <c r="N273" s="1"/>
      <c r="O273" s="1"/>
    </row>
    <row r="274" spans="1:15" ht="12.75" customHeight="1">
      <c r="A274" s="30">
        <v>264</v>
      </c>
      <c r="B274" s="436" t="s">
        <v>426</v>
      </c>
      <c r="C274" s="377">
        <v>839.6</v>
      </c>
      <c r="D274" s="378">
        <v>854.36666666666667</v>
      </c>
      <c r="E274" s="378">
        <v>820.23333333333335</v>
      </c>
      <c r="F274" s="378">
        <v>800.86666666666667</v>
      </c>
      <c r="G274" s="378">
        <v>766.73333333333335</v>
      </c>
      <c r="H274" s="378">
        <v>873.73333333333335</v>
      </c>
      <c r="I274" s="378">
        <v>907.86666666666679</v>
      </c>
      <c r="J274" s="378">
        <v>927.23333333333335</v>
      </c>
      <c r="K274" s="377">
        <v>888.5</v>
      </c>
      <c r="L274" s="377">
        <v>835</v>
      </c>
      <c r="M274" s="377">
        <v>5.9836</v>
      </c>
      <c r="N274" s="1"/>
      <c r="O274" s="1"/>
    </row>
    <row r="275" spans="1:15" ht="12.75" customHeight="1">
      <c r="A275" s="30">
        <v>265</v>
      </c>
      <c r="B275" s="436" t="s">
        <v>427</v>
      </c>
      <c r="C275" s="377">
        <v>140.69999999999999</v>
      </c>
      <c r="D275" s="378">
        <v>141.70000000000002</v>
      </c>
      <c r="E275" s="378">
        <v>138.50000000000003</v>
      </c>
      <c r="F275" s="378">
        <v>136.30000000000001</v>
      </c>
      <c r="G275" s="378">
        <v>133.10000000000002</v>
      </c>
      <c r="H275" s="378">
        <v>143.90000000000003</v>
      </c>
      <c r="I275" s="378">
        <v>147.10000000000002</v>
      </c>
      <c r="J275" s="378">
        <v>149.30000000000004</v>
      </c>
      <c r="K275" s="377">
        <v>144.9</v>
      </c>
      <c r="L275" s="377">
        <v>139.5</v>
      </c>
      <c r="M275" s="377">
        <v>2.7843100000000001</v>
      </c>
      <c r="N275" s="1"/>
      <c r="O275" s="1"/>
    </row>
    <row r="276" spans="1:15" ht="12.75" customHeight="1">
      <c r="A276" s="30">
        <v>266</v>
      </c>
      <c r="B276" s="436" t="s">
        <v>434</v>
      </c>
      <c r="C276" s="377">
        <v>1364.9</v>
      </c>
      <c r="D276" s="378">
        <v>1359.6833333333334</v>
      </c>
      <c r="E276" s="378">
        <v>1349.3666666666668</v>
      </c>
      <c r="F276" s="378">
        <v>1333.8333333333335</v>
      </c>
      <c r="G276" s="378">
        <v>1323.5166666666669</v>
      </c>
      <c r="H276" s="378">
        <v>1375.2166666666667</v>
      </c>
      <c r="I276" s="378">
        <v>1385.5333333333333</v>
      </c>
      <c r="J276" s="378">
        <v>1401.0666666666666</v>
      </c>
      <c r="K276" s="377">
        <v>1370</v>
      </c>
      <c r="L276" s="377">
        <v>1344.15</v>
      </c>
      <c r="M276" s="377">
        <v>1.8320799999999999</v>
      </c>
      <c r="N276" s="1"/>
      <c r="O276" s="1"/>
    </row>
    <row r="277" spans="1:15" ht="12.75" customHeight="1">
      <c r="A277" s="30">
        <v>267</v>
      </c>
      <c r="B277" s="436" t="s">
        <v>435</v>
      </c>
      <c r="C277" s="377">
        <v>410.05</v>
      </c>
      <c r="D277" s="378">
        <v>405.84999999999997</v>
      </c>
      <c r="E277" s="378">
        <v>394.19999999999993</v>
      </c>
      <c r="F277" s="378">
        <v>378.34999999999997</v>
      </c>
      <c r="G277" s="378">
        <v>366.69999999999993</v>
      </c>
      <c r="H277" s="378">
        <v>421.69999999999993</v>
      </c>
      <c r="I277" s="378">
        <v>433.34999999999991</v>
      </c>
      <c r="J277" s="378">
        <v>449.19999999999993</v>
      </c>
      <c r="K277" s="377">
        <v>417.5</v>
      </c>
      <c r="L277" s="377">
        <v>390</v>
      </c>
      <c r="M277" s="377">
        <v>19.42849</v>
      </c>
      <c r="N277" s="1"/>
      <c r="O277" s="1"/>
    </row>
    <row r="278" spans="1:15" ht="12.75" customHeight="1">
      <c r="A278" s="30">
        <v>268</v>
      </c>
      <c r="B278" s="436" t="s">
        <v>847</v>
      </c>
      <c r="C278" s="377">
        <v>68.75</v>
      </c>
      <c r="D278" s="378">
        <v>69.083333333333329</v>
      </c>
      <c r="E278" s="378">
        <v>67.966666666666654</v>
      </c>
      <c r="F278" s="378">
        <v>67.183333333333323</v>
      </c>
      <c r="G278" s="378">
        <v>66.066666666666649</v>
      </c>
      <c r="H278" s="378">
        <v>69.86666666666666</v>
      </c>
      <c r="I278" s="378">
        <v>70.983333333333334</v>
      </c>
      <c r="J278" s="378">
        <v>71.766666666666666</v>
      </c>
      <c r="K278" s="377">
        <v>70.2</v>
      </c>
      <c r="L278" s="377">
        <v>68.3</v>
      </c>
      <c r="M278" s="377">
        <v>6.2635500000000004</v>
      </c>
      <c r="N278" s="1"/>
      <c r="O278" s="1"/>
    </row>
    <row r="279" spans="1:15" ht="12.75" customHeight="1">
      <c r="A279" s="30">
        <v>269</v>
      </c>
      <c r="B279" s="436" t="s">
        <v>436</v>
      </c>
      <c r="C279" s="377">
        <v>602.20000000000005</v>
      </c>
      <c r="D279" s="378">
        <v>603.11666666666667</v>
      </c>
      <c r="E279" s="378">
        <v>597.43333333333339</v>
      </c>
      <c r="F279" s="378">
        <v>592.66666666666674</v>
      </c>
      <c r="G279" s="378">
        <v>586.98333333333346</v>
      </c>
      <c r="H279" s="378">
        <v>607.88333333333333</v>
      </c>
      <c r="I279" s="378">
        <v>613.56666666666649</v>
      </c>
      <c r="J279" s="378">
        <v>618.33333333333326</v>
      </c>
      <c r="K279" s="377">
        <v>608.79999999999995</v>
      </c>
      <c r="L279" s="377">
        <v>598.35</v>
      </c>
      <c r="M279" s="377">
        <v>0.74963999999999997</v>
      </c>
      <c r="N279" s="1"/>
      <c r="O279" s="1"/>
    </row>
    <row r="280" spans="1:15" ht="12.75" customHeight="1">
      <c r="A280" s="30">
        <v>270</v>
      </c>
      <c r="B280" s="436" t="s">
        <v>437</v>
      </c>
      <c r="C280" s="377">
        <v>49.3</v>
      </c>
      <c r="D280" s="378">
        <v>49.949999999999996</v>
      </c>
      <c r="E280" s="378">
        <v>48.399999999999991</v>
      </c>
      <c r="F280" s="378">
        <v>47.499999999999993</v>
      </c>
      <c r="G280" s="378">
        <v>45.949999999999989</v>
      </c>
      <c r="H280" s="378">
        <v>50.849999999999994</v>
      </c>
      <c r="I280" s="378">
        <v>52.399999999999991</v>
      </c>
      <c r="J280" s="378">
        <v>53.3</v>
      </c>
      <c r="K280" s="377">
        <v>51.5</v>
      </c>
      <c r="L280" s="377">
        <v>49.05</v>
      </c>
      <c r="M280" s="377">
        <v>23.023129999999998</v>
      </c>
      <c r="N280" s="1"/>
      <c r="O280" s="1"/>
    </row>
    <row r="281" spans="1:15" ht="12.75" customHeight="1">
      <c r="A281" s="30">
        <v>271</v>
      </c>
      <c r="B281" s="436" t="s">
        <v>439</v>
      </c>
      <c r="C281" s="377">
        <v>497.35</v>
      </c>
      <c r="D281" s="378">
        <v>501.06666666666666</v>
      </c>
      <c r="E281" s="378">
        <v>487.13333333333333</v>
      </c>
      <c r="F281" s="378">
        <v>476.91666666666669</v>
      </c>
      <c r="G281" s="378">
        <v>462.98333333333335</v>
      </c>
      <c r="H281" s="378">
        <v>511.2833333333333</v>
      </c>
      <c r="I281" s="378">
        <v>525.21666666666658</v>
      </c>
      <c r="J281" s="378">
        <v>535.43333333333328</v>
      </c>
      <c r="K281" s="377">
        <v>515</v>
      </c>
      <c r="L281" s="377">
        <v>490.85</v>
      </c>
      <c r="M281" s="377">
        <v>1.7853699999999999</v>
      </c>
      <c r="N281" s="1"/>
      <c r="O281" s="1"/>
    </row>
    <row r="282" spans="1:15" ht="12.75" customHeight="1">
      <c r="A282" s="30">
        <v>272</v>
      </c>
      <c r="B282" s="436" t="s">
        <v>429</v>
      </c>
      <c r="C282" s="377">
        <v>1173.8</v>
      </c>
      <c r="D282" s="378">
        <v>1185.9166666666665</v>
      </c>
      <c r="E282" s="378">
        <v>1150.2333333333331</v>
      </c>
      <c r="F282" s="378">
        <v>1126.6666666666665</v>
      </c>
      <c r="G282" s="378">
        <v>1090.9833333333331</v>
      </c>
      <c r="H282" s="378">
        <v>1209.4833333333331</v>
      </c>
      <c r="I282" s="378">
        <v>1245.1666666666665</v>
      </c>
      <c r="J282" s="378">
        <v>1268.7333333333331</v>
      </c>
      <c r="K282" s="377">
        <v>1221.5999999999999</v>
      </c>
      <c r="L282" s="377">
        <v>1162.3499999999999</v>
      </c>
      <c r="M282" s="377">
        <v>3.0456400000000001</v>
      </c>
      <c r="N282" s="1"/>
      <c r="O282" s="1"/>
    </row>
    <row r="283" spans="1:15" ht="12.75" customHeight="1">
      <c r="A283" s="30">
        <v>273</v>
      </c>
      <c r="B283" s="436" t="s">
        <v>430</v>
      </c>
      <c r="C283" s="377">
        <v>312.10000000000002</v>
      </c>
      <c r="D283" s="378">
        <v>313.7</v>
      </c>
      <c r="E283" s="378">
        <v>308.89999999999998</v>
      </c>
      <c r="F283" s="378">
        <v>305.7</v>
      </c>
      <c r="G283" s="378">
        <v>300.89999999999998</v>
      </c>
      <c r="H283" s="378">
        <v>316.89999999999998</v>
      </c>
      <c r="I283" s="378">
        <v>321.70000000000005</v>
      </c>
      <c r="J283" s="378">
        <v>324.89999999999998</v>
      </c>
      <c r="K283" s="377">
        <v>318.5</v>
      </c>
      <c r="L283" s="377">
        <v>310.5</v>
      </c>
      <c r="M283" s="377">
        <v>3.93269</v>
      </c>
      <c r="N283" s="1"/>
      <c r="O283" s="1"/>
    </row>
    <row r="284" spans="1:15" ht="12.75" customHeight="1">
      <c r="A284" s="30">
        <v>274</v>
      </c>
      <c r="B284" s="436" t="s">
        <v>142</v>
      </c>
      <c r="C284" s="377">
        <v>1942.15</v>
      </c>
      <c r="D284" s="378">
        <v>1949.05</v>
      </c>
      <c r="E284" s="378">
        <v>1923.1</v>
      </c>
      <c r="F284" s="378">
        <v>1904.05</v>
      </c>
      <c r="G284" s="378">
        <v>1878.1</v>
      </c>
      <c r="H284" s="378">
        <v>1968.1</v>
      </c>
      <c r="I284" s="378">
        <v>1994.0500000000002</v>
      </c>
      <c r="J284" s="378">
        <v>2013.1</v>
      </c>
      <c r="K284" s="377">
        <v>1975</v>
      </c>
      <c r="L284" s="377">
        <v>1930</v>
      </c>
      <c r="M284" s="377">
        <v>20.81456</v>
      </c>
      <c r="N284" s="1"/>
      <c r="O284" s="1"/>
    </row>
    <row r="285" spans="1:15" ht="12.75" customHeight="1">
      <c r="A285" s="30">
        <v>275</v>
      </c>
      <c r="B285" s="436" t="s">
        <v>431</v>
      </c>
      <c r="C285" s="377">
        <v>714.4</v>
      </c>
      <c r="D285" s="378">
        <v>720.98333333333323</v>
      </c>
      <c r="E285" s="378">
        <v>705.06666666666649</v>
      </c>
      <c r="F285" s="378">
        <v>695.73333333333323</v>
      </c>
      <c r="G285" s="378">
        <v>679.81666666666649</v>
      </c>
      <c r="H285" s="378">
        <v>730.31666666666649</v>
      </c>
      <c r="I285" s="378">
        <v>746.23333333333323</v>
      </c>
      <c r="J285" s="378">
        <v>755.56666666666649</v>
      </c>
      <c r="K285" s="377">
        <v>736.9</v>
      </c>
      <c r="L285" s="377">
        <v>711.65</v>
      </c>
      <c r="M285" s="377">
        <v>15.153</v>
      </c>
      <c r="N285" s="1"/>
      <c r="O285" s="1"/>
    </row>
    <row r="286" spans="1:15" ht="12.75" customHeight="1">
      <c r="A286" s="30">
        <v>276</v>
      </c>
      <c r="B286" s="436" t="s">
        <v>428</v>
      </c>
      <c r="C286" s="377">
        <v>735.15</v>
      </c>
      <c r="D286" s="378">
        <v>744.05000000000007</v>
      </c>
      <c r="E286" s="378">
        <v>723.10000000000014</v>
      </c>
      <c r="F286" s="378">
        <v>711.05000000000007</v>
      </c>
      <c r="G286" s="378">
        <v>690.10000000000014</v>
      </c>
      <c r="H286" s="378">
        <v>756.10000000000014</v>
      </c>
      <c r="I286" s="378">
        <v>777.05000000000018</v>
      </c>
      <c r="J286" s="378">
        <v>789.10000000000014</v>
      </c>
      <c r="K286" s="377">
        <v>765</v>
      </c>
      <c r="L286" s="377">
        <v>732</v>
      </c>
      <c r="M286" s="377">
        <v>3.65686</v>
      </c>
      <c r="N286" s="1"/>
      <c r="O286" s="1"/>
    </row>
    <row r="287" spans="1:15" ht="12.75" customHeight="1">
      <c r="A287" s="30">
        <v>277</v>
      </c>
      <c r="B287" s="436" t="s">
        <v>432</v>
      </c>
      <c r="C287" s="377">
        <v>250.8</v>
      </c>
      <c r="D287" s="378">
        <v>255.26666666666665</v>
      </c>
      <c r="E287" s="378">
        <v>245.5333333333333</v>
      </c>
      <c r="F287" s="378">
        <v>240.26666666666665</v>
      </c>
      <c r="G287" s="378">
        <v>230.5333333333333</v>
      </c>
      <c r="H287" s="378">
        <v>260.5333333333333</v>
      </c>
      <c r="I287" s="378">
        <v>270.26666666666665</v>
      </c>
      <c r="J287" s="378">
        <v>275.5333333333333</v>
      </c>
      <c r="K287" s="377">
        <v>265</v>
      </c>
      <c r="L287" s="377">
        <v>250</v>
      </c>
      <c r="M287" s="377">
        <v>4.8260199999999998</v>
      </c>
      <c r="N287" s="1"/>
      <c r="O287" s="1"/>
    </row>
    <row r="288" spans="1:15" ht="12.75" customHeight="1">
      <c r="A288" s="30">
        <v>278</v>
      </c>
      <c r="B288" s="436" t="s">
        <v>433</v>
      </c>
      <c r="C288" s="377">
        <v>1264.3499999999999</v>
      </c>
      <c r="D288" s="378">
        <v>1272.6833333333332</v>
      </c>
      <c r="E288" s="378">
        <v>1246.7666666666664</v>
      </c>
      <c r="F288" s="378">
        <v>1229.1833333333332</v>
      </c>
      <c r="G288" s="378">
        <v>1203.2666666666664</v>
      </c>
      <c r="H288" s="378">
        <v>1290.2666666666664</v>
      </c>
      <c r="I288" s="378">
        <v>1316.1833333333329</v>
      </c>
      <c r="J288" s="378">
        <v>1333.7666666666664</v>
      </c>
      <c r="K288" s="377">
        <v>1298.5999999999999</v>
      </c>
      <c r="L288" s="377">
        <v>1255.0999999999999</v>
      </c>
      <c r="M288" s="377">
        <v>0.20286000000000001</v>
      </c>
      <c r="N288" s="1"/>
      <c r="O288" s="1"/>
    </row>
    <row r="289" spans="1:15" ht="12.75" customHeight="1">
      <c r="A289" s="30">
        <v>279</v>
      </c>
      <c r="B289" s="436" t="s">
        <v>438</v>
      </c>
      <c r="C289" s="377">
        <v>563.79999999999995</v>
      </c>
      <c r="D289" s="378">
        <v>567.26666666666665</v>
      </c>
      <c r="E289" s="378">
        <v>557.0333333333333</v>
      </c>
      <c r="F289" s="378">
        <v>550.26666666666665</v>
      </c>
      <c r="G289" s="378">
        <v>540.0333333333333</v>
      </c>
      <c r="H289" s="378">
        <v>574.0333333333333</v>
      </c>
      <c r="I289" s="378">
        <v>584.26666666666665</v>
      </c>
      <c r="J289" s="378">
        <v>591.0333333333333</v>
      </c>
      <c r="K289" s="377">
        <v>577.5</v>
      </c>
      <c r="L289" s="377">
        <v>560.5</v>
      </c>
      <c r="M289" s="377">
        <v>3.0854499999999998</v>
      </c>
      <c r="N289" s="1"/>
      <c r="O289" s="1"/>
    </row>
    <row r="290" spans="1:15" ht="12.75" customHeight="1">
      <c r="A290" s="30">
        <v>280</v>
      </c>
      <c r="B290" s="436" t="s">
        <v>143</v>
      </c>
      <c r="C290" s="377">
        <v>78.45</v>
      </c>
      <c r="D290" s="378">
        <v>79.416666666666671</v>
      </c>
      <c r="E290" s="378">
        <v>77.183333333333337</v>
      </c>
      <c r="F290" s="378">
        <v>75.916666666666671</v>
      </c>
      <c r="G290" s="378">
        <v>73.683333333333337</v>
      </c>
      <c r="H290" s="378">
        <v>80.683333333333337</v>
      </c>
      <c r="I290" s="378">
        <v>82.916666666666657</v>
      </c>
      <c r="J290" s="378">
        <v>84.183333333333337</v>
      </c>
      <c r="K290" s="377">
        <v>81.650000000000006</v>
      </c>
      <c r="L290" s="377">
        <v>78.150000000000006</v>
      </c>
      <c r="M290" s="377">
        <v>92.540210000000002</v>
      </c>
      <c r="N290" s="1"/>
      <c r="O290" s="1"/>
    </row>
    <row r="291" spans="1:15" ht="12.75" customHeight="1">
      <c r="A291" s="30">
        <v>281</v>
      </c>
      <c r="B291" s="436" t="s">
        <v>144</v>
      </c>
      <c r="C291" s="377">
        <v>3365.05</v>
      </c>
      <c r="D291" s="378">
        <v>3405.1666666666665</v>
      </c>
      <c r="E291" s="378">
        <v>3311.4333333333329</v>
      </c>
      <c r="F291" s="378">
        <v>3257.8166666666666</v>
      </c>
      <c r="G291" s="378">
        <v>3164.083333333333</v>
      </c>
      <c r="H291" s="378">
        <v>3458.7833333333328</v>
      </c>
      <c r="I291" s="378">
        <v>3552.5166666666664</v>
      </c>
      <c r="J291" s="378">
        <v>3606.1333333333328</v>
      </c>
      <c r="K291" s="377">
        <v>3498.9</v>
      </c>
      <c r="L291" s="377">
        <v>3351.55</v>
      </c>
      <c r="M291" s="377">
        <v>3.6057100000000002</v>
      </c>
      <c r="N291" s="1"/>
      <c r="O291" s="1"/>
    </row>
    <row r="292" spans="1:15" ht="12.75" customHeight="1">
      <c r="A292" s="30">
        <v>282</v>
      </c>
      <c r="B292" s="436" t="s">
        <v>440</v>
      </c>
      <c r="C292" s="377">
        <v>392.4</v>
      </c>
      <c r="D292" s="378">
        <v>396.5333333333333</v>
      </c>
      <c r="E292" s="378">
        <v>386.06666666666661</v>
      </c>
      <c r="F292" s="378">
        <v>379.73333333333329</v>
      </c>
      <c r="G292" s="378">
        <v>369.26666666666659</v>
      </c>
      <c r="H292" s="378">
        <v>402.86666666666662</v>
      </c>
      <c r="I292" s="378">
        <v>413.33333333333331</v>
      </c>
      <c r="J292" s="378">
        <v>419.66666666666663</v>
      </c>
      <c r="K292" s="377">
        <v>407</v>
      </c>
      <c r="L292" s="377">
        <v>390.2</v>
      </c>
      <c r="M292" s="377">
        <v>1.31396</v>
      </c>
      <c r="N292" s="1"/>
      <c r="O292" s="1"/>
    </row>
    <row r="293" spans="1:15" ht="12.75" customHeight="1">
      <c r="A293" s="30">
        <v>283</v>
      </c>
      <c r="B293" s="436" t="s">
        <v>268</v>
      </c>
      <c r="C293" s="377">
        <v>499.9</v>
      </c>
      <c r="D293" s="378">
        <v>503.56666666666666</v>
      </c>
      <c r="E293" s="378">
        <v>492.7833333333333</v>
      </c>
      <c r="F293" s="378">
        <v>485.66666666666663</v>
      </c>
      <c r="G293" s="378">
        <v>474.88333333333327</v>
      </c>
      <c r="H293" s="378">
        <v>510.68333333333334</v>
      </c>
      <c r="I293" s="378">
        <v>521.4666666666667</v>
      </c>
      <c r="J293" s="378">
        <v>528.58333333333337</v>
      </c>
      <c r="K293" s="377">
        <v>514.35</v>
      </c>
      <c r="L293" s="377">
        <v>496.45</v>
      </c>
      <c r="M293" s="377">
        <v>22.047319999999999</v>
      </c>
      <c r="N293" s="1"/>
      <c r="O293" s="1"/>
    </row>
    <row r="294" spans="1:15" ht="12.75" customHeight="1">
      <c r="A294" s="30">
        <v>284</v>
      </c>
      <c r="B294" s="436" t="s">
        <v>441</v>
      </c>
      <c r="C294" s="377">
        <v>10384.85</v>
      </c>
      <c r="D294" s="378">
        <v>10441.116666666667</v>
      </c>
      <c r="E294" s="378">
        <v>10183.733333333334</v>
      </c>
      <c r="F294" s="378">
        <v>9982.6166666666668</v>
      </c>
      <c r="G294" s="378">
        <v>9725.2333333333336</v>
      </c>
      <c r="H294" s="378">
        <v>10642.233333333334</v>
      </c>
      <c r="I294" s="378">
        <v>10899.616666666669</v>
      </c>
      <c r="J294" s="378">
        <v>11100.733333333334</v>
      </c>
      <c r="K294" s="377">
        <v>10698.5</v>
      </c>
      <c r="L294" s="377">
        <v>10240</v>
      </c>
      <c r="M294" s="377">
        <v>0.33465</v>
      </c>
      <c r="N294" s="1"/>
      <c r="O294" s="1"/>
    </row>
    <row r="295" spans="1:15" ht="12.75" customHeight="1">
      <c r="A295" s="30">
        <v>285</v>
      </c>
      <c r="B295" s="436" t="s">
        <v>442</v>
      </c>
      <c r="C295" s="377">
        <v>49.3</v>
      </c>
      <c r="D295" s="378">
        <v>49.666666666666664</v>
      </c>
      <c r="E295" s="378">
        <v>48.733333333333327</v>
      </c>
      <c r="F295" s="378">
        <v>48.166666666666664</v>
      </c>
      <c r="G295" s="378">
        <v>47.233333333333327</v>
      </c>
      <c r="H295" s="378">
        <v>50.233333333333327</v>
      </c>
      <c r="I295" s="378">
        <v>51.166666666666664</v>
      </c>
      <c r="J295" s="378">
        <v>51.733333333333327</v>
      </c>
      <c r="K295" s="377">
        <v>50.6</v>
      </c>
      <c r="L295" s="377">
        <v>49.1</v>
      </c>
      <c r="M295" s="377">
        <v>16.179839999999999</v>
      </c>
      <c r="N295" s="1"/>
      <c r="O295" s="1"/>
    </row>
    <row r="296" spans="1:15" ht="12.75" customHeight="1">
      <c r="A296" s="30">
        <v>286</v>
      </c>
      <c r="B296" s="436" t="s">
        <v>145</v>
      </c>
      <c r="C296" s="377">
        <v>378.6</v>
      </c>
      <c r="D296" s="378">
        <v>383.36666666666662</v>
      </c>
      <c r="E296" s="378">
        <v>371.88333333333321</v>
      </c>
      <c r="F296" s="378">
        <v>365.16666666666657</v>
      </c>
      <c r="G296" s="378">
        <v>353.68333333333317</v>
      </c>
      <c r="H296" s="378">
        <v>390.08333333333326</v>
      </c>
      <c r="I296" s="378">
        <v>401.56666666666672</v>
      </c>
      <c r="J296" s="378">
        <v>408.2833333333333</v>
      </c>
      <c r="K296" s="377">
        <v>394.85</v>
      </c>
      <c r="L296" s="377">
        <v>376.65</v>
      </c>
      <c r="M296" s="377">
        <v>39.185049999999997</v>
      </c>
      <c r="N296" s="1"/>
      <c r="O296" s="1"/>
    </row>
    <row r="297" spans="1:15" ht="12.75" customHeight="1">
      <c r="A297" s="30">
        <v>287</v>
      </c>
      <c r="B297" s="436" t="s">
        <v>443</v>
      </c>
      <c r="C297" s="377">
        <v>2633.15</v>
      </c>
      <c r="D297" s="378">
        <v>2649.6666666666665</v>
      </c>
      <c r="E297" s="378">
        <v>2590.333333333333</v>
      </c>
      <c r="F297" s="378">
        <v>2547.5166666666664</v>
      </c>
      <c r="G297" s="378">
        <v>2488.1833333333329</v>
      </c>
      <c r="H297" s="378">
        <v>2692.4833333333331</v>
      </c>
      <c r="I297" s="378">
        <v>2751.8166666666662</v>
      </c>
      <c r="J297" s="378">
        <v>2794.6333333333332</v>
      </c>
      <c r="K297" s="377">
        <v>2709</v>
      </c>
      <c r="L297" s="377">
        <v>2606.85</v>
      </c>
      <c r="M297" s="377">
        <v>2.74051</v>
      </c>
      <c r="N297" s="1"/>
      <c r="O297" s="1"/>
    </row>
    <row r="298" spans="1:15" ht="12.75" customHeight="1">
      <c r="A298" s="30">
        <v>288</v>
      </c>
      <c r="B298" s="436" t="s">
        <v>848</v>
      </c>
      <c r="C298" s="377">
        <v>1239.95</v>
      </c>
      <c r="D298" s="378">
        <v>1249.2</v>
      </c>
      <c r="E298" s="378">
        <v>1221.3000000000002</v>
      </c>
      <c r="F298" s="378">
        <v>1202.6500000000001</v>
      </c>
      <c r="G298" s="378">
        <v>1174.7500000000002</v>
      </c>
      <c r="H298" s="378">
        <v>1267.8500000000001</v>
      </c>
      <c r="I298" s="378">
        <v>1295.7500000000002</v>
      </c>
      <c r="J298" s="378">
        <v>1314.4</v>
      </c>
      <c r="K298" s="377">
        <v>1277.0999999999999</v>
      </c>
      <c r="L298" s="377">
        <v>1230.55</v>
      </c>
      <c r="M298" s="377">
        <v>3.1785000000000001</v>
      </c>
      <c r="N298" s="1"/>
      <c r="O298" s="1"/>
    </row>
    <row r="299" spans="1:15" ht="12.75" customHeight="1">
      <c r="A299" s="30">
        <v>289</v>
      </c>
      <c r="B299" s="436" t="s">
        <v>146</v>
      </c>
      <c r="C299" s="377">
        <v>2022.2</v>
      </c>
      <c r="D299" s="378">
        <v>2037.1000000000001</v>
      </c>
      <c r="E299" s="378">
        <v>1995.65</v>
      </c>
      <c r="F299" s="378">
        <v>1969.1</v>
      </c>
      <c r="G299" s="378">
        <v>1927.6499999999999</v>
      </c>
      <c r="H299" s="378">
        <v>2063.6500000000005</v>
      </c>
      <c r="I299" s="378">
        <v>2105.1000000000004</v>
      </c>
      <c r="J299" s="378">
        <v>2131.6500000000005</v>
      </c>
      <c r="K299" s="377">
        <v>2078.5500000000002</v>
      </c>
      <c r="L299" s="377">
        <v>2010.55</v>
      </c>
      <c r="M299" s="377">
        <v>14.60676</v>
      </c>
      <c r="N299" s="1"/>
      <c r="O299" s="1"/>
    </row>
    <row r="300" spans="1:15" ht="12.75" customHeight="1">
      <c r="A300" s="30">
        <v>290</v>
      </c>
      <c r="B300" s="436" t="s">
        <v>147</v>
      </c>
      <c r="C300" s="377">
        <v>6869.5</v>
      </c>
      <c r="D300" s="378">
        <v>6959.4333333333334</v>
      </c>
      <c r="E300" s="378">
        <v>6760.0666666666666</v>
      </c>
      <c r="F300" s="378">
        <v>6650.6333333333332</v>
      </c>
      <c r="G300" s="378">
        <v>6451.2666666666664</v>
      </c>
      <c r="H300" s="378">
        <v>7068.8666666666668</v>
      </c>
      <c r="I300" s="378">
        <v>7268.2333333333336</v>
      </c>
      <c r="J300" s="378">
        <v>7377.666666666667</v>
      </c>
      <c r="K300" s="377">
        <v>7158.8</v>
      </c>
      <c r="L300" s="377">
        <v>6850</v>
      </c>
      <c r="M300" s="377">
        <v>2.1206399999999999</v>
      </c>
      <c r="N300" s="1"/>
      <c r="O300" s="1"/>
    </row>
    <row r="301" spans="1:15" ht="12.75" customHeight="1">
      <c r="A301" s="30">
        <v>291</v>
      </c>
      <c r="B301" s="436" t="s">
        <v>148</v>
      </c>
      <c r="C301" s="377">
        <v>5420.5</v>
      </c>
      <c r="D301" s="378">
        <v>5478.5999999999995</v>
      </c>
      <c r="E301" s="378">
        <v>5343.1999999999989</v>
      </c>
      <c r="F301" s="378">
        <v>5265.9</v>
      </c>
      <c r="G301" s="378">
        <v>5130.4999999999991</v>
      </c>
      <c r="H301" s="378">
        <v>5555.8999999999987</v>
      </c>
      <c r="I301" s="378">
        <v>5691.2999999999984</v>
      </c>
      <c r="J301" s="378">
        <v>5768.5999999999985</v>
      </c>
      <c r="K301" s="377">
        <v>5614</v>
      </c>
      <c r="L301" s="377">
        <v>5401.3</v>
      </c>
      <c r="M301" s="377">
        <v>2.18879</v>
      </c>
      <c r="N301" s="1"/>
      <c r="O301" s="1"/>
    </row>
    <row r="302" spans="1:15" ht="12.75" customHeight="1">
      <c r="A302" s="30">
        <v>292</v>
      </c>
      <c r="B302" s="436" t="s">
        <v>149</v>
      </c>
      <c r="C302" s="377">
        <v>943.7</v>
      </c>
      <c r="D302" s="378">
        <v>947.56666666666661</v>
      </c>
      <c r="E302" s="378">
        <v>933.13333333333321</v>
      </c>
      <c r="F302" s="378">
        <v>922.56666666666661</v>
      </c>
      <c r="G302" s="378">
        <v>908.13333333333321</v>
      </c>
      <c r="H302" s="378">
        <v>958.13333333333321</v>
      </c>
      <c r="I302" s="378">
        <v>972.56666666666661</v>
      </c>
      <c r="J302" s="378">
        <v>983.13333333333321</v>
      </c>
      <c r="K302" s="377">
        <v>962</v>
      </c>
      <c r="L302" s="377">
        <v>937</v>
      </c>
      <c r="M302" s="377">
        <v>16.20486</v>
      </c>
      <c r="N302" s="1"/>
      <c r="O302" s="1"/>
    </row>
    <row r="303" spans="1:15" ht="12.75" customHeight="1">
      <c r="A303" s="30">
        <v>293</v>
      </c>
      <c r="B303" s="436" t="s">
        <v>444</v>
      </c>
      <c r="C303" s="377">
        <v>3850.25</v>
      </c>
      <c r="D303" s="378">
        <v>3812.9166666666665</v>
      </c>
      <c r="E303" s="378">
        <v>3697.9333333333329</v>
      </c>
      <c r="F303" s="378">
        <v>3545.6166666666663</v>
      </c>
      <c r="G303" s="378">
        <v>3430.6333333333328</v>
      </c>
      <c r="H303" s="378">
        <v>3965.2333333333331</v>
      </c>
      <c r="I303" s="378">
        <v>4080.2166666666667</v>
      </c>
      <c r="J303" s="378">
        <v>4232.5333333333328</v>
      </c>
      <c r="K303" s="377">
        <v>3927.9</v>
      </c>
      <c r="L303" s="377">
        <v>3660.6</v>
      </c>
      <c r="M303" s="377">
        <v>2.4205199999999998</v>
      </c>
      <c r="N303" s="1"/>
      <c r="O303" s="1"/>
    </row>
    <row r="304" spans="1:15" ht="12.75" customHeight="1">
      <c r="A304" s="30">
        <v>294</v>
      </c>
      <c r="B304" s="436" t="s">
        <v>849</v>
      </c>
      <c r="C304" s="377">
        <v>455</v>
      </c>
      <c r="D304" s="378">
        <v>460.66666666666669</v>
      </c>
      <c r="E304" s="378">
        <v>446.38333333333338</v>
      </c>
      <c r="F304" s="378">
        <v>437.76666666666671</v>
      </c>
      <c r="G304" s="378">
        <v>423.48333333333341</v>
      </c>
      <c r="H304" s="378">
        <v>469.28333333333336</v>
      </c>
      <c r="I304" s="378">
        <v>483.56666666666666</v>
      </c>
      <c r="J304" s="378">
        <v>492.18333333333334</v>
      </c>
      <c r="K304" s="377">
        <v>474.95</v>
      </c>
      <c r="L304" s="377">
        <v>452.05</v>
      </c>
      <c r="M304" s="377">
        <v>5.4794499999999999</v>
      </c>
      <c r="N304" s="1"/>
      <c r="O304" s="1"/>
    </row>
    <row r="305" spans="1:15" ht="12.75" customHeight="1">
      <c r="A305" s="30">
        <v>295</v>
      </c>
      <c r="B305" s="436" t="s">
        <v>150</v>
      </c>
      <c r="C305" s="377">
        <v>892.15</v>
      </c>
      <c r="D305" s="378">
        <v>896.85</v>
      </c>
      <c r="E305" s="378">
        <v>883.6</v>
      </c>
      <c r="F305" s="378">
        <v>875.05</v>
      </c>
      <c r="G305" s="378">
        <v>861.8</v>
      </c>
      <c r="H305" s="378">
        <v>905.40000000000009</v>
      </c>
      <c r="I305" s="378">
        <v>918.65000000000009</v>
      </c>
      <c r="J305" s="378">
        <v>927.20000000000016</v>
      </c>
      <c r="K305" s="377">
        <v>910.1</v>
      </c>
      <c r="L305" s="377">
        <v>888.3</v>
      </c>
      <c r="M305" s="377">
        <v>34.68168</v>
      </c>
      <c r="N305" s="1"/>
      <c r="O305" s="1"/>
    </row>
    <row r="306" spans="1:15" ht="12.75" customHeight="1">
      <c r="A306" s="30">
        <v>296</v>
      </c>
      <c r="B306" s="436" t="s">
        <v>151</v>
      </c>
      <c r="C306" s="377">
        <v>163.65</v>
      </c>
      <c r="D306" s="378">
        <v>166.18333333333334</v>
      </c>
      <c r="E306" s="378">
        <v>160.46666666666667</v>
      </c>
      <c r="F306" s="378">
        <v>157.28333333333333</v>
      </c>
      <c r="G306" s="378">
        <v>151.56666666666666</v>
      </c>
      <c r="H306" s="378">
        <v>169.36666666666667</v>
      </c>
      <c r="I306" s="378">
        <v>175.08333333333337</v>
      </c>
      <c r="J306" s="378">
        <v>178.26666666666668</v>
      </c>
      <c r="K306" s="377">
        <v>171.9</v>
      </c>
      <c r="L306" s="377">
        <v>163</v>
      </c>
      <c r="M306" s="377">
        <v>65.61542</v>
      </c>
      <c r="N306" s="1"/>
      <c r="O306" s="1"/>
    </row>
    <row r="307" spans="1:15" ht="12.75" customHeight="1">
      <c r="A307" s="30">
        <v>297</v>
      </c>
      <c r="B307" s="436" t="s">
        <v>317</v>
      </c>
      <c r="C307" s="377">
        <v>20.6</v>
      </c>
      <c r="D307" s="378">
        <v>20.783333333333335</v>
      </c>
      <c r="E307" s="378">
        <v>20.31666666666667</v>
      </c>
      <c r="F307" s="378">
        <v>20.033333333333335</v>
      </c>
      <c r="G307" s="378">
        <v>19.56666666666667</v>
      </c>
      <c r="H307" s="378">
        <v>21.06666666666667</v>
      </c>
      <c r="I307" s="378">
        <v>21.533333333333331</v>
      </c>
      <c r="J307" s="378">
        <v>21.81666666666667</v>
      </c>
      <c r="K307" s="377">
        <v>21.25</v>
      </c>
      <c r="L307" s="377">
        <v>20.5</v>
      </c>
      <c r="M307" s="377">
        <v>44.335839999999997</v>
      </c>
      <c r="N307" s="1"/>
      <c r="O307" s="1"/>
    </row>
    <row r="308" spans="1:15" ht="12.75" customHeight="1">
      <c r="A308" s="30">
        <v>298</v>
      </c>
      <c r="B308" s="436" t="s">
        <v>447</v>
      </c>
      <c r="C308" s="377">
        <v>222</v>
      </c>
      <c r="D308" s="378">
        <v>223.33333333333334</v>
      </c>
      <c r="E308" s="378">
        <v>219.76666666666668</v>
      </c>
      <c r="F308" s="378">
        <v>217.53333333333333</v>
      </c>
      <c r="G308" s="378">
        <v>213.96666666666667</v>
      </c>
      <c r="H308" s="378">
        <v>225.56666666666669</v>
      </c>
      <c r="I308" s="378">
        <v>229.13333333333335</v>
      </c>
      <c r="J308" s="378">
        <v>231.3666666666667</v>
      </c>
      <c r="K308" s="377">
        <v>226.9</v>
      </c>
      <c r="L308" s="377">
        <v>221.1</v>
      </c>
      <c r="M308" s="377">
        <v>1.7545500000000001</v>
      </c>
      <c r="N308" s="1"/>
      <c r="O308" s="1"/>
    </row>
    <row r="309" spans="1:15" ht="12.75" customHeight="1">
      <c r="A309" s="30">
        <v>299</v>
      </c>
      <c r="B309" s="436" t="s">
        <v>449</v>
      </c>
      <c r="C309" s="377">
        <v>719.5</v>
      </c>
      <c r="D309" s="378">
        <v>726</v>
      </c>
      <c r="E309" s="378">
        <v>708</v>
      </c>
      <c r="F309" s="378">
        <v>696.5</v>
      </c>
      <c r="G309" s="378">
        <v>678.5</v>
      </c>
      <c r="H309" s="378">
        <v>737.5</v>
      </c>
      <c r="I309" s="378">
        <v>755.5</v>
      </c>
      <c r="J309" s="378">
        <v>767</v>
      </c>
      <c r="K309" s="377">
        <v>744</v>
      </c>
      <c r="L309" s="377">
        <v>714.5</v>
      </c>
      <c r="M309" s="377">
        <v>1.51044</v>
      </c>
      <c r="N309" s="1"/>
      <c r="O309" s="1"/>
    </row>
    <row r="310" spans="1:15" ht="12.75" customHeight="1">
      <c r="A310" s="30">
        <v>300</v>
      </c>
      <c r="B310" s="436" t="s">
        <v>152</v>
      </c>
      <c r="C310" s="377">
        <v>162.94999999999999</v>
      </c>
      <c r="D310" s="378">
        <v>166.18333333333331</v>
      </c>
      <c r="E310" s="378">
        <v>158.61666666666662</v>
      </c>
      <c r="F310" s="378">
        <v>154.2833333333333</v>
      </c>
      <c r="G310" s="378">
        <v>146.71666666666661</v>
      </c>
      <c r="H310" s="378">
        <v>170.51666666666662</v>
      </c>
      <c r="I310" s="378">
        <v>178.08333333333329</v>
      </c>
      <c r="J310" s="378">
        <v>182.41666666666663</v>
      </c>
      <c r="K310" s="377">
        <v>173.75</v>
      </c>
      <c r="L310" s="377">
        <v>161.85</v>
      </c>
      <c r="M310" s="377">
        <v>99.003460000000004</v>
      </c>
      <c r="N310" s="1"/>
      <c r="O310" s="1"/>
    </row>
    <row r="311" spans="1:15" ht="12.75" customHeight="1">
      <c r="A311" s="30">
        <v>301</v>
      </c>
      <c r="B311" s="436" t="s">
        <v>153</v>
      </c>
      <c r="C311" s="377">
        <v>490.55</v>
      </c>
      <c r="D311" s="378">
        <v>493.93333333333334</v>
      </c>
      <c r="E311" s="378">
        <v>484.86666666666667</v>
      </c>
      <c r="F311" s="378">
        <v>479.18333333333334</v>
      </c>
      <c r="G311" s="378">
        <v>470.11666666666667</v>
      </c>
      <c r="H311" s="378">
        <v>499.61666666666667</v>
      </c>
      <c r="I311" s="378">
        <v>508.68333333333339</v>
      </c>
      <c r="J311" s="378">
        <v>514.36666666666667</v>
      </c>
      <c r="K311" s="377">
        <v>503</v>
      </c>
      <c r="L311" s="377">
        <v>488.25</v>
      </c>
      <c r="M311" s="377">
        <v>20.47654</v>
      </c>
      <c r="N311" s="1"/>
      <c r="O311" s="1"/>
    </row>
    <row r="312" spans="1:15" ht="12.75" customHeight="1">
      <c r="A312" s="30">
        <v>302</v>
      </c>
      <c r="B312" s="436" t="s">
        <v>154</v>
      </c>
      <c r="C312" s="377">
        <v>7915.15</v>
      </c>
      <c r="D312" s="378">
        <v>8018.5333333333328</v>
      </c>
      <c r="E312" s="378">
        <v>7788.116666666665</v>
      </c>
      <c r="F312" s="378">
        <v>7661.0833333333321</v>
      </c>
      <c r="G312" s="378">
        <v>7430.6666666666642</v>
      </c>
      <c r="H312" s="378">
        <v>8145.5666666666657</v>
      </c>
      <c r="I312" s="378">
        <v>8375.9833333333336</v>
      </c>
      <c r="J312" s="378">
        <v>8503.0166666666664</v>
      </c>
      <c r="K312" s="377">
        <v>8248.9500000000007</v>
      </c>
      <c r="L312" s="377">
        <v>7891.5</v>
      </c>
      <c r="M312" s="377">
        <v>7.8519899999999998</v>
      </c>
      <c r="N312" s="1"/>
      <c r="O312" s="1"/>
    </row>
    <row r="313" spans="1:15" ht="12.75" customHeight="1">
      <c r="A313" s="30">
        <v>303</v>
      </c>
      <c r="B313" s="436" t="s">
        <v>850</v>
      </c>
      <c r="C313" s="377">
        <v>3142.85</v>
      </c>
      <c r="D313" s="378">
        <v>3187.8000000000006</v>
      </c>
      <c r="E313" s="378">
        <v>3060.6000000000013</v>
      </c>
      <c r="F313" s="378">
        <v>2978.3500000000008</v>
      </c>
      <c r="G313" s="378">
        <v>2851.1500000000015</v>
      </c>
      <c r="H313" s="378">
        <v>3270.0500000000011</v>
      </c>
      <c r="I313" s="378">
        <v>3397.2500000000009</v>
      </c>
      <c r="J313" s="378">
        <v>3479.5000000000009</v>
      </c>
      <c r="K313" s="377">
        <v>3315</v>
      </c>
      <c r="L313" s="377">
        <v>3105.55</v>
      </c>
      <c r="M313" s="377">
        <v>1.2182599999999999</v>
      </c>
      <c r="N313" s="1"/>
      <c r="O313" s="1"/>
    </row>
    <row r="314" spans="1:15" ht="12.75" customHeight="1">
      <c r="A314" s="30">
        <v>304</v>
      </c>
      <c r="B314" s="436" t="s">
        <v>451</v>
      </c>
      <c r="C314" s="377">
        <v>390.95</v>
      </c>
      <c r="D314" s="378">
        <v>393.55</v>
      </c>
      <c r="E314" s="378">
        <v>387.40000000000003</v>
      </c>
      <c r="F314" s="378">
        <v>383.85</v>
      </c>
      <c r="G314" s="378">
        <v>377.70000000000005</v>
      </c>
      <c r="H314" s="378">
        <v>397.1</v>
      </c>
      <c r="I314" s="378">
        <v>403.25</v>
      </c>
      <c r="J314" s="378">
        <v>406.8</v>
      </c>
      <c r="K314" s="377">
        <v>399.7</v>
      </c>
      <c r="L314" s="377">
        <v>390</v>
      </c>
      <c r="M314" s="377">
        <v>3.6353900000000001</v>
      </c>
      <c r="N314" s="1"/>
      <c r="O314" s="1"/>
    </row>
    <row r="315" spans="1:15" ht="12.75" customHeight="1">
      <c r="A315" s="30">
        <v>305</v>
      </c>
      <c r="B315" s="436" t="s">
        <v>452</v>
      </c>
      <c r="C315" s="377">
        <v>273.10000000000002</v>
      </c>
      <c r="D315" s="378">
        <v>274.98333333333335</v>
      </c>
      <c r="E315" s="378">
        <v>270.41666666666669</v>
      </c>
      <c r="F315" s="378">
        <v>267.73333333333335</v>
      </c>
      <c r="G315" s="378">
        <v>263.16666666666669</v>
      </c>
      <c r="H315" s="378">
        <v>277.66666666666669</v>
      </c>
      <c r="I315" s="378">
        <v>282.23333333333329</v>
      </c>
      <c r="J315" s="378">
        <v>284.91666666666669</v>
      </c>
      <c r="K315" s="377">
        <v>279.55</v>
      </c>
      <c r="L315" s="377">
        <v>272.3</v>
      </c>
      <c r="M315" s="377">
        <v>1.6400999999999999</v>
      </c>
      <c r="N315" s="1"/>
      <c r="O315" s="1"/>
    </row>
    <row r="316" spans="1:15" ht="12.75" customHeight="1">
      <c r="A316" s="30">
        <v>306</v>
      </c>
      <c r="B316" s="436" t="s">
        <v>155</v>
      </c>
      <c r="C316" s="377">
        <v>917.55</v>
      </c>
      <c r="D316" s="378">
        <v>929.16666666666663</v>
      </c>
      <c r="E316" s="378">
        <v>901.83333333333326</v>
      </c>
      <c r="F316" s="378">
        <v>886.11666666666667</v>
      </c>
      <c r="G316" s="378">
        <v>858.7833333333333</v>
      </c>
      <c r="H316" s="378">
        <v>944.88333333333321</v>
      </c>
      <c r="I316" s="378">
        <v>972.21666666666647</v>
      </c>
      <c r="J316" s="378">
        <v>987.93333333333317</v>
      </c>
      <c r="K316" s="377">
        <v>956.5</v>
      </c>
      <c r="L316" s="377">
        <v>913.45</v>
      </c>
      <c r="M316" s="377">
        <v>15.87776</v>
      </c>
      <c r="N316" s="1"/>
      <c r="O316" s="1"/>
    </row>
    <row r="317" spans="1:15" ht="12.75" customHeight="1">
      <c r="A317" s="30">
        <v>307</v>
      </c>
      <c r="B317" s="436" t="s">
        <v>457</v>
      </c>
      <c r="C317" s="377">
        <v>1567.55</v>
      </c>
      <c r="D317" s="378">
        <v>1584.8166666666668</v>
      </c>
      <c r="E317" s="378">
        <v>1542.8833333333337</v>
      </c>
      <c r="F317" s="378">
        <v>1518.2166666666669</v>
      </c>
      <c r="G317" s="378">
        <v>1476.2833333333338</v>
      </c>
      <c r="H317" s="378">
        <v>1609.4833333333336</v>
      </c>
      <c r="I317" s="378">
        <v>1651.4166666666665</v>
      </c>
      <c r="J317" s="378">
        <v>1676.0833333333335</v>
      </c>
      <c r="K317" s="377">
        <v>1626.75</v>
      </c>
      <c r="L317" s="377">
        <v>1560.15</v>
      </c>
      <c r="M317" s="377">
        <v>3.8735499999999998</v>
      </c>
      <c r="N317" s="1"/>
      <c r="O317" s="1"/>
    </row>
    <row r="318" spans="1:15" ht="12.75" customHeight="1">
      <c r="A318" s="30">
        <v>308</v>
      </c>
      <c r="B318" s="436" t="s">
        <v>156</v>
      </c>
      <c r="C318" s="377">
        <v>2864.4</v>
      </c>
      <c r="D318" s="378">
        <v>2900.2333333333336</v>
      </c>
      <c r="E318" s="378">
        <v>2805.4666666666672</v>
      </c>
      <c r="F318" s="378">
        <v>2746.5333333333338</v>
      </c>
      <c r="G318" s="378">
        <v>2651.7666666666673</v>
      </c>
      <c r="H318" s="378">
        <v>2959.166666666667</v>
      </c>
      <c r="I318" s="378">
        <v>3053.9333333333334</v>
      </c>
      <c r="J318" s="378">
        <v>3112.8666666666668</v>
      </c>
      <c r="K318" s="377">
        <v>2995</v>
      </c>
      <c r="L318" s="377">
        <v>2841.3</v>
      </c>
      <c r="M318" s="377">
        <v>3.3573200000000001</v>
      </c>
      <c r="N318" s="1"/>
      <c r="O318" s="1"/>
    </row>
    <row r="319" spans="1:15" ht="12.75" customHeight="1">
      <c r="A319" s="30">
        <v>309</v>
      </c>
      <c r="B319" s="436" t="s">
        <v>157</v>
      </c>
      <c r="C319" s="377">
        <v>1017.5</v>
      </c>
      <c r="D319" s="378">
        <v>1022.1833333333334</v>
      </c>
      <c r="E319" s="378">
        <v>1005.8166666666668</v>
      </c>
      <c r="F319" s="378">
        <v>994.13333333333344</v>
      </c>
      <c r="G319" s="378">
        <v>977.76666666666688</v>
      </c>
      <c r="H319" s="378">
        <v>1033.8666666666668</v>
      </c>
      <c r="I319" s="378">
        <v>1050.2333333333336</v>
      </c>
      <c r="J319" s="378">
        <v>1061.9166666666667</v>
      </c>
      <c r="K319" s="377">
        <v>1038.55</v>
      </c>
      <c r="L319" s="377">
        <v>1010.5</v>
      </c>
      <c r="M319" s="377">
        <v>4.7601399999999998</v>
      </c>
      <c r="N319" s="1"/>
      <c r="O319" s="1"/>
    </row>
    <row r="320" spans="1:15" ht="12.75" customHeight="1">
      <c r="A320" s="30">
        <v>310</v>
      </c>
      <c r="B320" s="436" t="s">
        <v>158</v>
      </c>
      <c r="C320" s="377">
        <v>866.5</v>
      </c>
      <c r="D320" s="378">
        <v>874.41666666666663</v>
      </c>
      <c r="E320" s="378">
        <v>855.33333333333326</v>
      </c>
      <c r="F320" s="378">
        <v>844.16666666666663</v>
      </c>
      <c r="G320" s="378">
        <v>825.08333333333326</v>
      </c>
      <c r="H320" s="378">
        <v>885.58333333333326</v>
      </c>
      <c r="I320" s="378">
        <v>904.66666666666652</v>
      </c>
      <c r="J320" s="378">
        <v>915.83333333333326</v>
      </c>
      <c r="K320" s="377">
        <v>893.5</v>
      </c>
      <c r="L320" s="377">
        <v>863.25</v>
      </c>
      <c r="M320" s="377">
        <v>9.8921899999999994</v>
      </c>
      <c r="N320" s="1"/>
      <c r="O320" s="1"/>
    </row>
    <row r="321" spans="1:15" ht="12.75" customHeight="1">
      <c r="A321" s="30">
        <v>311</v>
      </c>
      <c r="B321" s="436" t="s">
        <v>448</v>
      </c>
      <c r="C321" s="377">
        <v>204.25</v>
      </c>
      <c r="D321" s="378">
        <v>205.61666666666667</v>
      </c>
      <c r="E321" s="378">
        <v>201.28333333333336</v>
      </c>
      <c r="F321" s="378">
        <v>198.31666666666669</v>
      </c>
      <c r="G321" s="378">
        <v>193.98333333333338</v>
      </c>
      <c r="H321" s="378">
        <v>208.58333333333334</v>
      </c>
      <c r="I321" s="378">
        <v>212.91666666666666</v>
      </c>
      <c r="J321" s="378">
        <v>215.88333333333333</v>
      </c>
      <c r="K321" s="377">
        <v>209.95</v>
      </c>
      <c r="L321" s="377">
        <v>202.65</v>
      </c>
      <c r="M321" s="377">
        <v>3.7382200000000001</v>
      </c>
      <c r="N321" s="1"/>
      <c r="O321" s="1"/>
    </row>
    <row r="322" spans="1:15" ht="12.75" customHeight="1">
      <c r="A322" s="30">
        <v>312</v>
      </c>
      <c r="B322" s="436" t="s">
        <v>455</v>
      </c>
      <c r="C322" s="377">
        <v>185.05</v>
      </c>
      <c r="D322" s="378">
        <v>186.75</v>
      </c>
      <c r="E322" s="378">
        <v>182.8</v>
      </c>
      <c r="F322" s="378">
        <v>180.55</v>
      </c>
      <c r="G322" s="378">
        <v>176.60000000000002</v>
      </c>
      <c r="H322" s="378">
        <v>189</v>
      </c>
      <c r="I322" s="378">
        <v>192.95</v>
      </c>
      <c r="J322" s="378">
        <v>195.2</v>
      </c>
      <c r="K322" s="377">
        <v>190.7</v>
      </c>
      <c r="L322" s="377">
        <v>184.5</v>
      </c>
      <c r="M322" s="377">
        <v>2.0936699999999999</v>
      </c>
      <c r="N322" s="1"/>
      <c r="O322" s="1"/>
    </row>
    <row r="323" spans="1:15" ht="12.75" customHeight="1">
      <c r="A323" s="30">
        <v>313</v>
      </c>
      <c r="B323" s="436" t="s">
        <v>453</v>
      </c>
      <c r="C323" s="377">
        <v>201</v>
      </c>
      <c r="D323" s="378">
        <v>201.20000000000002</v>
      </c>
      <c r="E323" s="378">
        <v>198.40000000000003</v>
      </c>
      <c r="F323" s="378">
        <v>195.8</v>
      </c>
      <c r="G323" s="378">
        <v>193.00000000000003</v>
      </c>
      <c r="H323" s="378">
        <v>203.80000000000004</v>
      </c>
      <c r="I323" s="378">
        <v>206.60000000000005</v>
      </c>
      <c r="J323" s="378">
        <v>209.20000000000005</v>
      </c>
      <c r="K323" s="377">
        <v>204</v>
      </c>
      <c r="L323" s="377">
        <v>198.6</v>
      </c>
      <c r="M323" s="377">
        <v>18.519690000000001</v>
      </c>
      <c r="N323" s="1"/>
      <c r="O323" s="1"/>
    </row>
    <row r="324" spans="1:15" ht="12.75" customHeight="1">
      <c r="A324" s="30">
        <v>314</v>
      </c>
      <c r="B324" s="436" t="s">
        <v>454</v>
      </c>
      <c r="C324" s="377">
        <v>1145.45</v>
      </c>
      <c r="D324" s="378">
        <v>1150.1833333333332</v>
      </c>
      <c r="E324" s="378">
        <v>1125.3666666666663</v>
      </c>
      <c r="F324" s="378">
        <v>1105.2833333333331</v>
      </c>
      <c r="G324" s="378">
        <v>1080.4666666666662</v>
      </c>
      <c r="H324" s="378">
        <v>1170.2666666666664</v>
      </c>
      <c r="I324" s="378">
        <v>1195.0833333333335</v>
      </c>
      <c r="J324" s="378">
        <v>1215.1666666666665</v>
      </c>
      <c r="K324" s="377">
        <v>1175</v>
      </c>
      <c r="L324" s="377">
        <v>1130.0999999999999</v>
      </c>
      <c r="M324" s="377">
        <v>1.2333499999999999</v>
      </c>
      <c r="N324" s="1"/>
      <c r="O324" s="1"/>
    </row>
    <row r="325" spans="1:15" ht="12.75" customHeight="1">
      <c r="A325" s="30">
        <v>315</v>
      </c>
      <c r="B325" s="436" t="s">
        <v>159</v>
      </c>
      <c r="C325" s="377">
        <v>4343.7</v>
      </c>
      <c r="D325" s="378">
        <v>4397.0166666666664</v>
      </c>
      <c r="E325" s="378">
        <v>4257.7333333333327</v>
      </c>
      <c r="F325" s="378">
        <v>4171.7666666666664</v>
      </c>
      <c r="G325" s="378">
        <v>4032.4833333333327</v>
      </c>
      <c r="H325" s="378">
        <v>4482.9833333333327</v>
      </c>
      <c r="I325" s="378">
        <v>4622.2666666666655</v>
      </c>
      <c r="J325" s="378">
        <v>4708.2333333333327</v>
      </c>
      <c r="K325" s="377">
        <v>4536.3</v>
      </c>
      <c r="L325" s="377">
        <v>4311.05</v>
      </c>
      <c r="M325" s="377">
        <v>8.5549099999999996</v>
      </c>
      <c r="N325" s="1"/>
      <c r="O325" s="1"/>
    </row>
    <row r="326" spans="1:15" ht="12.75" customHeight="1">
      <c r="A326" s="30">
        <v>316</v>
      </c>
      <c r="B326" s="436" t="s">
        <v>445</v>
      </c>
      <c r="C326" s="377">
        <v>46.85</v>
      </c>
      <c r="D326" s="378">
        <v>47.566666666666663</v>
      </c>
      <c r="E326" s="378">
        <v>45.283333333333324</v>
      </c>
      <c r="F326" s="378">
        <v>43.716666666666661</v>
      </c>
      <c r="G326" s="378">
        <v>41.433333333333323</v>
      </c>
      <c r="H326" s="378">
        <v>49.133333333333326</v>
      </c>
      <c r="I326" s="378">
        <v>51.416666666666657</v>
      </c>
      <c r="J326" s="378">
        <v>52.983333333333327</v>
      </c>
      <c r="K326" s="377">
        <v>49.85</v>
      </c>
      <c r="L326" s="377">
        <v>46</v>
      </c>
      <c r="M326" s="377">
        <v>91.3339</v>
      </c>
      <c r="N326" s="1"/>
      <c r="O326" s="1"/>
    </row>
    <row r="327" spans="1:15" ht="12.75" customHeight="1">
      <c r="A327" s="30">
        <v>317</v>
      </c>
      <c r="B327" s="436" t="s">
        <v>446</v>
      </c>
      <c r="C327" s="377">
        <v>169.95</v>
      </c>
      <c r="D327" s="378">
        <v>170.58333333333334</v>
      </c>
      <c r="E327" s="378">
        <v>168.9666666666667</v>
      </c>
      <c r="F327" s="378">
        <v>167.98333333333335</v>
      </c>
      <c r="G327" s="378">
        <v>166.3666666666667</v>
      </c>
      <c r="H327" s="378">
        <v>171.56666666666669</v>
      </c>
      <c r="I327" s="378">
        <v>173.18333333333331</v>
      </c>
      <c r="J327" s="378">
        <v>174.16666666666669</v>
      </c>
      <c r="K327" s="377">
        <v>172.2</v>
      </c>
      <c r="L327" s="377">
        <v>169.6</v>
      </c>
      <c r="M327" s="377">
        <v>1.3797900000000001</v>
      </c>
      <c r="N327" s="1"/>
      <c r="O327" s="1"/>
    </row>
    <row r="328" spans="1:15" ht="12.75" customHeight="1">
      <c r="A328" s="30">
        <v>318</v>
      </c>
      <c r="B328" s="436" t="s">
        <v>456</v>
      </c>
      <c r="C328" s="377">
        <v>954.45</v>
      </c>
      <c r="D328" s="378">
        <v>967.80000000000007</v>
      </c>
      <c r="E328" s="378">
        <v>929.65000000000009</v>
      </c>
      <c r="F328" s="378">
        <v>904.85</v>
      </c>
      <c r="G328" s="378">
        <v>866.7</v>
      </c>
      <c r="H328" s="378">
        <v>992.60000000000014</v>
      </c>
      <c r="I328" s="378">
        <v>1030.75</v>
      </c>
      <c r="J328" s="378">
        <v>1055.5500000000002</v>
      </c>
      <c r="K328" s="377">
        <v>1005.95</v>
      </c>
      <c r="L328" s="377">
        <v>943</v>
      </c>
      <c r="M328" s="377">
        <v>4.3201799999999997</v>
      </c>
      <c r="N328" s="1"/>
      <c r="O328" s="1"/>
    </row>
    <row r="329" spans="1:15" ht="12.75" customHeight="1">
      <c r="A329" s="30">
        <v>319</v>
      </c>
      <c r="B329" s="436" t="s">
        <v>161</v>
      </c>
      <c r="C329" s="377">
        <v>3201.5</v>
      </c>
      <c r="D329" s="378">
        <v>3232.2999999999997</v>
      </c>
      <c r="E329" s="378">
        <v>3145.0999999999995</v>
      </c>
      <c r="F329" s="378">
        <v>3088.7</v>
      </c>
      <c r="G329" s="378">
        <v>3001.4999999999995</v>
      </c>
      <c r="H329" s="378">
        <v>3288.6999999999994</v>
      </c>
      <c r="I329" s="378">
        <v>3375.8999999999992</v>
      </c>
      <c r="J329" s="378">
        <v>3432.2999999999993</v>
      </c>
      <c r="K329" s="377">
        <v>3319.5</v>
      </c>
      <c r="L329" s="377">
        <v>3175.9</v>
      </c>
      <c r="M329" s="377">
        <v>6.0743299999999998</v>
      </c>
      <c r="N329" s="1"/>
      <c r="O329" s="1"/>
    </row>
    <row r="330" spans="1:15" ht="12.75" customHeight="1">
      <c r="A330" s="30">
        <v>320</v>
      </c>
      <c r="B330" s="436" t="s">
        <v>162</v>
      </c>
      <c r="C330" s="377">
        <v>76296.850000000006</v>
      </c>
      <c r="D330" s="378">
        <v>76532.25</v>
      </c>
      <c r="E330" s="378">
        <v>75764.600000000006</v>
      </c>
      <c r="F330" s="378">
        <v>75232.350000000006</v>
      </c>
      <c r="G330" s="378">
        <v>74464.700000000012</v>
      </c>
      <c r="H330" s="378">
        <v>77064.5</v>
      </c>
      <c r="I330" s="378">
        <v>77832.149999999994</v>
      </c>
      <c r="J330" s="378">
        <v>78364.399999999994</v>
      </c>
      <c r="K330" s="377">
        <v>77299.899999999994</v>
      </c>
      <c r="L330" s="377">
        <v>76000</v>
      </c>
      <c r="M330" s="377">
        <v>8.0570000000000003E-2</v>
      </c>
      <c r="N330" s="1"/>
      <c r="O330" s="1"/>
    </row>
    <row r="331" spans="1:15" ht="12.75" customHeight="1">
      <c r="A331" s="30">
        <v>321</v>
      </c>
      <c r="B331" s="436" t="s">
        <v>450</v>
      </c>
      <c r="C331" s="377">
        <v>45.9</v>
      </c>
      <c r="D331" s="378">
        <v>46.85</v>
      </c>
      <c r="E331" s="378">
        <v>44.45</v>
      </c>
      <c r="F331" s="378">
        <v>43</v>
      </c>
      <c r="G331" s="378">
        <v>40.6</v>
      </c>
      <c r="H331" s="378">
        <v>48.300000000000004</v>
      </c>
      <c r="I331" s="378">
        <v>50.699999999999996</v>
      </c>
      <c r="J331" s="378">
        <v>52.150000000000006</v>
      </c>
      <c r="K331" s="377">
        <v>49.25</v>
      </c>
      <c r="L331" s="377">
        <v>45.4</v>
      </c>
      <c r="M331" s="377">
        <v>132.75957</v>
      </c>
      <c r="N331" s="1"/>
      <c r="O331" s="1"/>
    </row>
    <row r="332" spans="1:15" ht="12.75" customHeight="1">
      <c r="A332" s="30">
        <v>322</v>
      </c>
      <c r="B332" s="436" t="s">
        <v>163</v>
      </c>
      <c r="C332" s="377">
        <v>1463.25</v>
      </c>
      <c r="D332" s="378">
        <v>1479.2333333333333</v>
      </c>
      <c r="E332" s="378">
        <v>1439.5666666666666</v>
      </c>
      <c r="F332" s="378">
        <v>1415.8833333333332</v>
      </c>
      <c r="G332" s="378">
        <v>1376.2166666666665</v>
      </c>
      <c r="H332" s="378">
        <v>1502.9166666666667</v>
      </c>
      <c r="I332" s="378">
        <v>1542.5833333333333</v>
      </c>
      <c r="J332" s="378">
        <v>1566.2666666666669</v>
      </c>
      <c r="K332" s="377">
        <v>1518.9</v>
      </c>
      <c r="L332" s="377">
        <v>1455.55</v>
      </c>
      <c r="M332" s="377">
        <v>6.1969599999999998</v>
      </c>
      <c r="N332" s="1"/>
      <c r="O332" s="1"/>
    </row>
    <row r="333" spans="1:15" ht="12.75" customHeight="1">
      <c r="A333" s="30">
        <v>323</v>
      </c>
      <c r="B333" s="436" t="s">
        <v>164</v>
      </c>
      <c r="C333" s="377">
        <v>355.1</v>
      </c>
      <c r="D333" s="378">
        <v>359.41666666666669</v>
      </c>
      <c r="E333" s="378">
        <v>348.73333333333335</v>
      </c>
      <c r="F333" s="378">
        <v>342.36666666666667</v>
      </c>
      <c r="G333" s="378">
        <v>331.68333333333334</v>
      </c>
      <c r="H333" s="378">
        <v>365.78333333333336</v>
      </c>
      <c r="I333" s="378">
        <v>376.46666666666664</v>
      </c>
      <c r="J333" s="378">
        <v>382.83333333333337</v>
      </c>
      <c r="K333" s="377">
        <v>370.1</v>
      </c>
      <c r="L333" s="377">
        <v>353.05</v>
      </c>
      <c r="M333" s="377">
        <v>3.0704699999999998</v>
      </c>
      <c r="N333" s="1"/>
      <c r="O333" s="1"/>
    </row>
    <row r="334" spans="1:15" ht="12.75" customHeight="1">
      <c r="A334" s="30">
        <v>324</v>
      </c>
      <c r="B334" s="436" t="s">
        <v>269</v>
      </c>
      <c r="C334" s="377">
        <v>918.4</v>
      </c>
      <c r="D334" s="378">
        <v>920.80000000000007</v>
      </c>
      <c r="E334" s="378">
        <v>909.60000000000014</v>
      </c>
      <c r="F334" s="378">
        <v>900.80000000000007</v>
      </c>
      <c r="G334" s="378">
        <v>889.60000000000014</v>
      </c>
      <c r="H334" s="378">
        <v>929.60000000000014</v>
      </c>
      <c r="I334" s="378">
        <v>940.80000000000018</v>
      </c>
      <c r="J334" s="378">
        <v>949.60000000000014</v>
      </c>
      <c r="K334" s="377">
        <v>932</v>
      </c>
      <c r="L334" s="377">
        <v>912</v>
      </c>
      <c r="M334" s="377">
        <v>1.37025</v>
      </c>
      <c r="N334" s="1"/>
      <c r="O334" s="1"/>
    </row>
    <row r="335" spans="1:15" ht="12.75" customHeight="1">
      <c r="A335" s="30">
        <v>325</v>
      </c>
      <c r="B335" s="436" t="s">
        <v>165</v>
      </c>
      <c r="C335" s="377">
        <v>107.1</v>
      </c>
      <c r="D335" s="378">
        <v>108.51666666666667</v>
      </c>
      <c r="E335" s="378">
        <v>105.13333333333333</v>
      </c>
      <c r="F335" s="378">
        <v>103.16666666666666</v>
      </c>
      <c r="G335" s="378">
        <v>99.783333333333317</v>
      </c>
      <c r="H335" s="378">
        <v>110.48333333333333</v>
      </c>
      <c r="I335" s="378">
        <v>113.86666666666669</v>
      </c>
      <c r="J335" s="378">
        <v>115.83333333333334</v>
      </c>
      <c r="K335" s="377">
        <v>111.9</v>
      </c>
      <c r="L335" s="377">
        <v>106.55</v>
      </c>
      <c r="M335" s="377">
        <v>208.6925</v>
      </c>
      <c r="N335" s="1"/>
      <c r="O335" s="1"/>
    </row>
    <row r="336" spans="1:15" ht="12.75" customHeight="1">
      <c r="A336" s="30">
        <v>326</v>
      </c>
      <c r="B336" s="436" t="s">
        <v>166</v>
      </c>
      <c r="C336" s="377">
        <v>5345.45</v>
      </c>
      <c r="D336" s="378">
        <v>5434</v>
      </c>
      <c r="E336" s="378">
        <v>5178</v>
      </c>
      <c r="F336" s="378">
        <v>5010.55</v>
      </c>
      <c r="G336" s="378">
        <v>4754.55</v>
      </c>
      <c r="H336" s="378">
        <v>5601.45</v>
      </c>
      <c r="I336" s="378">
        <v>5857.45</v>
      </c>
      <c r="J336" s="378">
        <v>6024.9</v>
      </c>
      <c r="K336" s="377">
        <v>5690</v>
      </c>
      <c r="L336" s="377">
        <v>5266.55</v>
      </c>
      <c r="M336" s="377">
        <v>4.4532699999999998</v>
      </c>
      <c r="N336" s="1"/>
      <c r="O336" s="1"/>
    </row>
    <row r="337" spans="1:15" ht="12.75" customHeight="1">
      <c r="A337" s="30">
        <v>327</v>
      </c>
      <c r="B337" s="436" t="s">
        <v>167</v>
      </c>
      <c r="C337" s="377">
        <v>4056.65</v>
      </c>
      <c r="D337" s="378">
        <v>4124.55</v>
      </c>
      <c r="E337" s="378">
        <v>3962.1000000000004</v>
      </c>
      <c r="F337" s="378">
        <v>3867.55</v>
      </c>
      <c r="G337" s="378">
        <v>3705.1000000000004</v>
      </c>
      <c r="H337" s="378">
        <v>4219.1000000000004</v>
      </c>
      <c r="I337" s="378">
        <v>4381.5499999999993</v>
      </c>
      <c r="J337" s="378">
        <v>4476.1000000000004</v>
      </c>
      <c r="K337" s="377">
        <v>4287</v>
      </c>
      <c r="L337" s="377">
        <v>4030</v>
      </c>
      <c r="M337" s="377">
        <v>1.44076</v>
      </c>
      <c r="N337" s="1"/>
      <c r="O337" s="1"/>
    </row>
    <row r="338" spans="1:15" ht="12.75" customHeight="1">
      <c r="A338" s="30">
        <v>328</v>
      </c>
      <c r="B338" s="436" t="s">
        <v>851</v>
      </c>
      <c r="C338" s="377">
        <v>2375.5</v>
      </c>
      <c r="D338" s="378">
        <v>2401.5166666666669</v>
      </c>
      <c r="E338" s="378">
        <v>2334.0333333333338</v>
      </c>
      <c r="F338" s="378">
        <v>2292.5666666666671</v>
      </c>
      <c r="G338" s="378">
        <v>2225.0833333333339</v>
      </c>
      <c r="H338" s="378">
        <v>2442.9833333333336</v>
      </c>
      <c r="I338" s="378">
        <v>2510.4666666666662</v>
      </c>
      <c r="J338" s="378">
        <v>2551.9333333333334</v>
      </c>
      <c r="K338" s="377">
        <v>2469</v>
      </c>
      <c r="L338" s="377">
        <v>2360.0500000000002</v>
      </c>
      <c r="M338" s="377">
        <v>0.70909</v>
      </c>
      <c r="N338" s="1"/>
      <c r="O338" s="1"/>
    </row>
    <row r="339" spans="1:15" ht="12.75" customHeight="1">
      <c r="A339" s="30">
        <v>329</v>
      </c>
      <c r="B339" s="436" t="s">
        <v>458</v>
      </c>
      <c r="C339" s="377">
        <v>49.8</v>
      </c>
      <c r="D339" s="378">
        <v>50.699999999999996</v>
      </c>
      <c r="E339" s="378">
        <v>48.499999999999993</v>
      </c>
      <c r="F339" s="378">
        <v>47.199999999999996</v>
      </c>
      <c r="G339" s="378">
        <v>44.999999999999993</v>
      </c>
      <c r="H339" s="378">
        <v>51.999999999999993</v>
      </c>
      <c r="I339" s="378">
        <v>54.199999999999996</v>
      </c>
      <c r="J339" s="378">
        <v>55.499999999999993</v>
      </c>
      <c r="K339" s="377">
        <v>52.9</v>
      </c>
      <c r="L339" s="377">
        <v>49.4</v>
      </c>
      <c r="M339" s="377">
        <v>111.04131</v>
      </c>
      <c r="N339" s="1"/>
      <c r="O339" s="1"/>
    </row>
    <row r="340" spans="1:15" ht="12.75" customHeight="1">
      <c r="A340" s="30">
        <v>330</v>
      </c>
      <c r="B340" s="436" t="s">
        <v>459</v>
      </c>
      <c r="C340" s="377">
        <v>76.099999999999994</v>
      </c>
      <c r="D340" s="378">
        <v>77.05</v>
      </c>
      <c r="E340" s="378">
        <v>74.599999999999994</v>
      </c>
      <c r="F340" s="378">
        <v>73.099999999999994</v>
      </c>
      <c r="G340" s="378">
        <v>70.649999999999991</v>
      </c>
      <c r="H340" s="378">
        <v>78.55</v>
      </c>
      <c r="I340" s="378">
        <v>81.000000000000014</v>
      </c>
      <c r="J340" s="378">
        <v>82.5</v>
      </c>
      <c r="K340" s="377">
        <v>79.5</v>
      </c>
      <c r="L340" s="377">
        <v>75.55</v>
      </c>
      <c r="M340" s="377">
        <v>49.477530000000002</v>
      </c>
      <c r="N340" s="1"/>
      <c r="O340" s="1"/>
    </row>
    <row r="341" spans="1:15" ht="12.75" customHeight="1">
      <c r="A341" s="30">
        <v>331</v>
      </c>
      <c r="B341" s="436" t="s">
        <v>460</v>
      </c>
      <c r="C341" s="377">
        <v>590.29999999999995</v>
      </c>
      <c r="D341" s="378">
        <v>595.38333333333333</v>
      </c>
      <c r="E341" s="378">
        <v>583.76666666666665</v>
      </c>
      <c r="F341" s="378">
        <v>577.23333333333335</v>
      </c>
      <c r="G341" s="378">
        <v>565.61666666666667</v>
      </c>
      <c r="H341" s="378">
        <v>601.91666666666663</v>
      </c>
      <c r="I341" s="378">
        <v>613.53333333333319</v>
      </c>
      <c r="J341" s="378">
        <v>620.06666666666661</v>
      </c>
      <c r="K341" s="377">
        <v>607</v>
      </c>
      <c r="L341" s="377">
        <v>588.85</v>
      </c>
      <c r="M341" s="377">
        <v>0.28376000000000001</v>
      </c>
      <c r="N341" s="1"/>
      <c r="O341" s="1"/>
    </row>
    <row r="342" spans="1:15" ht="12.75" customHeight="1">
      <c r="A342" s="30">
        <v>332</v>
      </c>
      <c r="B342" s="436" t="s">
        <v>168</v>
      </c>
      <c r="C342" s="377">
        <v>19379.599999999999</v>
      </c>
      <c r="D342" s="378">
        <v>19339.2</v>
      </c>
      <c r="E342" s="378">
        <v>19228.400000000001</v>
      </c>
      <c r="F342" s="378">
        <v>19077.2</v>
      </c>
      <c r="G342" s="378">
        <v>18966.400000000001</v>
      </c>
      <c r="H342" s="378">
        <v>19490.400000000001</v>
      </c>
      <c r="I342" s="378">
        <v>19601.199999999997</v>
      </c>
      <c r="J342" s="378">
        <v>19752.400000000001</v>
      </c>
      <c r="K342" s="377">
        <v>19450</v>
      </c>
      <c r="L342" s="377">
        <v>19188</v>
      </c>
      <c r="M342" s="377">
        <v>0.36208000000000001</v>
      </c>
      <c r="N342" s="1"/>
      <c r="O342" s="1"/>
    </row>
    <row r="343" spans="1:15" ht="12.75" customHeight="1">
      <c r="A343" s="30">
        <v>333</v>
      </c>
      <c r="B343" s="436" t="s">
        <v>466</v>
      </c>
      <c r="C343" s="377">
        <v>89.8</v>
      </c>
      <c r="D343" s="378">
        <v>90.783333333333346</v>
      </c>
      <c r="E343" s="378">
        <v>87.266666666666694</v>
      </c>
      <c r="F343" s="378">
        <v>84.733333333333348</v>
      </c>
      <c r="G343" s="378">
        <v>81.216666666666697</v>
      </c>
      <c r="H343" s="378">
        <v>93.316666666666691</v>
      </c>
      <c r="I343" s="378">
        <v>96.833333333333343</v>
      </c>
      <c r="J343" s="378">
        <v>99.366666666666688</v>
      </c>
      <c r="K343" s="377">
        <v>94.3</v>
      </c>
      <c r="L343" s="377">
        <v>88.25</v>
      </c>
      <c r="M343" s="377">
        <v>23.845649999999999</v>
      </c>
      <c r="N343" s="1"/>
      <c r="O343" s="1"/>
    </row>
    <row r="344" spans="1:15" ht="12.75" customHeight="1">
      <c r="A344" s="30">
        <v>334</v>
      </c>
      <c r="B344" s="436" t="s">
        <v>465</v>
      </c>
      <c r="C344" s="377">
        <v>58.7</v>
      </c>
      <c r="D344" s="378">
        <v>59.5</v>
      </c>
      <c r="E344" s="378">
        <v>57.2</v>
      </c>
      <c r="F344" s="378">
        <v>55.7</v>
      </c>
      <c r="G344" s="378">
        <v>53.400000000000006</v>
      </c>
      <c r="H344" s="378">
        <v>61</v>
      </c>
      <c r="I344" s="378">
        <v>63.3</v>
      </c>
      <c r="J344" s="378">
        <v>64.8</v>
      </c>
      <c r="K344" s="377">
        <v>61.8</v>
      </c>
      <c r="L344" s="377">
        <v>58</v>
      </c>
      <c r="M344" s="377">
        <v>60.336030000000001</v>
      </c>
      <c r="N344" s="1"/>
      <c r="O344" s="1"/>
    </row>
    <row r="345" spans="1:15" ht="12.75" customHeight="1">
      <c r="A345" s="30">
        <v>335</v>
      </c>
      <c r="B345" s="436" t="s">
        <v>464</v>
      </c>
      <c r="C345" s="377">
        <v>632.1</v>
      </c>
      <c r="D345" s="378">
        <v>636.66666666666663</v>
      </c>
      <c r="E345" s="378">
        <v>626.33333333333326</v>
      </c>
      <c r="F345" s="378">
        <v>620.56666666666661</v>
      </c>
      <c r="G345" s="378">
        <v>610.23333333333323</v>
      </c>
      <c r="H345" s="378">
        <v>642.43333333333328</v>
      </c>
      <c r="I345" s="378">
        <v>652.76666666666654</v>
      </c>
      <c r="J345" s="378">
        <v>658.5333333333333</v>
      </c>
      <c r="K345" s="377">
        <v>647</v>
      </c>
      <c r="L345" s="377">
        <v>630.9</v>
      </c>
      <c r="M345" s="377">
        <v>2.1451799999999999</v>
      </c>
      <c r="N345" s="1"/>
      <c r="O345" s="1"/>
    </row>
    <row r="346" spans="1:15" ht="12.75" customHeight="1">
      <c r="A346" s="30">
        <v>336</v>
      </c>
      <c r="B346" s="436" t="s">
        <v>461</v>
      </c>
      <c r="C346" s="377">
        <v>31.3</v>
      </c>
      <c r="D346" s="378">
        <v>31.416666666666668</v>
      </c>
      <c r="E346" s="378">
        <v>31.083333333333336</v>
      </c>
      <c r="F346" s="378">
        <v>30.866666666666667</v>
      </c>
      <c r="G346" s="378">
        <v>30.533333333333335</v>
      </c>
      <c r="H346" s="378">
        <v>31.633333333333336</v>
      </c>
      <c r="I346" s="378">
        <v>31.966666666666672</v>
      </c>
      <c r="J346" s="378">
        <v>32.183333333333337</v>
      </c>
      <c r="K346" s="377">
        <v>31.75</v>
      </c>
      <c r="L346" s="377">
        <v>31.2</v>
      </c>
      <c r="M346" s="377">
        <v>41.556910000000002</v>
      </c>
      <c r="N346" s="1"/>
      <c r="O346" s="1"/>
    </row>
    <row r="347" spans="1:15" ht="12.75" customHeight="1">
      <c r="A347" s="30">
        <v>337</v>
      </c>
      <c r="B347" s="436" t="s">
        <v>537</v>
      </c>
      <c r="C347" s="377">
        <v>140.4</v>
      </c>
      <c r="D347" s="378">
        <v>141.73333333333335</v>
      </c>
      <c r="E347" s="378">
        <v>138.66666666666669</v>
      </c>
      <c r="F347" s="378">
        <v>136.93333333333334</v>
      </c>
      <c r="G347" s="378">
        <v>133.86666666666667</v>
      </c>
      <c r="H347" s="378">
        <v>143.4666666666667</v>
      </c>
      <c r="I347" s="378">
        <v>146.53333333333336</v>
      </c>
      <c r="J347" s="378">
        <v>148.26666666666671</v>
      </c>
      <c r="K347" s="377">
        <v>144.80000000000001</v>
      </c>
      <c r="L347" s="377">
        <v>140</v>
      </c>
      <c r="M347" s="377">
        <v>4.6567499999999997</v>
      </c>
      <c r="N347" s="1"/>
      <c r="O347" s="1"/>
    </row>
    <row r="348" spans="1:15" ht="12.75" customHeight="1">
      <c r="A348" s="30">
        <v>338</v>
      </c>
      <c r="B348" s="436" t="s">
        <v>467</v>
      </c>
      <c r="C348" s="377">
        <v>2531.4499999999998</v>
      </c>
      <c r="D348" s="378">
        <v>2562.7499999999995</v>
      </c>
      <c r="E348" s="378">
        <v>2480.8999999999992</v>
      </c>
      <c r="F348" s="378">
        <v>2430.3499999999995</v>
      </c>
      <c r="G348" s="378">
        <v>2348.4999999999991</v>
      </c>
      <c r="H348" s="378">
        <v>2613.2999999999993</v>
      </c>
      <c r="I348" s="378">
        <v>2695.1499999999996</v>
      </c>
      <c r="J348" s="378">
        <v>2745.6999999999994</v>
      </c>
      <c r="K348" s="377">
        <v>2644.6</v>
      </c>
      <c r="L348" s="377">
        <v>2512.1999999999998</v>
      </c>
      <c r="M348" s="377">
        <v>6.7979999999999999E-2</v>
      </c>
      <c r="N348" s="1"/>
      <c r="O348" s="1"/>
    </row>
    <row r="349" spans="1:15" ht="12.75" customHeight="1">
      <c r="A349" s="30">
        <v>339</v>
      </c>
      <c r="B349" s="436" t="s">
        <v>462</v>
      </c>
      <c r="C349" s="377">
        <v>68.349999999999994</v>
      </c>
      <c r="D349" s="378">
        <v>69.133333333333326</v>
      </c>
      <c r="E349" s="378">
        <v>67.266666666666652</v>
      </c>
      <c r="F349" s="378">
        <v>66.183333333333323</v>
      </c>
      <c r="G349" s="378">
        <v>64.316666666666649</v>
      </c>
      <c r="H349" s="378">
        <v>70.216666666666654</v>
      </c>
      <c r="I349" s="378">
        <v>72.083333333333329</v>
      </c>
      <c r="J349" s="378">
        <v>73.166666666666657</v>
      </c>
      <c r="K349" s="377">
        <v>71</v>
      </c>
      <c r="L349" s="377">
        <v>68.05</v>
      </c>
      <c r="M349" s="377">
        <v>51.873759999999997</v>
      </c>
      <c r="N349" s="1"/>
      <c r="O349" s="1"/>
    </row>
    <row r="350" spans="1:15" ht="12.75" customHeight="1">
      <c r="A350" s="30">
        <v>340</v>
      </c>
      <c r="B350" s="436" t="s">
        <v>169</v>
      </c>
      <c r="C350" s="377">
        <v>140.05000000000001</v>
      </c>
      <c r="D350" s="378">
        <v>141.80000000000001</v>
      </c>
      <c r="E350" s="378">
        <v>137.95000000000002</v>
      </c>
      <c r="F350" s="378">
        <v>135.85</v>
      </c>
      <c r="G350" s="378">
        <v>132</v>
      </c>
      <c r="H350" s="378">
        <v>143.90000000000003</v>
      </c>
      <c r="I350" s="378">
        <v>147.75000000000006</v>
      </c>
      <c r="J350" s="378">
        <v>149.85000000000005</v>
      </c>
      <c r="K350" s="377">
        <v>145.65</v>
      </c>
      <c r="L350" s="377">
        <v>139.69999999999999</v>
      </c>
      <c r="M350" s="377">
        <v>61.370080000000002</v>
      </c>
      <c r="N350" s="1"/>
      <c r="O350" s="1"/>
    </row>
    <row r="351" spans="1:15" ht="12.75" customHeight="1">
      <c r="A351" s="30">
        <v>341</v>
      </c>
      <c r="B351" s="436" t="s">
        <v>463</v>
      </c>
      <c r="C351" s="377">
        <v>248.05</v>
      </c>
      <c r="D351" s="378">
        <v>250.68333333333331</v>
      </c>
      <c r="E351" s="378">
        <v>244.36666666666662</v>
      </c>
      <c r="F351" s="378">
        <v>240.68333333333331</v>
      </c>
      <c r="G351" s="378">
        <v>234.36666666666662</v>
      </c>
      <c r="H351" s="378">
        <v>254.36666666666662</v>
      </c>
      <c r="I351" s="378">
        <v>260.68333333333328</v>
      </c>
      <c r="J351" s="378">
        <v>264.36666666666662</v>
      </c>
      <c r="K351" s="377">
        <v>257</v>
      </c>
      <c r="L351" s="377">
        <v>247</v>
      </c>
      <c r="M351" s="377">
        <v>4.7279799999999996</v>
      </c>
      <c r="N351" s="1"/>
      <c r="O351" s="1"/>
    </row>
    <row r="352" spans="1:15" ht="12.75" customHeight="1">
      <c r="A352" s="30">
        <v>342</v>
      </c>
      <c r="B352" s="436" t="s">
        <v>171</v>
      </c>
      <c r="C352" s="377">
        <v>135</v>
      </c>
      <c r="D352" s="378">
        <v>135.71666666666667</v>
      </c>
      <c r="E352" s="378">
        <v>133.68333333333334</v>
      </c>
      <c r="F352" s="378">
        <v>132.36666666666667</v>
      </c>
      <c r="G352" s="378">
        <v>130.33333333333334</v>
      </c>
      <c r="H352" s="378">
        <v>137.03333333333333</v>
      </c>
      <c r="I352" s="378">
        <v>139.06666666666669</v>
      </c>
      <c r="J352" s="378">
        <v>140.38333333333333</v>
      </c>
      <c r="K352" s="377">
        <v>137.75</v>
      </c>
      <c r="L352" s="377">
        <v>134.4</v>
      </c>
      <c r="M352" s="377">
        <v>64.733779999999996</v>
      </c>
      <c r="N352" s="1"/>
      <c r="O352" s="1"/>
    </row>
    <row r="353" spans="1:15" ht="12.75" customHeight="1">
      <c r="A353" s="30">
        <v>343</v>
      </c>
      <c r="B353" s="436" t="s">
        <v>270</v>
      </c>
      <c r="C353" s="377">
        <v>941.6</v>
      </c>
      <c r="D353" s="378">
        <v>957.5333333333333</v>
      </c>
      <c r="E353" s="378">
        <v>917.21666666666658</v>
      </c>
      <c r="F353" s="378">
        <v>892.83333333333326</v>
      </c>
      <c r="G353" s="378">
        <v>852.51666666666654</v>
      </c>
      <c r="H353" s="378">
        <v>981.91666666666663</v>
      </c>
      <c r="I353" s="378">
        <v>1022.2333333333332</v>
      </c>
      <c r="J353" s="378">
        <v>1046.6166666666668</v>
      </c>
      <c r="K353" s="377">
        <v>997.85</v>
      </c>
      <c r="L353" s="377">
        <v>933.15</v>
      </c>
      <c r="M353" s="377">
        <v>19.872199999999999</v>
      </c>
      <c r="N353" s="1"/>
      <c r="O353" s="1"/>
    </row>
    <row r="354" spans="1:15" ht="12.75" customHeight="1">
      <c r="A354" s="30">
        <v>344</v>
      </c>
      <c r="B354" s="436" t="s">
        <v>468</v>
      </c>
      <c r="C354" s="377">
        <v>3979.05</v>
      </c>
      <c r="D354" s="378">
        <v>4016.5833333333335</v>
      </c>
      <c r="E354" s="378">
        <v>3927.4666666666672</v>
      </c>
      <c r="F354" s="378">
        <v>3875.8833333333337</v>
      </c>
      <c r="G354" s="378">
        <v>3786.7666666666673</v>
      </c>
      <c r="H354" s="378">
        <v>4068.166666666667</v>
      </c>
      <c r="I354" s="378">
        <v>4157.2833333333328</v>
      </c>
      <c r="J354" s="378">
        <v>4208.8666666666668</v>
      </c>
      <c r="K354" s="377">
        <v>4105.7</v>
      </c>
      <c r="L354" s="377">
        <v>3965</v>
      </c>
      <c r="M354" s="377">
        <v>0.86961999999999995</v>
      </c>
      <c r="N354" s="1"/>
      <c r="O354" s="1"/>
    </row>
    <row r="355" spans="1:15" ht="12.75" customHeight="1">
      <c r="A355" s="30">
        <v>345</v>
      </c>
      <c r="B355" s="436" t="s">
        <v>271</v>
      </c>
      <c r="C355" s="377">
        <v>224.05</v>
      </c>
      <c r="D355" s="378">
        <v>224.95000000000002</v>
      </c>
      <c r="E355" s="378">
        <v>220.15000000000003</v>
      </c>
      <c r="F355" s="378">
        <v>216.25000000000003</v>
      </c>
      <c r="G355" s="378">
        <v>211.45000000000005</v>
      </c>
      <c r="H355" s="378">
        <v>228.85000000000002</v>
      </c>
      <c r="I355" s="378">
        <v>233.65000000000003</v>
      </c>
      <c r="J355" s="378">
        <v>237.55</v>
      </c>
      <c r="K355" s="377">
        <v>229.75</v>
      </c>
      <c r="L355" s="377">
        <v>221.05</v>
      </c>
      <c r="M355" s="377">
        <v>11.282400000000001</v>
      </c>
      <c r="N355" s="1"/>
      <c r="O355" s="1"/>
    </row>
    <row r="356" spans="1:15" ht="12.75" customHeight="1">
      <c r="A356" s="30">
        <v>346</v>
      </c>
      <c r="B356" s="436" t="s">
        <v>172</v>
      </c>
      <c r="C356" s="377">
        <v>163.85</v>
      </c>
      <c r="D356" s="378">
        <v>165.21666666666667</v>
      </c>
      <c r="E356" s="378">
        <v>162.03333333333333</v>
      </c>
      <c r="F356" s="378">
        <v>160.21666666666667</v>
      </c>
      <c r="G356" s="378">
        <v>157.03333333333333</v>
      </c>
      <c r="H356" s="378">
        <v>167.03333333333333</v>
      </c>
      <c r="I356" s="378">
        <v>170.21666666666667</v>
      </c>
      <c r="J356" s="378">
        <v>172.03333333333333</v>
      </c>
      <c r="K356" s="377">
        <v>168.4</v>
      </c>
      <c r="L356" s="377">
        <v>163.4</v>
      </c>
      <c r="M356" s="377">
        <v>111.75409000000001</v>
      </c>
      <c r="N356" s="1"/>
      <c r="O356" s="1"/>
    </row>
    <row r="357" spans="1:15" ht="12.75" customHeight="1">
      <c r="A357" s="30">
        <v>347</v>
      </c>
      <c r="B357" s="436" t="s">
        <v>469</v>
      </c>
      <c r="C357" s="377">
        <v>364.85</v>
      </c>
      <c r="D357" s="378">
        <v>365.56666666666661</v>
      </c>
      <c r="E357" s="378">
        <v>359.93333333333322</v>
      </c>
      <c r="F357" s="378">
        <v>355.01666666666659</v>
      </c>
      <c r="G357" s="378">
        <v>349.38333333333321</v>
      </c>
      <c r="H357" s="378">
        <v>370.48333333333323</v>
      </c>
      <c r="I357" s="378">
        <v>376.11666666666667</v>
      </c>
      <c r="J357" s="378">
        <v>381.03333333333325</v>
      </c>
      <c r="K357" s="377">
        <v>371.2</v>
      </c>
      <c r="L357" s="377">
        <v>360.65</v>
      </c>
      <c r="M357" s="377">
        <v>1.8311299999999999</v>
      </c>
      <c r="N357" s="1"/>
      <c r="O357" s="1"/>
    </row>
    <row r="358" spans="1:15" ht="12.75" customHeight="1">
      <c r="A358" s="30">
        <v>348</v>
      </c>
      <c r="B358" s="436" t="s">
        <v>173</v>
      </c>
      <c r="C358" s="377">
        <v>43669.95</v>
      </c>
      <c r="D358" s="378">
        <v>43956.566666666673</v>
      </c>
      <c r="E358" s="378">
        <v>43213.383333333346</v>
      </c>
      <c r="F358" s="378">
        <v>42756.816666666673</v>
      </c>
      <c r="G358" s="378">
        <v>42013.633333333346</v>
      </c>
      <c r="H358" s="378">
        <v>44413.133333333346</v>
      </c>
      <c r="I358" s="378">
        <v>45156.31666666668</v>
      </c>
      <c r="J358" s="378">
        <v>45612.883333333346</v>
      </c>
      <c r="K358" s="377">
        <v>44699.75</v>
      </c>
      <c r="L358" s="377">
        <v>43500</v>
      </c>
      <c r="M358" s="377">
        <v>0.19700000000000001</v>
      </c>
      <c r="N358" s="1"/>
      <c r="O358" s="1"/>
    </row>
    <row r="359" spans="1:15" ht="12.75" customHeight="1">
      <c r="A359" s="30">
        <v>349</v>
      </c>
      <c r="B359" s="436" t="s">
        <v>174</v>
      </c>
      <c r="C359" s="377">
        <v>2571.5</v>
      </c>
      <c r="D359" s="378">
        <v>2608.9166666666665</v>
      </c>
      <c r="E359" s="378">
        <v>2519.583333333333</v>
      </c>
      <c r="F359" s="378">
        <v>2467.6666666666665</v>
      </c>
      <c r="G359" s="378">
        <v>2378.333333333333</v>
      </c>
      <c r="H359" s="378">
        <v>2660.833333333333</v>
      </c>
      <c r="I359" s="378">
        <v>2750.1666666666661</v>
      </c>
      <c r="J359" s="378">
        <v>2802.083333333333</v>
      </c>
      <c r="K359" s="377">
        <v>2698.25</v>
      </c>
      <c r="L359" s="377">
        <v>2557</v>
      </c>
      <c r="M359" s="377">
        <v>4.8655299999999997</v>
      </c>
      <c r="N359" s="1"/>
      <c r="O359" s="1"/>
    </row>
    <row r="360" spans="1:15" ht="12.75" customHeight="1">
      <c r="A360" s="30">
        <v>350</v>
      </c>
      <c r="B360" s="436" t="s">
        <v>473</v>
      </c>
      <c r="C360" s="377">
        <v>4349</v>
      </c>
      <c r="D360" s="378">
        <v>4372.75</v>
      </c>
      <c r="E360" s="378">
        <v>4285.5</v>
      </c>
      <c r="F360" s="378">
        <v>4222</v>
      </c>
      <c r="G360" s="378">
        <v>4134.75</v>
      </c>
      <c r="H360" s="378">
        <v>4436.25</v>
      </c>
      <c r="I360" s="378">
        <v>4523.5</v>
      </c>
      <c r="J360" s="378">
        <v>4587</v>
      </c>
      <c r="K360" s="377">
        <v>4460</v>
      </c>
      <c r="L360" s="377">
        <v>4309.25</v>
      </c>
      <c r="M360" s="377">
        <v>2.73428</v>
      </c>
      <c r="N360" s="1"/>
      <c r="O360" s="1"/>
    </row>
    <row r="361" spans="1:15" ht="12.75" customHeight="1">
      <c r="A361" s="30">
        <v>351</v>
      </c>
      <c r="B361" s="436" t="s">
        <v>175</v>
      </c>
      <c r="C361" s="377">
        <v>220.35</v>
      </c>
      <c r="D361" s="378">
        <v>221.63333333333333</v>
      </c>
      <c r="E361" s="378">
        <v>218.71666666666664</v>
      </c>
      <c r="F361" s="378">
        <v>217.08333333333331</v>
      </c>
      <c r="G361" s="378">
        <v>214.16666666666663</v>
      </c>
      <c r="H361" s="378">
        <v>223.26666666666665</v>
      </c>
      <c r="I361" s="378">
        <v>226.18333333333334</v>
      </c>
      <c r="J361" s="378">
        <v>227.81666666666666</v>
      </c>
      <c r="K361" s="377">
        <v>224.55</v>
      </c>
      <c r="L361" s="377">
        <v>220</v>
      </c>
      <c r="M361" s="377">
        <v>14.294840000000001</v>
      </c>
      <c r="N361" s="1"/>
      <c r="O361" s="1"/>
    </row>
    <row r="362" spans="1:15" ht="12.75" customHeight="1">
      <c r="A362" s="30">
        <v>352</v>
      </c>
      <c r="B362" s="436" t="s">
        <v>176</v>
      </c>
      <c r="C362" s="377">
        <v>124.05</v>
      </c>
      <c r="D362" s="378">
        <v>125.23333333333333</v>
      </c>
      <c r="E362" s="378">
        <v>122.31666666666666</v>
      </c>
      <c r="F362" s="378">
        <v>120.58333333333333</v>
      </c>
      <c r="G362" s="378">
        <v>117.66666666666666</v>
      </c>
      <c r="H362" s="378">
        <v>126.96666666666667</v>
      </c>
      <c r="I362" s="378">
        <v>129.88333333333333</v>
      </c>
      <c r="J362" s="378">
        <v>131.61666666666667</v>
      </c>
      <c r="K362" s="377">
        <v>128.15</v>
      </c>
      <c r="L362" s="377">
        <v>123.5</v>
      </c>
      <c r="M362" s="377">
        <v>23.38768</v>
      </c>
      <c r="N362" s="1"/>
      <c r="O362" s="1"/>
    </row>
    <row r="363" spans="1:15" ht="12.75" customHeight="1">
      <c r="A363" s="30">
        <v>353</v>
      </c>
      <c r="B363" s="436" t="s">
        <v>177</v>
      </c>
      <c r="C363" s="377">
        <v>4834.8999999999996</v>
      </c>
      <c r="D363" s="378">
        <v>4850.9333333333334</v>
      </c>
      <c r="E363" s="378">
        <v>4806.2166666666672</v>
      </c>
      <c r="F363" s="378">
        <v>4777.5333333333338</v>
      </c>
      <c r="G363" s="378">
        <v>4732.8166666666675</v>
      </c>
      <c r="H363" s="378">
        <v>4879.6166666666668</v>
      </c>
      <c r="I363" s="378">
        <v>4924.3333333333321</v>
      </c>
      <c r="J363" s="378">
        <v>4953.0166666666664</v>
      </c>
      <c r="K363" s="377">
        <v>4895.6499999999996</v>
      </c>
      <c r="L363" s="377">
        <v>4822.25</v>
      </c>
      <c r="M363" s="377">
        <v>1.05833</v>
      </c>
      <c r="N363" s="1"/>
      <c r="O363" s="1"/>
    </row>
    <row r="364" spans="1:15" ht="12.75" customHeight="1">
      <c r="A364" s="30">
        <v>354</v>
      </c>
      <c r="B364" s="436" t="s">
        <v>274</v>
      </c>
      <c r="C364" s="377">
        <v>16045.95</v>
      </c>
      <c r="D364" s="378">
        <v>16067.75</v>
      </c>
      <c r="E364" s="378">
        <v>15904.65</v>
      </c>
      <c r="F364" s="378">
        <v>15763.35</v>
      </c>
      <c r="G364" s="378">
        <v>15600.25</v>
      </c>
      <c r="H364" s="378">
        <v>16209.05</v>
      </c>
      <c r="I364" s="378">
        <v>16372.149999999998</v>
      </c>
      <c r="J364" s="378">
        <v>16513.449999999997</v>
      </c>
      <c r="K364" s="377">
        <v>16230.85</v>
      </c>
      <c r="L364" s="377">
        <v>15926.45</v>
      </c>
      <c r="M364" s="377">
        <v>0.16428999999999999</v>
      </c>
      <c r="N364" s="1"/>
      <c r="O364" s="1"/>
    </row>
    <row r="365" spans="1:15" ht="12.75" customHeight="1">
      <c r="A365" s="30">
        <v>355</v>
      </c>
      <c r="B365" s="436" t="s">
        <v>480</v>
      </c>
      <c r="C365" s="377">
        <v>5052.25</v>
      </c>
      <c r="D365" s="378">
        <v>5076.7333333333336</v>
      </c>
      <c r="E365" s="378">
        <v>5025.5166666666673</v>
      </c>
      <c r="F365" s="378">
        <v>4998.7833333333338</v>
      </c>
      <c r="G365" s="378">
        <v>4947.5666666666675</v>
      </c>
      <c r="H365" s="378">
        <v>5103.4666666666672</v>
      </c>
      <c r="I365" s="378">
        <v>5154.6833333333343</v>
      </c>
      <c r="J365" s="378">
        <v>5181.416666666667</v>
      </c>
      <c r="K365" s="377">
        <v>5127.95</v>
      </c>
      <c r="L365" s="377">
        <v>5050</v>
      </c>
      <c r="M365" s="377">
        <v>6.0909999999999999E-2</v>
      </c>
      <c r="N365" s="1"/>
      <c r="O365" s="1"/>
    </row>
    <row r="366" spans="1:15" ht="12.75" customHeight="1">
      <c r="A366" s="30">
        <v>356</v>
      </c>
      <c r="B366" s="436" t="s">
        <v>474</v>
      </c>
      <c r="C366" s="377" t="e">
        <v>#N/A</v>
      </c>
      <c r="D366" s="378" t="e">
        <v>#N/A</v>
      </c>
      <c r="E366" s="378" t="e">
        <v>#N/A</v>
      </c>
      <c r="F366" s="378" t="e">
        <v>#N/A</v>
      </c>
      <c r="G366" s="378" t="e">
        <v>#N/A</v>
      </c>
      <c r="H366" s="378" t="e">
        <v>#N/A</v>
      </c>
      <c r="I366" s="378" t="e">
        <v>#N/A</v>
      </c>
      <c r="J366" s="378" t="e">
        <v>#N/A</v>
      </c>
      <c r="K366" s="377" t="e">
        <v>#N/A</v>
      </c>
      <c r="L366" s="377" t="e">
        <v>#N/A</v>
      </c>
      <c r="M366" s="377" t="e">
        <v>#N/A</v>
      </c>
      <c r="N366" s="1"/>
      <c r="O366" s="1"/>
    </row>
    <row r="367" spans="1:15" ht="12.75" customHeight="1">
      <c r="A367" s="30">
        <v>357</v>
      </c>
      <c r="B367" s="436" t="s">
        <v>475</v>
      </c>
      <c r="C367" s="377">
        <v>989.6</v>
      </c>
      <c r="D367" s="378">
        <v>999.2833333333333</v>
      </c>
      <c r="E367" s="378">
        <v>973.56666666666661</v>
      </c>
      <c r="F367" s="378">
        <v>957.5333333333333</v>
      </c>
      <c r="G367" s="378">
        <v>931.81666666666661</v>
      </c>
      <c r="H367" s="378">
        <v>1015.3166666666666</v>
      </c>
      <c r="I367" s="378">
        <v>1041.0333333333333</v>
      </c>
      <c r="J367" s="378">
        <v>1057.0666666666666</v>
      </c>
      <c r="K367" s="377">
        <v>1025</v>
      </c>
      <c r="L367" s="377">
        <v>983.25</v>
      </c>
      <c r="M367" s="377">
        <v>2.2557900000000002</v>
      </c>
      <c r="N367" s="1"/>
      <c r="O367" s="1"/>
    </row>
    <row r="368" spans="1:15" ht="12.75" customHeight="1">
      <c r="A368" s="30">
        <v>358</v>
      </c>
      <c r="B368" s="436" t="s">
        <v>178</v>
      </c>
      <c r="C368" s="377">
        <v>2685.1</v>
      </c>
      <c r="D368" s="378">
        <v>2697.8166666666671</v>
      </c>
      <c r="E368" s="378">
        <v>2658.3833333333341</v>
      </c>
      <c r="F368" s="378">
        <v>2631.666666666667</v>
      </c>
      <c r="G368" s="378">
        <v>2592.233333333334</v>
      </c>
      <c r="H368" s="378">
        <v>2724.5333333333342</v>
      </c>
      <c r="I368" s="378">
        <v>2763.9666666666676</v>
      </c>
      <c r="J368" s="378">
        <v>2790.6833333333343</v>
      </c>
      <c r="K368" s="377">
        <v>2737.25</v>
      </c>
      <c r="L368" s="377">
        <v>2671.1</v>
      </c>
      <c r="M368" s="377">
        <v>3.2579199999999999</v>
      </c>
      <c r="N368" s="1"/>
      <c r="O368" s="1"/>
    </row>
    <row r="369" spans="1:15" ht="12.75" customHeight="1">
      <c r="A369" s="30">
        <v>359</v>
      </c>
      <c r="B369" s="436" t="s">
        <v>179</v>
      </c>
      <c r="C369" s="377">
        <v>2713.1</v>
      </c>
      <c r="D369" s="378">
        <v>2744.4666666666667</v>
      </c>
      <c r="E369" s="378">
        <v>2674.0333333333333</v>
      </c>
      <c r="F369" s="378">
        <v>2634.9666666666667</v>
      </c>
      <c r="G369" s="378">
        <v>2564.5333333333333</v>
      </c>
      <c r="H369" s="378">
        <v>2783.5333333333333</v>
      </c>
      <c r="I369" s="378">
        <v>2853.9666666666667</v>
      </c>
      <c r="J369" s="378">
        <v>2893.0333333333333</v>
      </c>
      <c r="K369" s="377">
        <v>2814.9</v>
      </c>
      <c r="L369" s="377">
        <v>2705.4</v>
      </c>
      <c r="M369" s="377">
        <v>3.23427</v>
      </c>
      <c r="N369" s="1"/>
      <c r="O369" s="1"/>
    </row>
    <row r="370" spans="1:15" ht="12.75" customHeight="1">
      <c r="A370" s="30">
        <v>360</v>
      </c>
      <c r="B370" s="436" t="s">
        <v>180</v>
      </c>
      <c r="C370" s="377">
        <v>39.1</v>
      </c>
      <c r="D370" s="378">
        <v>39.433333333333337</v>
      </c>
      <c r="E370" s="378">
        <v>38.666666666666671</v>
      </c>
      <c r="F370" s="378">
        <v>38.233333333333334</v>
      </c>
      <c r="G370" s="378">
        <v>37.466666666666669</v>
      </c>
      <c r="H370" s="378">
        <v>39.866666666666674</v>
      </c>
      <c r="I370" s="378">
        <v>40.63333333333334</v>
      </c>
      <c r="J370" s="378">
        <v>41.066666666666677</v>
      </c>
      <c r="K370" s="377">
        <v>40.200000000000003</v>
      </c>
      <c r="L370" s="377">
        <v>39</v>
      </c>
      <c r="M370" s="377">
        <v>440.95229999999998</v>
      </c>
      <c r="N370" s="1"/>
      <c r="O370" s="1"/>
    </row>
    <row r="371" spans="1:15" ht="12.75" customHeight="1">
      <c r="A371" s="30">
        <v>361</v>
      </c>
      <c r="B371" s="436" t="s">
        <v>471</v>
      </c>
      <c r="C371" s="377">
        <v>490.75</v>
      </c>
      <c r="D371" s="378">
        <v>499.06666666666661</v>
      </c>
      <c r="E371" s="378">
        <v>480.33333333333326</v>
      </c>
      <c r="F371" s="378">
        <v>469.91666666666663</v>
      </c>
      <c r="G371" s="378">
        <v>451.18333333333328</v>
      </c>
      <c r="H371" s="378">
        <v>509.48333333333323</v>
      </c>
      <c r="I371" s="378">
        <v>528.21666666666658</v>
      </c>
      <c r="J371" s="378">
        <v>538.63333333333321</v>
      </c>
      <c r="K371" s="377">
        <v>517.79999999999995</v>
      </c>
      <c r="L371" s="377">
        <v>488.65</v>
      </c>
      <c r="M371" s="377">
        <v>4.6703299999999999</v>
      </c>
      <c r="N371" s="1"/>
      <c r="O371" s="1"/>
    </row>
    <row r="372" spans="1:15" ht="12.75" customHeight="1">
      <c r="A372" s="30">
        <v>362</v>
      </c>
      <c r="B372" s="436" t="s">
        <v>472</v>
      </c>
      <c r="C372" s="377">
        <v>298.45</v>
      </c>
      <c r="D372" s="378">
        <v>301.15000000000003</v>
      </c>
      <c r="E372" s="378">
        <v>290.60000000000008</v>
      </c>
      <c r="F372" s="378">
        <v>282.75000000000006</v>
      </c>
      <c r="G372" s="378">
        <v>272.2000000000001</v>
      </c>
      <c r="H372" s="378">
        <v>309.00000000000006</v>
      </c>
      <c r="I372" s="378">
        <v>319.55</v>
      </c>
      <c r="J372" s="378">
        <v>327.40000000000003</v>
      </c>
      <c r="K372" s="377">
        <v>311.7</v>
      </c>
      <c r="L372" s="377">
        <v>293.3</v>
      </c>
      <c r="M372" s="377">
        <v>3.6075499999999998</v>
      </c>
      <c r="N372" s="1"/>
      <c r="O372" s="1"/>
    </row>
    <row r="373" spans="1:15" ht="12.75" customHeight="1">
      <c r="A373" s="30">
        <v>363</v>
      </c>
      <c r="B373" s="436" t="s">
        <v>272</v>
      </c>
      <c r="C373" s="377">
        <v>2658.7</v>
      </c>
      <c r="D373" s="378">
        <v>2691.2833333333333</v>
      </c>
      <c r="E373" s="378">
        <v>2610.8166666666666</v>
      </c>
      <c r="F373" s="378">
        <v>2562.9333333333334</v>
      </c>
      <c r="G373" s="378">
        <v>2482.4666666666667</v>
      </c>
      <c r="H373" s="378">
        <v>2739.1666666666665</v>
      </c>
      <c r="I373" s="378">
        <v>2819.6333333333328</v>
      </c>
      <c r="J373" s="378">
        <v>2867.5166666666664</v>
      </c>
      <c r="K373" s="377">
        <v>2771.75</v>
      </c>
      <c r="L373" s="377">
        <v>2643.4</v>
      </c>
      <c r="M373" s="377">
        <v>8.6419200000000007</v>
      </c>
      <c r="N373" s="1"/>
      <c r="O373" s="1"/>
    </row>
    <row r="374" spans="1:15" ht="12.75" customHeight="1">
      <c r="A374" s="30">
        <v>364</v>
      </c>
      <c r="B374" s="436" t="s">
        <v>476</v>
      </c>
      <c r="C374" s="377">
        <v>912.45</v>
      </c>
      <c r="D374" s="378">
        <v>910.51666666666677</v>
      </c>
      <c r="E374" s="378">
        <v>903.13333333333355</v>
      </c>
      <c r="F374" s="378">
        <v>893.81666666666683</v>
      </c>
      <c r="G374" s="378">
        <v>886.43333333333362</v>
      </c>
      <c r="H374" s="378">
        <v>919.83333333333348</v>
      </c>
      <c r="I374" s="378">
        <v>927.2166666666667</v>
      </c>
      <c r="J374" s="378">
        <v>936.53333333333342</v>
      </c>
      <c r="K374" s="377">
        <v>917.9</v>
      </c>
      <c r="L374" s="377">
        <v>901.2</v>
      </c>
      <c r="M374" s="377">
        <v>0.39898</v>
      </c>
      <c r="N374" s="1"/>
      <c r="O374" s="1"/>
    </row>
    <row r="375" spans="1:15" ht="12.75" customHeight="1">
      <c r="A375" s="30">
        <v>365</v>
      </c>
      <c r="B375" s="436" t="s">
        <v>477</v>
      </c>
      <c r="C375" s="377">
        <v>1819.05</v>
      </c>
      <c r="D375" s="378">
        <v>1829.9666666666665</v>
      </c>
      <c r="E375" s="378">
        <v>1799.0333333333328</v>
      </c>
      <c r="F375" s="378">
        <v>1779.0166666666664</v>
      </c>
      <c r="G375" s="378">
        <v>1748.0833333333328</v>
      </c>
      <c r="H375" s="378">
        <v>1849.9833333333329</v>
      </c>
      <c r="I375" s="378">
        <v>1880.9166666666667</v>
      </c>
      <c r="J375" s="378">
        <v>1900.9333333333329</v>
      </c>
      <c r="K375" s="377">
        <v>1860.9</v>
      </c>
      <c r="L375" s="377">
        <v>1809.95</v>
      </c>
      <c r="M375" s="377">
        <v>0.78857999999999995</v>
      </c>
      <c r="N375" s="1"/>
      <c r="O375" s="1"/>
    </row>
    <row r="376" spans="1:15" ht="12.75" customHeight="1">
      <c r="A376" s="30">
        <v>366</v>
      </c>
      <c r="B376" s="436" t="s">
        <v>852</v>
      </c>
      <c r="C376" s="377">
        <v>278.39999999999998</v>
      </c>
      <c r="D376" s="378">
        <v>281.09999999999997</v>
      </c>
      <c r="E376" s="378">
        <v>273.29999999999995</v>
      </c>
      <c r="F376" s="378">
        <v>268.2</v>
      </c>
      <c r="G376" s="378">
        <v>260.39999999999998</v>
      </c>
      <c r="H376" s="378">
        <v>286.19999999999993</v>
      </c>
      <c r="I376" s="378">
        <v>294</v>
      </c>
      <c r="J376" s="378">
        <v>299.09999999999991</v>
      </c>
      <c r="K376" s="377">
        <v>288.89999999999998</v>
      </c>
      <c r="L376" s="377">
        <v>276</v>
      </c>
      <c r="M376" s="377">
        <v>36.605730000000001</v>
      </c>
      <c r="N376" s="1"/>
      <c r="O376" s="1"/>
    </row>
    <row r="377" spans="1:15" ht="12.75" customHeight="1">
      <c r="A377" s="30">
        <v>367</v>
      </c>
      <c r="B377" s="436" t="s">
        <v>181</v>
      </c>
      <c r="C377" s="377">
        <v>205.15</v>
      </c>
      <c r="D377" s="378">
        <v>205.86666666666667</v>
      </c>
      <c r="E377" s="378">
        <v>203.88333333333335</v>
      </c>
      <c r="F377" s="378">
        <v>202.61666666666667</v>
      </c>
      <c r="G377" s="378">
        <v>200.63333333333335</v>
      </c>
      <c r="H377" s="378">
        <v>207.13333333333335</v>
      </c>
      <c r="I377" s="378">
        <v>209.1166666666667</v>
      </c>
      <c r="J377" s="378">
        <v>210.38333333333335</v>
      </c>
      <c r="K377" s="377">
        <v>207.85</v>
      </c>
      <c r="L377" s="377">
        <v>204.6</v>
      </c>
      <c r="M377" s="377">
        <v>63.565669999999997</v>
      </c>
      <c r="N377" s="1"/>
      <c r="O377" s="1"/>
    </row>
    <row r="378" spans="1:15" ht="12.75" customHeight="1">
      <c r="A378" s="30">
        <v>368</v>
      </c>
      <c r="B378" s="436" t="s">
        <v>291</v>
      </c>
      <c r="C378" s="377">
        <v>2656.35</v>
      </c>
      <c r="D378" s="378">
        <v>2679.6666666666665</v>
      </c>
      <c r="E378" s="378">
        <v>2616.6833333333329</v>
      </c>
      <c r="F378" s="378">
        <v>2577.0166666666664</v>
      </c>
      <c r="G378" s="378">
        <v>2514.0333333333328</v>
      </c>
      <c r="H378" s="378">
        <v>2719.333333333333</v>
      </c>
      <c r="I378" s="378">
        <v>2782.3166666666666</v>
      </c>
      <c r="J378" s="378">
        <v>2821.9833333333331</v>
      </c>
      <c r="K378" s="377">
        <v>2742.65</v>
      </c>
      <c r="L378" s="377">
        <v>2640</v>
      </c>
      <c r="M378" s="377">
        <v>0.24676999999999999</v>
      </c>
      <c r="N378" s="1"/>
      <c r="O378" s="1"/>
    </row>
    <row r="379" spans="1:15" ht="12.75" customHeight="1">
      <c r="A379" s="30">
        <v>369</v>
      </c>
      <c r="B379" s="436" t="s">
        <v>853</v>
      </c>
      <c r="C379" s="377">
        <v>417.4</v>
      </c>
      <c r="D379" s="378">
        <v>422.65000000000003</v>
      </c>
      <c r="E379" s="378">
        <v>409.45000000000005</v>
      </c>
      <c r="F379" s="378">
        <v>401.5</v>
      </c>
      <c r="G379" s="378">
        <v>388.3</v>
      </c>
      <c r="H379" s="378">
        <v>430.60000000000008</v>
      </c>
      <c r="I379" s="378">
        <v>443.8</v>
      </c>
      <c r="J379" s="378">
        <v>451.75000000000011</v>
      </c>
      <c r="K379" s="377">
        <v>435.85</v>
      </c>
      <c r="L379" s="377">
        <v>414.7</v>
      </c>
      <c r="M379" s="377">
        <v>19.579419999999999</v>
      </c>
      <c r="N379" s="1"/>
      <c r="O379" s="1"/>
    </row>
    <row r="380" spans="1:15" ht="12.75" customHeight="1">
      <c r="A380" s="30">
        <v>370</v>
      </c>
      <c r="B380" s="436" t="s">
        <v>273</v>
      </c>
      <c r="C380" s="377">
        <v>526.65</v>
      </c>
      <c r="D380" s="378">
        <v>534.51666666666665</v>
      </c>
      <c r="E380" s="378">
        <v>514.13333333333333</v>
      </c>
      <c r="F380" s="378">
        <v>501.61666666666667</v>
      </c>
      <c r="G380" s="378">
        <v>481.23333333333335</v>
      </c>
      <c r="H380" s="378">
        <v>547.0333333333333</v>
      </c>
      <c r="I380" s="378">
        <v>567.41666666666652</v>
      </c>
      <c r="J380" s="378">
        <v>579.93333333333328</v>
      </c>
      <c r="K380" s="377">
        <v>554.9</v>
      </c>
      <c r="L380" s="377">
        <v>522</v>
      </c>
      <c r="M380" s="377">
        <v>49.395449999999997</v>
      </c>
      <c r="N380" s="1"/>
      <c r="O380" s="1"/>
    </row>
    <row r="381" spans="1:15" ht="12.75" customHeight="1">
      <c r="A381" s="30">
        <v>371</v>
      </c>
      <c r="B381" s="436" t="s">
        <v>478</v>
      </c>
      <c r="C381" s="377">
        <v>721</v>
      </c>
      <c r="D381" s="378">
        <v>726.63333333333333</v>
      </c>
      <c r="E381" s="378">
        <v>709.7166666666667</v>
      </c>
      <c r="F381" s="378">
        <v>698.43333333333339</v>
      </c>
      <c r="G381" s="378">
        <v>681.51666666666677</v>
      </c>
      <c r="H381" s="378">
        <v>737.91666666666663</v>
      </c>
      <c r="I381" s="378">
        <v>754.83333333333337</v>
      </c>
      <c r="J381" s="378">
        <v>766.11666666666656</v>
      </c>
      <c r="K381" s="377">
        <v>743.55</v>
      </c>
      <c r="L381" s="377">
        <v>715.35</v>
      </c>
      <c r="M381" s="377">
        <v>3.9720399999999998</v>
      </c>
      <c r="N381" s="1"/>
      <c r="O381" s="1"/>
    </row>
    <row r="382" spans="1:15" ht="12.75" customHeight="1">
      <c r="A382" s="30">
        <v>372</v>
      </c>
      <c r="B382" s="436" t="s">
        <v>479</v>
      </c>
      <c r="C382" s="377">
        <v>148.25</v>
      </c>
      <c r="D382" s="378">
        <v>149.29999999999998</v>
      </c>
      <c r="E382" s="378">
        <v>145.64999999999998</v>
      </c>
      <c r="F382" s="378">
        <v>143.04999999999998</v>
      </c>
      <c r="G382" s="378">
        <v>139.39999999999998</v>
      </c>
      <c r="H382" s="378">
        <v>151.89999999999998</v>
      </c>
      <c r="I382" s="378">
        <v>155.55000000000001</v>
      </c>
      <c r="J382" s="378">
        <v>158.14999999999998</v>
      </c>
      <c r="K382" s="377">
        <v>152.94999999999999</v>
      </c>
      <c r="L382" s="377">
        <v>146.69999999999999</v>
      </c>
      <c r="M382" s="377">
        <v>7.21929</v>
      </c>
      <c r="N382" s="1"/>
      <c r="O382" s="1"/>
    </row>
    <row r="383" spans="1:15" ht="12.75" customHeight="1">
      <c r="A383" s="30">
        <v>373</v>
      </c>
      <c r="B383" s="436" t="s">
        <v>183</v>
      </c>
      <c r="C383" s="377">
        <v>1565.05</v>
      </c>
      <c r="D383" s="378">
        <v>1574.1833333333334</v>
      </c>
      <c r="E383" s="378">
        <v>1542.8666666666668</v>
      </c>
      <c r="F383" s="378">
        <v>1520.6833333333334</v>
      </c>
      <c r="G383" s="378">
        <v>1489.3666666666668</v>
      </c>
      <c r="H383" s="378">
        <v>1596.3666666666668</v>
      </c>
      <c r="I383" s="378">
        <v>1627.6833333333334</v>
      </c>
      <c r="J383" s="378">
        <v>1649.8666666666668</v>
      </c>
      <c r="K383" s="377">
        <v>1605.5</v>
      </c>
      <c r="L383" s="377">
        <v>1552</v>
      </c>
      <c r="M383" s="377">
        <v>16.437809999999999</v>
      </c>
      <c r="N383" s="1"/>
      <c r="O383" s="1"/>
    </row>
    <row r="384" spans="1:15" ht="12.75" customHeight="1">
      <c r="A384" s="30">
        <v>374</v>
      </c>
      <c r="B384" s="436" t="s">
        <v>481</v>
      </c>
      <c r="C384" s="377">
        <v>812.35</v>
      </c>
      <c r="D384" s="378">
        <v>817.79999999999984</v>
      </c>
      <c r="E384" s="378">
        <v>800.59999999999968</v>
      </c>
      <c r="F384" s="378">
        <v>788.8499999999998</v>
      </c>
      <c r="G384" s="378">
        <v>771.64999999999964</v>
      </c>
      <c r="H384" s="378">
        <v>829.54999999999973</v>
      </c>
      <c r="I384" s="378">
        <v>846.74999999999977</v>
      </c>
      <c r="J384" s="378">
        <v>858.49999999999977</v>
      </c>
      <c r="K384" s="377">
        <v>835</v>
      </c>
      <c r="L384" s="377">
        <v>806.05</v>
      </c>
      <c r="M384" s="377">
        <v>1.3162100000000001</v>
      </c>
      <c r="N384" s="1"/>
      <c r="O384" s="1"/>
    </row>
    <row r="385" spans="1:15" ht="12.75" customHeight="1">
      <c r="A385" s="30">
        <v>375</v>
      </c>
      <c r="B385" s="436" t="s">
        <v>483</v>
      </c>
      <c r="C385" s="377">
        <v>1144.25</v>
      </c>
      <c r="D385" s="378">
        <v>1156.95</v>
      </c>
      <c r="E385" s="378">
        <v>1127.3000000000002</v>
      </c>
      <c r="F385" s="378">
        <v>1110.3500000000001</v>
      </c>
      <c r="G385" s="378">
        <v>1080.7000000000003</v>
      </c>
      <c r="H385" s="378">
        <v>1173.9000000000001</v>
      </c>
      <c r="I385" s="378">
        <v>1203.5500000000002</v>
      </c>
      <c r="J385" s="378">
        <v>1220.5</v>
      </c>
      <c r="K385" s="377">
        <v>1186.5999999999999</v>
      </c>
      <c r="L385" s="377">
        <v>1140</v>
      </c>
      <c r="M385" s="377">
        <v>2.3128700000000002</v>
      </c>
      <c r="N385" s="1"/>
      <c r="O385" s="1"/>
    </row>
    <row r="386" spans="1:15" ht="12.75" customHeight="1">
      <c r="A386" s="30">
        <v>376</v>
      </c>
      <c r="B386" s="436" t="s">
        <v>854</v>
      </c>
      <c r="C386" s="377">
        <v>120.3</v>
      </c>
      <c r="D386" s="378">
        <v>120.93333333333332</v>
      </c>
      <c r="E386" s="378">
        <v>119.46666666666664</v>
      </c>
      <c r="F386" s="378">
        <v>118.63333333333331</v>
      </c>
      <c r="G386" s="378">
        <v>117.16666666666663</v>
      </c>
      <c r="H386" s="378">
        <v>121.76666666666665</v>
      </c>
      <c r="I386" s="378">
        <v>123.23333333333332</v>
      </c>
      <c r="J386" s="378">
        <v>124.06666666666666</v>
      </c>
      <c r="K386" s="377">
        <v>122.4</v>
      </c>
      <c r="L386" s="377">
        <v>120.1</v>
      </c>
      <c r="M386" s="377">
        <v>7.4797900000000004</v>
      </c>
      <c r="N386" s="1"/>
      <c r="O386" s="1"/>
    </row>
    <row r="387" spans="1:15" ht="12.75" customHeight="1">
      <c r="A387" s="30">
        <v>377</v>
      </c>
      <c r="B387" s="436" t="s">
        <v>485</v>
      </c>
      <c r="C387" s="377">
        <v>232.65</v>
      </c>
      <c r="D387" s="378">
        <v>236.93333333333331</v>
      </c>
      <c r="E387" s="378">
        <v>225.01666666666662</v>
      </c>
      <c r="F387" s="378">
        <v>217.38333333333333</v>
      </c>
      <c r="G387" s="378">
        <v>205.46666666666664</v>
      </c>
      <c r="H387" s="378">
        <v>244.56666666666661</v>
      </c>
      <c r="I387" s="378">
        <v>256.48333333333329</v>
      </c>
      <c r="J387" s="378">
        <v>264.11666666666656</v>
      </c>
      <c r="K387" s="377">
        <v>248.85</v>
      </c>
      <c r="L387" s="377">
        <v>229.3</v>
      </c>
      <c r="M387" s="377">
        <v>37.197879999999998</v>
      </c>
      <c r="N387" s="1"/>
      <c r="O387" s="1"/>
    </row>
    <row r="388" spans="1:15" ht="12.75" customHeight="1">
      <c r="A388" s="30">
        <v>378</v>
      </c>
      <c r="B388" s="436" t="s">
        <v>486</v>
      </c>
      <c r="C388" s="377">
        <v>916.35</v>
      </c>
      <c r="D388" s="378">
        <v>924.33333333333337</v>
      </c>
      <c r="E388" s="378">
        <v>900.01666666666677</v>
      </c>
      <c r="F388" s="378">
        <v>883.68333333333339</v>
      </c>
      <c r="G388" s="378">
        <v>859.36666666666679</v>
      </c>
      <c r="H388" s="378">
        <v>940.66666666666674</v>
      </c>
      <c r="I388" s="378">
        <v>964.98333333333335</v>
      </c>
      <c r="J388" s="378">
        <v>981.31666666666672</v>
      </c>
      <c r="K388" s="377">
        <v>948.65</v>
      </c>
      <c r="L388" s="377">
        <v>908</v>
      </c>
      <c r="M388" s="377">
        <v>4.5758999999999999</v>
      </c>
      <c r="N388" s="1"/>
      <c r="O388" s="1"/>
    </row>
    <row r="389" spans="1:15" ht="12.75" customHeight="1">
      <c r="A389" s="30">
        <v>379</v>
      </c>
      <c r="B389" s="436" t="s">
        <v>487</v>
      </c>
      <c r="C389" s="377">
        <v>286.85000000000002</v>
      </c>
      <c r="D389" s="378">
        <v>290.3</v>
      </c>
      <c r="E389" s="378">
        <v>281.55</v>
      </c>
      <c r="F389" s="378">
        <v>276.25</v>
      </c>
      <c r="G389" s="378">
        <v>267.5</v>
      </c>
      <c r="H389" s="378">
        <v>295.60000000000002</v>
      </c>
      <c r="I389" s="378">
        <v>304.35000000000002</v>
      </c>
      <c r="J389" s="378">
        <v>309.65000000000003</v>
      </c>
      <c r="K389" s="377">
        <v>299.05</v>
      </c>
      <c r="L389" s="377">
        <v>285</v>
      </c>
      <c r="M389" s="377">
        <v>15.36586</v>
      </c>
      <c r="N389" s="1"/>
      <c r="O389" s="1"/>
    </row>
    <row r="390" spans="1:15" ht="12.75" customHeight="1">
      <c r="A390" s="30">
        <v>380</v>
      </c>
      <c r="B390" s="436" t="s">
        <v>184</v>
      </c>
      <c r="C390" s="377">
        <v>971.35</v>
      </c>
      <c r="D390" s="378">
        <v>988.7833333333333</v>
      </c>
      <c r="E390" s="378">
        <v>947.56666666666661</v>
      </c>
      <c r="F390" s="378">
        <v>923.7833333333333</v>
      </c>
      <c r="G390" s="378">
        <v>882.56666666666661</v>
      </c>
      <c r="H390" s="378">
        <v>1012.5666666666666</v>
      </c>
      <c r="I390" s="378">
        <v>1053.7833333333333</v>
      </c>
      <c r="J390" s="378">
        <v>1077.5666666666666</v>
      </c>
      <c r="K390" s="377">
        <v>1030</v>
      </c>
      <c r="L390" s="377">
        <v>965</v>
      </c>
      <c r="M390" s="377">
        <v>4.5523899999999999</v>
      </c>
      <c r="N390" s="1"/>
      <c r="O390" s="1"/>
    </row>
    <row r="391" spans="1:15" ht="12.75" customHeight="1">
      <c r="A391" s="30">
        <v>381</v>
      </c>
      <c r="B391" s="436" t="s">
        <v>489</v>
      </c>
      <c r="C391" s="377">
        <v>1900.6</v>
      </c>
      <c r="D391" s="378">
        <v>1908.2</v>
      </c>
      <c r="E391" s="378">
        <v>1884.5500000000002</v>
      </c>
      <c r="F391" s="378">
        <v>1868.5000000000002</v>
      </c>
      <c r="G391" s="378">
        <v>1844.8500000000004</v>
      </c>
      <c r="H391" s="378">
        <v>1924.25</v>
      </c>
      <c r="I391" s="378">
        <v>1947.9</v>
      </c>
      <c r="J391" s="378">
        <v>1963.9499999999998</v>
      </c>
      <c r="K391" s="377">
        <v>1931.85</v>
      </c>
      <c r="L391" s="377">
        <v>1892.15</v>
      </c>
      <c r="M391" s="377">
        <v>0.30164999999999997</v>
      </c>
      <c r="N391" s="1"/>
      <c r="O391" s="1"/>
    </row>
    <row r="392" spans="1:15" ht="12.75" customHeight="1">
      <c r="A392" s="30">
        <v>382</v>
      </c>
      <c r="B392" s="436" t="s">
        <v>185</v>
      </c>
      <c r="C392" s="377">
        <v>149.19999999999999</v>
      </c>
      <c r="D392" s="378">
        <v>151.48333333333332</v>
      </c>
      <c r="E392" s="378">
        <v>146.16666666666663</v>
      </c>
      <c r="F392" s="378">
        <v>143.1333333333333</v>
      </c>
      <c r="G392" s="378">
        <v>137.81666666666661</v>
      </c>
      <c r="H392" s="378">
        <v>154.51666666666665</v>
      </c>
      <c r="I392" s="378">
        <v>159.83333333333331</v>
      </c>
      <c r="J392" s="378">
        <v>162.86666666666667</v>
      </c>
      <c r="K392" s="377">
        <v>156.80000000000001</v>
      </c>
      <c r="L392" s="377">
        <v>148.44999999999999</v>
      </c>
      <c r="M392" s="377">
        <v>176.55842000000001</v>
      </c>
      <c r="N392" s="1"/>
      <c r="O392" s="1"/>
    </row>
    <row r="393" spans="1:15" ht="12.75" customHeight="1">
      <c r="A393" s="30">
        <v>383</v>
      </c>
      <c r="B393" s="436" t="s">
        <v>488</v>
      </c>
      <c r="C393" s="377">
        <v>84.4</v>
      </c>
      <c r="D393" s="378">
        <v>85.616666666666674</v>
      </c>
      <c r="E393" s="378">
        <v>82.583333333333343</v>
      </c>
      <c r="F393" s="378">
        <v>80.766666666666666</v>
      </c>
      <c r="G393" s="378">
        <v>77.733333333333334</v>
      </c>
      <c r="H393" s="378">
        <v>87.433333333333351</v>
      </c>
      <c r="I393" s="378">
        <v>90.466666666666683</v>
      </c>
      <c r="J393" s="378">
        <v>92.28333333333336</v>
      </c>
      <c r="K393" s="377">
        <v>88.65</v>
      </c>
      <c r="L393" s="377">
        <v>83.8</v>
      </c>
      <c r="M393" s="377">
        <v>234.52883</v>
      </c>
      <c r="N393" s="1"/>
      <c r="O393" s="1"/>
    </row>
    <row r="394" spans="1:15" ht="12.75" customHeight="1">
      <c r="A394" s="30">
        <v>384</v>
      </c>
      <c r="B394" s="436" t="s">
        <v>186</v>
      </c>
      <c r="C394" s="377">
        <v>136.4</v>
      </c>
      <c r="D394" s="378">
        <v>137.86666666666667</v>
      </c>
      <c r="E394" s="378">
        <v>134.53333333333336</v>
      </c>
      <c r="F394" s="378">
        <v>132.66666666666669</v>
      </c>
      <c r="G394" s="378">
        <v>129.33333333333337</v>
      </c>
      <c r="H394" s="378">
        <v>139.73333333333335</v>
      </c>
      <c r="I394" s="378">
        <v>143.06666666666666</v>
      </c>
      <c r="J394" s="378">
        <v>144.93333333333334</v>
      </c>
      <c r="K394" s="377">
        <v>141.19999999999999</v>
      </c>
      <c r="L394" s="377">
        <v>136</v>
      </c>
      <c r="M394" s="377">
        <v>27.48282</v>
      </c>
      <c r="N394" s="1"/>
      <c r="O394" s="1"/>
    </row>
    <row r="395" spans="1:15" ht="12.75" customHeight="1">
      <c r="A395" s="30">
        <v>385</v>
      </c>
      <c r="B395" s="436" t="s">
        <v>490</v>
      </c>
      <c r="C395" s="377">
        <v>166.5</v>
      </c>
      <c r="D395" s="378">
        <v>168.43333333333331</v>
      </c>
      <c r="E395" s="378">
        <v>163.16666666666663</v>
      </c>
      <c r="F395" s="378">
        <v>159.83333333333331</v>
      </c>
      <c r="G395" s="378">
        <v>154.56666666666663</v>
      </c>
      <c r="H395" s="378">
        <v>171.76666666666662</v>
      </c>
      <c r="I395" s="378">
        <v>177.03333333333333</v>
      </c>
      <c r="J395" s="378">
        <v>180.36666666666662</v>
      </c>
      <c r="K395" s="377">
        <v>173.7</v>
      </c>
      <c r="L395" s="377">
        <v>165.1</v>
      </c>
      <c r="M395" s="377">
        <v>50.037109999999998</v>
      </c>
      <c r="N395" s="1"/>
      <c r="O395" s="1"/>
    </row>
    <row r="396" spans="1:15" ht="12.75" customHeight="1">
      <c r="A396" s="30">
        <v>386</v>
      </c>
      <c r="B396" s="436" t="s">
        <v>491</v>
      </c>
      <c r="C396" s="377">
        <v>1314.4</v>
      </c>
      <c r="D396" s="378">
        <v>1323</v>
      </c>
      <c r="E396" s="378">
        <v>1301.4000000000001</v>
      </c>
      <c r="F396" s="378">
        <v>1288.4000000000001</v>
      </c>
      <c r="G396" s="378">
        <v>1266.8000000000002</v>
      </c>
      <c r="H396" s="378">
        <v>1336</v>
      </c>
      <c r="I396" s="378">
        <v>1357.6</v>
      </c>
      <c r="J396" s="378">
        <v>1370.6</v>
      </c>
      <c r="K396" s="377">
        <v>1344.6</v>
      </c>
      <c r="L396" s="377">
        <v>1310</v>
      </c>
      <c r="M396" s="377">
        <v>0.79647999999999997</v>
      </c>
      <c r="N396" s="1"/>
      <c r="O396" s="1"/>
    </row>
    <row r="397" spans="1:15" ht="12.75" customHeight="1">
      <c r="A397" s="30">
        <v>387</v>
      </c>
      <c r="B397" s="436" t="s">
        <v>187</v>
      </c>
      <c r="C397" s="377">
        <v>2521.8000000000002</v>
      </c>
      <c r="D397" s="378">
        <v>2533.2999999999997</v>
      </c>
      <c r="E397" s="378">
        <v>2504.2499999999995</v>
      </c>
      <c r="F397" s="378">
        <v>2486.6999999999998</v>
      </c>
      <c r="G397" s="378">
        <v>2457.6499999999996</v>
      </c>
      <c r="H397" s="378">
        <v>2550.8499999999995</v>
      </c>
      <c r="I397" s="378">
        <v>2579.8999999999996</v>
      </c>
      <c r="J397" s="378">
        <v>2597.4499999999994</v>
      </c>
      <c r="K397" s="377">
        <v>2562.35</v>
      </c>
      <c r="L397" s="377">
        <v>2515.75</v>
      </c>
      <c r="M397" s="377">
        <v>28.68235</v>
      </c>
      <c r="N397" s="1"/>
      <c r="O397" s="1"/>
    </row>
    <row r="398" spans="1:15" ht="12.75" customHeight="1">
      <c r="A398" s="30">
        <v>388</v>
      </c>
      <c r="B398" s="436" t="s">
        <v>855</v>
      </c>
      <c r="C398" s="377">
        <v>419.25</v>
      </c>
      <c r="D398" s="378">
        <v>425.13333333333338</v>
      </c>
      <c r="E398" s="378">
        <v>410.26666666666677</v>
      </c>
      <c r="F398" s="378">
        <v>401.28333333333336</v>
      </c>
      <c r="G398" s="378">
        <v>386.41666666666674</v>
      </c>
      <c r="H398" s="378">
        <v>434.11666666666679</v>
      </c>
      <c r="I398" s="378">
        <v>448.98333333333346</v>
      </c>
      <c r="J398" s="378">
        <v>457.96666666666681</v>
      </c>
      <c r="K398" s="377">
        <v>440</v>
      </c>
      <c r="L398" s="377">
        <v>416.15</v>
      </c>
      <c r="M398" s="377">
        <v>2.5139900000000002</v>
      </c>
      <c r="N398" s="1"/>
      <c r="O398" s="1"/>
    </row>
    <row r="399" spans="1:15" ht="12.75" customHeight="1">
      <c r="A399" s="30">
        <v>389</v>
      </c>
      <c r="B399" s="436" t="s">
        <v>482</v>
      </c>
      <c r="C399" s="377">
        <v>267.75</v>
      </c>
      <c r="D399" s="378">
        <v>270.2166666666667</v>
      </c>
      <c r="E399" s="378">
        <v>264.33333333333337</v>
      </c>
      <c r="F399" s="378">
        <v>260.91666666666669</v>
      </c>
      <c r="G399" s="378">
        <v>255.03333333333336</v>
      </c>
      <c r="H399" s="378">
        <v>273.63333333333338</v>
      </c>
      <c r="I399" s="378">
        <v>279.51666666666671</v>
      </c>
      <c r="J399" s="378">
        <v>282.93333333333339</v>
      </c>
      <c r="K399" s="377">
        <v>276.10000000000002</v>
      </c>
      <c r="L399" s="377">
        <v>266.8</v>
      </c>
      <c r="M399" s="377">
        <v>2.4506199999999998</v>
      </c>
      <c r="N399" s="1"/>
      <c r="O399" s="1"/>
    </row>
    <row r="400" spans="1:15" ht="12.75" customHeight="1">
      <c r="A400" s="30">
        <v>390</v>
      </c>
      <c r="B400" s="436" t="s">
        <v>492</v>
      </c>
      <c r="C400" s="377">
        <v>1290.5999999999999</v>
      </c>
      <c r="D400" s="378">
        <v>1306.7833333333333</v>
      </c>
      <c r="E400" s="378">
        <v>1263.8166666666666</v>
      </c>
      <c r="F400" s="378">
        <v>1237.0333333333333</v>
      </c>
      <c r="G400" s="378">
        <v>1194.0666666666666</v>
      </c>
      <c r="H400" s="378">
        <v>1333.5666666666666</v>
      </c>
      <c r="I400" s="378">
        <v>1376.5333333333333</v>
      </c>
      <c r="J400" s="378">
        <v>1403.3166666666666</v>
      </c>
      <c r="K400" s="377">
        <v>1349.75</v>
      </c>
      <c r="L400" s="377">
        <v>1280</v>
      </c>
      <c r="M400" s="377">
        <v>0.91961000000000004</v>
      </c>
      <c r="N400" s="1"/>
      <c r="O400" s="1"/>
    </row>
    <row r="401" spans="1:15" ht="12.75" customHeight="1">
      <c r="A401" s="30">
        <v>391</v>
      </c>
      <c r="B401" s="436" t="s">
        <v>493</v>
      </c>
      <c r="C401" s="377">
        <v>1838.7</v>
      </c>
      <c r="D401" s="378">
        <v>1851.8999999999999</v>
      </c>
      <c r="E401" s="378">
        <v>1817.0999999999997</v>
      </c>
      <c r="F401" s="378">
        <v>1795.4999999999998</v>
      </c>
      <c r="G401" s="378">
        <v>1760.6999999999996</v>
      </c>
      <c r="H401" s="378">
        <v>1873.4999999999998</v>
      </c>
      <c r="I401" s="378">
        <v>1908.3</v>
      </c>
      <c r="J401" s="378">
        <v>1929.8999999999999</v>
      </c>
      <c r="K401" s="377">
        <v>1886.7</v>
      </c>
      <c r="L401" s="377">
        <v>1830.3</v>
      </c>
      <c r="M401" s="377">
        <v>1.2551300000000001</v>
      </c>
      <c r="N401" s="1"/>
      <c r="O401" s="1"/>
    </row>
    <row r="402" spans="1:15" ht="12.75" customHeight="1">
      <c r="A402" s="30">
        <v>392</v>
      </c>
      <c r="B402" s="436" t="s">
        <v>484</v>
      </c>
      <c r="C402" s="377">
        <v>37.450000000000003</v>
      </c>
      <c r="D402" s="378">
        <v>37.950000000000003</v>
      </c>
      <c r="E402" s="378">
        <v>36.800000000000004</v>
      </c>
      <c r="F402" s="378">
        <v>36.15</v>
      </c>
      <c r="G402" s="378">
        <v>35</v>
      </c>
      <c r="H402" s="378">
        <v>38.600000000000009</v>
      </c>
      <c r="I402" s="378">
        <v>39.750000000000014</v>
      </c>
      <c r="J402" s="378">
        <v>40.400000000000013</v>
      </c>
      <c r="K402" s="377">
        <v>39.1</v>
      </c>
      <c r="L402" s="377">
        <v>37.299999999999997</v>
      </c>
      <c r="M402" s="377">
        <v>65.710849999999994</v>
      </c>
      <c r="N402" s="1"/>
      <c r="O402" s="1"/>
    </row>
    <row r="403" spans="1:15" ht="12.75" customHeight="1">
      <c r="A403" s="30">
        <v>393</v>
      </c>
      <c r="B403" s="436" t="s">
        <v>188</v>
      </c>
      <c r="C403" s="377">
        <v>105.3</v>
      </c>
      <c r="D403" s="378">
        <v>106.14999999999999</v>
      </c>
      <c r="E403" s="378">
        <v>104.19999999999999</v>
      </c>
      <c r="F403" s="378">
        <v>103.1</v>
      </c>
      <c r="G403" s="378">
        <v>101.14999999999999</v>
      </c>
      <c r="H403" s="378">
        <v>107.24999999999999</v>
      </c>
      <c r="I403" s="378">
        <v>109.2</v>
      </c>
      <c r="J403" s="378">
        <v>110.29999999999998</v>
      </c>
      <c r="K403" s="377">
        <v>108.1</v>
      </c>
      <c r="L403" s="377">
        <v>105.05</v>
      </c>
      <c r="M403" s="377">
        <v>265.28093000000001</v>
      </c>
      <c r="N403" s="1"/>
      <c r="O403" s="1"/>
    </row>
    <row r="404" spans="1:15" ht="12.75" customHeight="1">
      <c r="A404" s="30">
        <v>394</v>
      </c>
      <c r="B404" s="436" t="s">
        <v>276</v>
      </c>
      <c r="C404" s="377">
        <v>7465.3</v>
      </c>
      <c r="D404" s="378">
        <v>7497.4000000000005</v>
      </c>
      <c r="E404" s="378">
        <v>7428.2000000000007</v>
      </c>
      <c r="F404" s="378">
        <v>7391.1</v>
      </c>
      <c r="G404" s="378">
        <v>7321.9000000000005</v>
      </c>
      <c r="H404" s="378">
        <v>7534.5000000000009</v>
      </c>
      <c r="I404" s="378">
        <v>7603.7</v>
      </c>
      <c r="J404" s="378">
        <v>7640.8000000000011</v>
      </c>
      <c r="K404" s="377">
        <v>7566.6</v>
      </c>
      <c r="L404" s="377">
        <v>7460.3</v>
      </c>
      <c r="M404" s="377">
        <v>0.31691000000000003</v>
      </c>
      <c r="N404" s="1"/>
      <c r="O404" s="1"/>
    </row>
    <row r="405" spans="1:15" ht="12.75" customHeight="1">
      <c r="A405" s="30">
        <v>395</v>
      </c>
      <c r="B405" s="436" t="s">
        <v>275</v>
      </c>
      <c r="C405" s="377">
        <v>877.55</v>
      </c>
      <c r="D405" s="378">
        <v>881.61666666666667</v>
      </c>
      <c r="E405" s="378">
        <v>870.93333333333339</v>
      </c>
      <c r="F405" s="378">
        <v>864.31666666666672</v>
      </c>
      <c r="G405" s="378">
        <v>853.63333333333344</v>
      </c>
      <c r="H405" s="378">
        <v>888.23333333333335</v>
      </c>
      <c r="I405" s="378">
        <v>898.91666666666652</v>
      </c>
      <c r="J405" s="378">
        <v>905.5333333333333</v>
      </c>
      <c r="K405" s="377">
        <v>892.3</v>
      </c>
      <c r="L405" s="377">
        <v>875</v>
      </c>
      <c r="M405" s="377">
        <v>8.8548500000000008</v>
      </c>
      <c r="N405" s="1"/>
      <c r="O405" s="1"/>
    </row>
    <row r="406" spans="1:15" ht="12.75" customHeight="1">
      <c r="A406" s="30">
        <v>396</v>
      </c>
      <c r="B406" s="436" t="s">
        <v>189</v>
      </c>
      <c r="C406" s="377">
        <v>1265.9000000000001</v>
      </c>
      <c r="D406" s="378">
        <v>1274</v>
      </c>
      <c r="E406" s="378">
        <v>1255</v>
      </c>
      <c r="F406" s="378">
        <v>1244.0999999999999</v>
      </c>
      <c r="G406" s="378">
        <v>1225.0999999999999</v>
      </c>
      <c r="H406" s="378">
        <v>1284.9000000000001</v>
      </c>
      <c r="I406" s="378">
        <v>1303.9000000000001</v>
      </c>
      <c r="J406" s="378">
        <v>1314.8000000000002</v>
      </c>
      <c r="K406" s="377">
        <v>1293</v>
      </c>
      <c r="L406" s="377">
        <v>1263.0999999999999</v>
      </c>
      <c r="M406" s="377">
        <v>8.6957799999999992</v>
      </c>
      <c r="N406" s="1"/>
      <c r="O406" s="1"/>
    </row>
    <row r="407" spans="1:15" ht="12.75" customHeight="1">
      <c r="A407" s="30">
        <v>397</v>
      </c>
      <c r="B407" s="436" t="s">
        <v>190</v>
      </c>
      <c r="C407" s="377">
        <v>506.8</v>
      </c>
      <c r="D407" s="378">
        <v>509.75</v>
      </c>
      <c r="E407" s="378">
        <v>502.04999999999995</v>
      </c>
      <c r="F407" s="378">
        <v>497.29999999999995</v>
      </c>
      <c r="G407" s="378">
        <v>489.59999999999991</v>
      </c>
      <c r="H407" s="378">
        <v>514.5</v>
      </c>
      <c r="I407" s="378">
        <v>522.20000000000005</v>
      </c>
      <c r="J407" s="378">
        <v>526.95000000000005</v>
      </c>
      <c r="K407" s="377">
        <v>517.45000000000005</v>
      </c>
      <c r="L407" s="377">
        <v>505</v>
      </c>
      <c r="M407" s="377">
        <v>125.92506</v>
      </c>
      <c r="N407" s="1"/>
      <c r="O407" s="1"/>
    </row>
    <row r="408" spans="1:15" ht="12.75" customHeight="1">
      <c r="A408" s="30">
        <v>398</v>
      </c>
      <c r="B408" s="436" t="s">
        <v>497</v>
      </c>
      <c r="C408" s="377">
        <v>9384.85</v>
      </c>
      <c r="D408" s="378">
        <v>9469.0333333333328</v>
      </c>
      <c r="E408" s="378">
        <v>9238.0666666666657</v>
      </c>
      <c r="F408" s="378">
        <v>9091.2833333333328</v>
      </c>
      <c r="G408" s="378">
        <v>8860.3166666666657</v>
      </c>
      <c r="H408" s="378">
        <v>9615.8166666666657</v>
      </c>
      <c r="I408" s="378">
        <v>9846.7833333333328</v>
      </c>
      <c r="J408" s="378">
        <v>9993.5666666666657</v>
      </c>
      <c r="K408" s="377">
        <v>9700</v>
      </c>
      <c r="L408" s="377">
        <v>9322.25</v>
      </c>
      <c r="M408" s="377">
        <v>0.12315</v>
      </c>
      <c r="N408" s="1"/>
      <c r="O408" s="1"/>
    </row>
    <row r="409" spans="1:15" ht="12.75" customHeight="1">
      <c r="A409" s="30">
        <v>399</v>
      </c>
      <c r="B409" s="436" t="s">
        <v>498</v>
      </c>
      <c r="C409" s="377">
        <v>112</v>
      </c>
      <c r="D409" s="378">
        <v>113.03333333333335</v>
      </c>
      <c r="E409" s="378">
        <v>109.2166666666667</v>
      </c>
      <c r="F409" s="378">
        <v>106.43333333333335</v>
      </c>
      <c r="G409" s="378">
        <v>102.6166666666667</v>
      </c>
      <c r="H409" s="378">
        <v>115.81666666666669</v>
      </c>
      <c r="I409" s="378">
        <v>119.63333333333333</v>
      </c>
      <c r="J409" s="378">
        <v>122.41666666666669</v>
      </c>
      <c r="K409" s="377">
        <v>116.85</v>
      </c>
      <c r="L409" s="377">
        <v>110.25</v>
      </c>
      <c r="M409" s="377">
        <v>4.26999</v>
      </c>
      <c r="N409" s="1"/>
      <c r="O409" s="1"/>
    </row>
    <row r="410" spans="1:15" ht="12.75" customHeight="1">
      <c r="A410" s="30">
        <v>400</v>
      </c>
      <c r="B410" s="436" t="s">
        <v>503</v>
      </c>
      <c r="C410" s="377">
        <v>134.6</v>
      </c>
      <c r="D410" s="378">
        <v>136.13333333333333</v>
      </c>
      <c r="E410" s="378">
        <v>132.61666666666665</v>
      </c>
      <c r="F410" s="378">
        <v>130.63333333333333</v>
      </c>
      <c r="G410" s="378">
        <v>127.11666666666665</v>
      </c>
      <c r="H410" s="378">
        <v>138.11666666666665</v>
      </c>
      <c r="I410" s="378">
        <v>141.6333333333333</v>
      </c>
      <c r="J410" s="378">
        <v>143.61666666666665</v>
      </c>
      <c r="K410" s="377">
        <v>139.65</v>
      </c>
      <c r="L410" s="377">
        <v>134.15</v>
      </c>
      <c r="M410" s="377">
        <v>32.058280000000003</v>
      </c>
      <c r="N410" s="1"/>
      <c r="O410" s="1"/>
    </row>
    <row r="411" spans="1:15" ht="12.75" customHeight="1">
      <c r="A411" s="30">
        <v>401</v>
      </c>
      <c r="B411" s="436" t="s">
        <v>499</v>
      </c>
      <c r="C411" s="377">
        <v>175.1</v>
      </c>
      <c r="D411" s="378">
        <v>179.1</v>
      </c>
      <c r="E411" s="378">
        <v>169.2</v>
      </c>
      <c r="F411" s="378">
        <v>163.29999999999998</v>
      </c>
      <c r="G411" s="378">
        <v>153.39999999999998</v>
      </c>
      <c r="H411" s="378">
        <v>185</v>
      </c>
      <c r="I411" s="378">
        <v>194.90000000000003</v>
      </c>
      <c r="J411" s="378">
        <v>200.8</v>
      </c>
      <c r="K411" s="377">
        <v>189</v>
      </c>
      <c r="L411" s="377">
        <v>173.2</v>
      </c>
      <c r="M411" s="377">
        <v>36.759900000000002</v>
      </c>
      <c r="N411" s="1"/>
      <c r="O411" s="1"/>
    </row>
    <row r="412" spans="1:15" ht="12.75" customHeight="1">
      <c r="A412" s="30">
        <v>402</v>
      </c>
      <c r="B412" s="436" t="s">
        <v>501</v>
      </c>
      <c r="C412" s="377">
        <v>3626</v>
      </c>
      <c r="D412" s="378">
        <v>3638.3333333333335</v>
      </c>
      <c r="E412" s="378">
        <v>3556.666666666667</v>
      </c>
      <c r="F412" s="378">
        <v>3487.3333333333335</v>
      </c>
      <c r="G412" s="378">
        <v>3405.666666666667</v>
      </c>
      <c r="H412" s="378">
        <v>3707.666666666667</v>
      </c>
      <c r="I412" s="378">
        <v>3789.3333333333339</v>
      </c>
      <c r="J412" s="378">
        <v>3858.666666666667</v>
      </c>
      <c r="K412" s="377">
        <v>3720</v>
      </c>
      <c r="L412" s="377">
        <v>3569</v>
      </c>
      <c r="M412" s="377">
        <v>0.25163000000000002</v>
      </c>
      <c r="N412" s="1"/>
      <c r="O412" s="1"/>
    </row>
    <row r="413" spans="1:15" ht="12.75" customHeight="1">
      <c r="A413" s="30">
        <v>403</v>
      </c>
      <c r="B413" s="436" t="s">
        <v>500</v>
      </c>
      <c r="C413" s="377">
        <v>361.95</v>
      </c>
      <c r="D413" s="378">
        <v>366.65000000000003</v>
      </c>
      <c r="E413" s="378">
        <v>355.30000000000007</v>
      </c>
      <c r="F413" s="378">
        <v>348.65000000000003</v>
      </c>
      <c r="G413" s="378">
        <v>337.30000000000007</v>
      </c>
      <c r="H413" s="378">
        <v>373.30000000000007</v>
      </c>
      <c r="I413" s="378">
        <v>384.65000000000009</v>
      </c>
      <c r="J413" s="378">
        <v>391.30000000000007</v>
      </c>
      <c r="K413" s="377">
        <v>378</v>
      </c>
      <c r="L413" s="377">
        <v>360</v>
      </c>
      <c r="M413" s="377">
        <v>2.2749100000000002</v>
      </c>
      <c r="N413" s="1"/>
      <c r="O413" s="1"/>
    </row>
    <row r="414" spans="1:15" ht="12.75" customHeight="1">
      <c r="A414" s="30">
        <v>404</v>
      </c>
      <c r="B414" s="436" t="s">
        <v>502</v>
      </c>
      <c r="C414" s="377">
        <v>558.54999999999995</v>
      </c>
      <c r="D414" s="378">
        <v>556.85</v>
      </c>
      <c r="E414" s="378">
        <v>548.70000000000005</v>
      </c>
      <c r="F414" s="378">
        <v>538.85</v>
      </c>
      <c r="G414" s="378">
        <v>530.70000000000005</v>
      </c>
      <c r="H414" s="378">
        <v>566.70000000000005</v>
      </c>
      <c r="I414" s="378">
        <v>574.84999999999991</v>
      </c>
      <c r="J414" s="378">
        <v>584.70000000000005</v>
      </c>
      <c r="K414" s="377">
        <v>565</v>
      </c>
      <c r="L414" s="377">
        <v>547</v>
      </c>
      <c r="M414" s="377">
        <v>2.36036</v>
      </c>
      <c r="N414" s="1"/>
      <c r="O414" s="1"/>
    </row>
    <row r="415" spans="1:15" ht="12.75" customHeight="1">
      <c r="A415" s="30">
        <v>405</v>
      </c>
      <c r="B415" s="436" t="s">
        <v>191</v>
      </c>
      <c r="C415" s="377">
        <v>27155.55</v>
      </c>
      <c r="D415" s="378">
        <v>27215.066666666666</v>
      </c>
      <c r="E415" s="378">
        <v>26790.48333333333</v>
      </c>
      <c r="F415" s="378">
        <v>26425.416666666664</v>
      </c>
      <c r="G415" s="378">
        <v>26000.833333333328</v>
      </c>
      <c r="H415" s="378">
        <v>27580.133333333331</v>
      </c>
      <c r="I415" s="378">
        <v>28004.716666666667</v>
      </c>
      <c r="J415" s="378">
        <v>28369.783333333333</v>
      </c>
      <c r="K415" s="377">
        <v>27639.65</v>
      </c>
      <c r="L415" s="377">
        <v>26850</v>
      </c>
      <c r="M415" s="377">
        <v>0.44022</v>
      </c>
      <c r="N415" s="1"/>
      <c r="O415" s="1"/>
    </row>
    <row r="416" spans="1:15" ht="12.75" customHeight="1">
      <c r="A416" s="30">
        <v>406</v>
      </c>
      <c r="B416" s="436" t="s">
        <v>504</v>
      </c>
      <c r="C416" s="377">
        <v>1734.3</v>
      </c>
      <c r="D416" s="378">
        <v>1758.0166666666667</v>
      </c>
      <c r="E416" s="378">
        <v>1682.4833333333333</v>
      </c>
      <c r="F416" s="378">
        <v>1630.6666666666667</v>
      </c>
      <c r="G416" s="378">
        <v>1555.1333333333334</v>
      </c>
      <c r="H416" s="378">
        <v>1809.8333333333333</v>
      </c>
      <c r="I416" s="378">
        <v>1885.3666666666666</v>
      </c>
      <c r="J416" s="378">
        <v>1937.1833333333332</v>
      </c>
      <c r="K416" s="377">
        <v>1833.55</v>
      </c>
      <c r="L416" s="377">
        <v>1706.2</v>
      </c>
      <c r="M416" s="377">
        <v>0.43563000000000002</v>
      </c>
      <c r="N416" s="1"/>
      <c r="O416" s="1"/>
    </row>
    <row r="417" spans="1:15" ht="12.75" customHeight="1">
      <c r="A417" s="30">
        <v>407</v>
      </c>
      <c r="B417" s="436" t="s">
        <v>192</v>
      </c>
      <c r="C417" s="377">
        <v>2324.6999999999998</v>
      </c>
      <c r="D417" s="378">
        <v>2341.0333333333333</v>
      </c>
      <c r="E417" s="378">
        <v>2284.8166666666666</v>
      </c>
      <c r="F417" s="378">
        <v>2244.9333333333334</v>
      </c>
      <c r="G417" s="378">
        <v>2188.7166666666667</v>
      </c>
      <c r="H417" s="378">
        <v>2380.9166666666665</v>
      </c>
      <c r="I417" s="378">
        <v>2437.1333333333328</v>
      </c>
      <c r="J417" s="378">
        <v>2477.0166666666664</v>
      </c>
      <c r="K417" s="377">
        <v>2397.25</v>
      </c>
      <c r="L417" s="377">
        <v>2301.15</v>
      </c>
      <c r="M417" s="377">
        <v>3.1872099999999999</v>
      </c>
      <c r="N417" s="1"/>
      <c r="O417" s="1"/>
    </row>
    <row r="418" spans="1:15" ht="12.75" customHeight="1">
      <c r="A418" s="30">
        <v>408</v>
      </c>
      <c r="B418" s="436" t="s">
        <v>494</v>
      </c>
      <c r="C418" s="377">
        <v>470.45</v>
      </c>
      <c r="D418" s="378">
        <v>472.68333333333339</v>
      </c>
      <c r="E418" s="378">
        <v>462.36666666666679</v>
      </c>
      <c r="F418" s="378">
        <v>454.28333333333342</v>
      </c>
      <c r="G418" s="378">
        <v>443.96666666666681</v>
      </c>
      <c r="H418" s="378">
        <v>480.76666666666677</v>
      </c>
      <c r="I418" s="378">
        <v>491.08333333333337</v>
      </c>
      <c r="J418" s="378">
        <v>499.16666666666674</v>
      </c>
      <c r="K418" s="377">
        <v>483</v>
      </c>
      <c r="L418" s="377">
        <v>464.6</v>
      </c>
      <c r="M418" s="377">
        <v>6.2010399999999999</v>
      </c>
      <c r="N418" s="1"/>
      <c r="O418" s="1"/>
    </row>
    <row r="419" spans="1:15" ht="12.75" customHeight="1">
      <c r="A419" s="30">
        <v>409</v>
      </c>
      <c r="B419" s="436" t="s">
        <v>495</v>
      </c>
      <c r="C419" s="377">
        <v>31</v>
      </c>
      <c r="D419" s="378">
        <v>31.216666666666669</v>
      </c>
      <c r="E419" s="378">
        <v>30.683333333333337</v>
      </c>
      <c r="F419" s="378">
        <v>30.366666666666667</v>
      </c>
      <c r="G419" s="378">
        <v>29.833333333333336</v>
      </c>
      <c r="H419" s="378">
        <v>31.533333333333339</v>
      </c>
      <c r="I419" s="378">
        <v>32.06666666666667</v>
      </c>
      <c r="J419" s="378">
        <v>32.38333333333334</v>
      </c>
      <c r="K419" s="377">
        <v>31.75</v>
      </c>
      <c r="L419" s="377">
        <v>30.9</v>
      </c>
      <c r="M419" s="377">
        <v>31.72663</v>
      </c>
      <c r="N419" s="1"/>
      <c r="O419" s="1"/>
    </row>
    <row r="420" spans="1:15" ht="12.75" customHeight="1">
      <c r="A420" s="30">
        <v>410</v>
      </c>
      <c r="B420" s="436" t="s">
        <v>496</v>
      </c>
      <c r="C420" s="377">
        <v>3962.9</v>
      </c>
      <c r="D420" s="378">
        <v>3986.2999999999997</v>
      </c>
      <c r="E420" s="378">
        <v>3918.5999999999995</v>
      </c>
      <c r="F420" s="378">
        <v>3874.2999999999997</v>
      </c>
      <c r="G420" s="378">
        <v>3806.5999999999995</v>
      </c>
      <c r="H420" s="378">
        <v>4030.5999999999995</v>
      </c>
      <c r="I420" s="378">
        <v>4098.2999999999993</v>
      </c>
      <c r="J420" s="378">
        <v>4142.5999999999995</v>
      </c>
      <c r="K420" s="377">
        <v>4054</v>
      </c>
      <c r="L420" s="377">
        <v>3942</v>
      </c>
      <c r="M420" s="377">
        <v>0.54254000000000002</v>
      </c>
      <c r="N420" s="1"/>
      <c r="O420" s="1"/>
    </row>
    <row r="421" spans="1:15" ht="12.75" customHeight="1">
      <c r="A421" s="30">
        <v>411</v>
      </c>
      <c r="B421" s="436" t="s">
        <v>505</v>
      </c>
      <c r="C421" s="377">
        <v>962.4</v>
      </c>
      <c r="D421" s="378">
        <v>973.66666666666663</v>
      </c>
      <c r="E421" s="378">
        <v>938.73333333333323</v>
      </c>
      <c r="F421" s="378">
        <v>915.06666666666661</v>
      </c>
      <c r="G421" s="378">
        <v>880.13333333333321</v>
      </c>
      <c r="H421" s="378">
        <v>997.33333333333326</v>
      </c>
      <c r="I421" s="378">
        <v>1032.2666666666667</v>
      </c>
      <c r="J421" s="378">
        <v>1055.9333333333334</v>
      </c>
      <c r="K421" s="377">
        <v>1008.6</v>
      </c>
      <c r="L421" s="377">
        <v>950</v>
      </c>
      <c r="M421" s="377">
        <v>15.33039</v>
      </c>
      <c r="N421" s="1"/>
      <c r="O421" s="1"/>
    </row>
    <row r="422" spans="1:15" ht="12.75" customHeight="1">
      <c r="A422" s="30">
        <v>412</v>
      </c>
      <c r="B422" s="436" t="s">
        <v>507</v>
      </c>
      <c r="C422" s="377">
        <v>1067.75</v>
      </c>
      <c r="D422" s="378">
        <v>1082.2666666666667</v>
      </c>
      <c r="E422" s="378">
        <v>1045.5333333333333</v>
      </c>
      <c r="F422" s="378">
        <v>1023.3166666666666</v>
      </c>
      <c r="G422" s="378">
        <v>986.58333333333326</v>
      </c>
      <c r="H422" s="378">
        <v>1104.4833333333333</v>
      </c>
      <c r="I422" s="378">
        <v>1141.2166666666665</v>
      </c>
      <c r="J422" s="378">
        <v>1163.4333333333334</v>
      </c>
      <c r="K422" s="377">
        <v>1119</v>
      </c>
      <c r="L422" s="377">
        <v>1060.05</v>
      </c>
      <c r="M422" s="377">
        <v>1.0878300000000001</v>
      </c>
      <c r="N422" s="1"/>
      <c r="O422" s="1"/>
    </row>
    <row r="423" spans="1:15" ht="12.75" customHeight="1">
      <c r="A423" s="30">
        <v>413</v>
      </c>
      <c r="B423" s="436" t="s">
        <v>506</v>
      </c>
      <c r="C423" s="377">
        <v>2214.5</v>
      </c>
      <c r="D423" s="378">
        <v>2228.1666666666665</v>
      </c>
      <c r="E423" s="378">
        <v>2191.333333333333</v>
      </c>
      <c r="F423" s="378">
        <v>2168.1666666666665</v>
      </c>
      <c r="G423" s="378">
        <v>2131.333333333333</v>
      </c>
      <c r="H423" s="378">
        <v>2251.333333333333</v>
      </c>
      <c r="I423" s="378">
        <v>2288.1666666666661</v>
      </c>
      <c r="J423" s="378">
        <v>2311.333333333333</v>
      </c>
      <c r="K423" s="377">
        <v>2265</v>
      </c>
      <c r="L423" s="377">
        <v>2205</v>
      </c>
      <c r="M423" s="377">
        <v>0.18837000000000001</v>
      </c>
      <c r="N423" s="1"/>
      <c r="O423" s="1"/>
    </row>
    <row r="424" spans="1:15" ht="12.75" customHeight="1">
      <c r="A424" s="30">
        <v>414</v>
      </c>
      <c r="B424" s="436" t="s">
        <v>508</v>
      </c>
      <c r="C424" s="377">
        <v>859.8</v>
      </c>
      <c r="D424" s="378">
        <v>876.13333333333333</v>
      </c>
      <c r="E424" s="378">
        <v>826.26666666666665</v>
      </c>
      <c r="F424" s="378">
        <v>792.73333333333335</v>
      </c>
      <c r="G424" s="378">
        <v>742.86666666666667</v>
      </c>
      <c r="H424" s="378">
        <v>909.66666666666663</v>
      </c>
      <c r="I424" s="378">
        <v>959.53333333333319</v>
      </c>
      <c r="J424" s="378">
        <v>993.06666666666661</v>
      </c>
      <c r="K424" s="377">
        <v>926</v>
      </c>
      <c r="L424" s="377">
        <v>842.6</v>
      </c>
      <c r="M424" s="377">
        <v>9.6546900000000004</v>
      </c>
      <c r="N424" s="1"/>
      <c r="O424" s="1"/>
    </row>
    <row r="425" spans="1:15" ht="12.75" customHeight="1">
      <c r="A425" s="30">
        <v>415</v>
      </c>
      <c r="B425" s="436" t="s">
        <v>509</v>
      </c>
      <c r="C425" s="377">
        <v>382.7</v>
      </c>
      <c r="D425" s="378">
        <v>385.51666666666665</v>
      </c>
      <c r="E425" s="378">
        <v>377.18333333333328</v>
      </c>
      <c r="F425" s="378">
        <v>371.66666666666663</v>
      </c>
      <c r="G425" s="378">
        <v>363.33333333333326</v>
      </c>
      <c r="H425" s="378">
        <v>391.0333333333333</v>
      </c>
      <c r="I425" s="378">
        <v>399.36666666666667</v>
      </c>
      <c r="J425" s="378">
        <v>404.88333333333333</v>
      </c>
      <c r="K425" s="377">
        <v>393.85</v>
      </c>
      <c r="L425" s="377">
        <v>380</v>
      </c>
      <c r="M425" s="377">
        <v>1.2168600000000001</v>
      </c>
      <c r="N425" s="1"/>
      <c r="O425" s="1"/>
    </row>
    <row r="426" spans="1:15" ht="12.75" customHeight="1">
      <c r="A426" s="30">
        <v>416</v>
      </c>
      <c r="B426" s="436" t="s">
        <v>517</v>
      </c>
      <c r="C426" s="377">
        <v>314.5</v>
      </c>
      <c r="D426" s="378">
        <v>316.89999999999998</v>
      </c>
      <c r="E426" s="378">
        <v>308.99999999999994</v>
      </c>
      <c r="F426" s="378">
        <v>303.49999999999994</v>
      </c>
      <c r="G426" s="378">
        <v>295.59999999999991</v>
      </c>
      <c r="H426" s="378">
        <v>322.39999999999998</v>
      </c>
      <c r="I426" s="378">
        <v>330.30000000000007</v>
      </c>
      <c r="J426" s="378">
        <v>335.8</v>
      </c>
      <c r="K426" s="377">
        <v>324.8</v>
      </c>
      <c r="L426" s="377">
        <v>311.39999999999998</v>
      </c>
      <c r="M426" s="377">
        <v>7.1849800000000004</v>
      </c>
      <c r="N426" s="1"/>
      <c r="O426" s="1"/>
    </row>
    <row r="427" spans="1:15" ht="12.75" customHeight="1">
      <c r="A427" s="30">
        <v>417</v>
      </c>
      <c r="B427" s="436" t="s">
        <v>510</v>
      </c>
      <c r="C427" s="377">
        <v>63.1</v>
      </c>
      <c r="D427" s="378">
        <v>63.5</v>
      </c>
      <c r="E427" s="378">
        <v>62.5</v>
      </c>
      <c r="F427" s="378">
        <v>61.9</v>
      </c>
      <c r="G427" s="378">
        <v>60.9</v>
      </c>
      <c r="H427" s="378">
        <v>64.099999999999994</v>
      </c>
      <c r="I427" s="378">
        <v>65.099999999999994</v>
      </c>
      <c r="J427" s="378">
        <v>65.7</v>
      </c>
      <c r="K427" s="377">
        <v>64.5</v>
      </c>
      <c r="L427" s="377">
        <v>62.9</v>
      </c>
      <c r="M427" s="377">
        <v>36.050800000000002</v>
      </c>
      <c r="N427" s="1"/>
      <c r="O427" s="1"/>
    </row>
    <row r="428" spans="1:15" ht="12.75" customHeight="1">
      <c r="A428" s="30">
        <v>418</v>
      </c>
      <c r="B428" s="436" t="s">
        <v>193</v>
      </c>
      <c r="C428" s="377">
        <v>2615.15</v>
      </c>
      <c r="D428" s="378">
        <v>2625.9333333333334</v>
      </c>
      <c r="E428" s="378">
        <v>2582.2666666666669</v>
      </c>
      <c r="F428" s="378">
        <v>2549.3833333333337</v>
      </c>
      <c r="G428" s="378">
        <v>2505.7166666666672</v>
      </c>
      <c r="H428" s="378">
        <v>2658.8166666666666</v>
      </c>
      <c r="I428" s="378">
        <v>2702.4833333333327</v>
      </c>
      <c r="J428" s="378">
        <v>2735.3666666666663</v>
      </c>
      <c r="K428" s="377">
        <v>2669.6</v>
      </c>
      <c r="L428" s="377">
        <v>2593.0500000000002</v>
      </c>
      <c r="M428" s="377">
        <v>6.1668500000000002</v>
      </c>
      <c r="N428" s="1"/>
      <c r="O428" s="1"/>
    </row>
    <row r="429" spans="1:15" ht="12.75" customHeight="1">
      <c r="A429" s="30">
        <v>419</v>
      </c>
      <c r="B429" s="436" t="s">
        <v>194</v>
      </c>
      <c r="C429" s="377">
        <v>1203.9000000000001</v>
      </c>
      <c r="D429" s="378">
        <v>1219.05</v>
      </c>
      <c r="E429" s="378">
        <v>1171.0999999999999</v>
      </c>
      <c r="F429" s="378">
        <v>1138.3</v>
      </c>
      <c r="G429" s="378">
        <v>1090.3499999999999</v>
      </c>
      <c r="H429" s="378">
        <v>1251.8499999999999</v>
      </c>
      <c r="I429" s="378">
        <v>1299.8000000000002</v>
      </c>
      <c r="J429" s="378">
        <v>1332.6</v>
      </c>
      <c r="K429" s="377">
        <v>1267</v>
      </c>
      <c r="L429" s="377">
        <v>1186.25</v>
      </c>
      <c r="M429" s="377">
        <v>14.268269999999999</v>
      </c>
      <c r="N429" s="1"/>
      <c r="O429" s="1"/>
    </row>
    <row r="430" spans="1:15" ht="12.75" customHeight="1">
      <c r="A430" s="30">
        <v>420</v>
      </c>
      <c r="B430" s="436" t="s">
        <v>514</v>
      </c>
      <c r="C430" s="377">
        <v>426.45</v>
      </c>
      <c r="D430" s="378">
        <v>437.95</v>
      </c>
      <c r="E430" s="378">
        <v>409</v>
      </c>
      <c r="F430" s="378">
        <v>391.55</v>
      </c>
      <c r="G430" s="378">
        <v>362.6</v>
      </c>
      <c r="H430" s="378">
        <v>455.4</v>
      </c>
      <c r="I430" s="378">
        <v>484.34999999999991</v>
      </c>
      <c r="J430" s="378">
        <v>501.79999999999995</v>
      </c>
      <c r="K430" s="377">
        <v>466.9</v>
      </c>
      <c r="L430" s="377">
        <v>420.5</v>
      </c>
      <c r="M430" s="377">
        <v>30.260639999999999</v>
      </c>
      <c r="N430" s="1"/>
      <c r="O430" s="1"/>
    </row>
    <row r="431" spans="1:15" ht="12.75" customHeight="1">
      <c r="A431" s="30">
        <v>421</v>
      </c>
      <c r="B431" s="436" t="s">
        <v>511</v>
      </c>
      <c r="C431" s="377">
        <v>98.05</v>
      </c>
      <c r="D431" s="378">
        <v>98.75</v>
      </c>
      <c r="E431" s="378">
        <v>96.5</v>
      </c>
      <c r="F431" s="378">
        <v>94.95</v>
      </c>
      <c r="G431" s="378">
        <v>92.7</v>
      </c>
      <c r="H431" s="378">
        <v>100.3</v>
      </c>
      <c r="I431" s="378">
        <v>102.55</v>
      </c>
      <c r="J431" s="378">
        <v>104.1</v>
      </c>
      <c r="K431" s="377">
        <v>101</v>
      </c>
      <c r="L431" s="377">
        <v>97.2</v>
      </c>
      <c r="M431" s="377">
        <v>1.1835899999999999</v>
      </c>
      <c r="N431" s="1"/>
      <c r="O431" s="1"/>
    </row>
    <row r="432" spans="1:15" ht="12.75" customHeight="1">
      <c r="A432" s="30">
        <v>422</v>
      </c>
      <c r="B432" s="436" t="s">
        <v>513</v>
      </c>
      <c r="C432" s="377">
        <v>269.25</v>
      </c>
      <c r="D432" s="378">
        <v>271.25</v>
      </c>
      <c r="E432" s="378">
        <v>265</v>
      </c>
      <c r="F432" s="378">
        <v>260.75</v>
      </c>
      <c r="G432" s="378">
        <v>254.5</v>
      </c>
      <c r="H432" s="378">
        <v>275.5</v>
      </c>
      <c r="I432" s="378">
        <v>281.75</v>
      </c>
      <c r="J432" s="378">
        <v>286</v>
      </c>
      <c r="K432" s="377">
        <v>277.5</v>
      </c>
      <c r="L432" s="377">
        <v>267</v>
      </c>
      <c r="M432" s="377">
        <v>9.7002000000000006</v>
      </c>
      <c r="N432" s="1"/>
      <c r="O432" s="1"/>
    </row>
    <row r="433" spans="1:15" ht="12.75" customHeight="1">
      <c r="A433" s="30">
        <v>423</v>
      </c>
      <c r="B433" s="436" t="s">
        <v>515</v>
      </c>
      <c r="C433" s="377">
        <v>576.20000000000005</v>
      </c>
      <c r="D433" s="378">
        <v>579.68333333333339</v>
      </c>
      <c r="E433" s="378">
        <v>569.36666666666679</v>
      </c>
      <c r="F433" s="378">
        <v>562.53333333333342</v>
      </c>
      <c r="G433" s="378">
        <v>552.21666666666681</v>
      </c>
      <c r="H433" s="378">
        <v>586.51666666666677</v>
      </c>
      <c r="I433" s="378">
        <v>596.83333333333337</v>
      </c>
      <c r="J433" s="378">
        <v>603.66666666666674</v>
      </c>
      <c r="K433" s="377">
        <v>590</v>
      </c>
      <c r="L433" s="377">
        <v>572.85</v>
      </c>
      <c r="M433" s="377">
        <v>0.56667999999999996</v>
      </c>
      <c r="N433" s="1"/>
      <c r="O433" s="1"/>
    </row>
    <row r="434" spans="1:15" ht="12.75" customHeight="1">
      <c r="A434" s="30">
        <v>424</v>
      </c>
      <c r="B434" s="436" t="s">
        <v>516</v>
      </c>
      <c r="C434" s="377">
        <v>390.15</v>
      </c>
      <c r="D434" s="378">
        <v>392.68333333333334</v>
      </c>
      <c r="E434" s="378">
        <v>385.4666666666667</v>
      </c>
      <c r="F434" s="378">
        <v>380.78333333333336</v>
      </c>
      <c r="G434" s="378">
        <v>373.56666666666672</v>
      </c>
      <c r="H434" s="378">
        <v>397.36666666666667</v>
      </c>
      <c r="I434" s="378">
        <v>404.58333333333326</v>
      </c>
      <c r="J434" s="378">
        <v>409.26666666666665</v>
      </c>
      <c r="K434" s="377">
        <v>399.9</v>
      </c>
      <c r="L434" s="377">
        <v>388</v>
      </c>
      <c r="M434" s="377">
        <v>2.54908</v>
      </c>
      <c r="N434" s="1"/>
      <c r="O434" s="1"/>
    </row>
    <row r="435" spans="1:15" ht="12.75" customHeight="1">
      <c r="A435" s="30">
        <v>425</v>
      </c>
      <c r="B435" s="436" t="s">
        <v>518</v>
      </c>
      <c r="C435" s="377">
        <v>2386.1999999999998</v>
      </c>
      <c r="D435" s="378">
        <v>2401.6333333333332</v>
      </c>
      <c r="E435" s="378">
        <v>2354.5666666666666</v>
      </c>
      <c r="F435" s="378">
        <v>2322.9333333333334</v>
      </c>
      <c r="G435" s="378">
        <v>2275.8666666666668</v>
      </c>
      <c r="H435" s="378">
        <v>2433.2666666666664</v>
      </c>
      <c r="I435" s="378">
        <v>2480.333333333333</v>
      </c>
      <c r="J435" s="378">
        <v>2511.9666666666662</v>
      </c>
      <c r="K435" s="377">
        <v>2448.6999999999998</v>
      </c>
      <c r="L435" s="377">
        <v>2370</v>
      </c>
      <c r="M435" s="377">
        <v>0.31157000000000001</v>
      </c>
      <c r="N435" s="1"/>
      <c r="O435" s="1"/>
    </row>
    <row r="436" spans="1:15" ht="12.75" customHeight="1">
      <c r="A436" s="30">
        <v>426</v>
      </c>
      <c r="B436" s="436" t="s">
        <v>519</v>
      </c>
      <c r="C436" s="377">
        <v>905.4</v>
      </c>
      <c r="D436" s="378">
        <v>908.4666666666667</v>
      </c>
      <c r="E436" s="378">
        <v>897.43333333333339</v>
      </c>
      <c r="F436" s="378">
        <v>889.4666666666667</v>
      </c>
      <c r="G436" s="378">
        <v>878.43333333333339</v>
      </c>
      <c r="H436" s="378">
        <v>916.43333333333339</v>
      </c>
      <c r="I436" s="378">
        <v>927.4666666666667</v>
      </c>
      <c r="J436" s="378">
        <v>935.43333333333339</v>
      </c>
      <c r="K436" s="377">
        <v>919.5</v>
      </c>
      <c r="L436" s="377">
        <v>900.5</v>
      </c>
      <c r="M436" s="377">
        <v>0.28072000000000003</v>
      </c>
      <c r="N436" s="1"/>
      <c r="O436" s="1"/>
    </row>
    <row r="437" spans="1:15" ht="12.75" customHeight="1">
      <c r="A437" s="30">
        <v>427</v>
      </c>
      <c r="B437" s="436" t="s">
        <v>195</v>
      </c>
      <c r="C437" s="377">
        <v>846.7</v>
      </c>
      <c r="D437" s="378">
        <v>852.9666666666667</v>
      </c>
      <c r="E437" s="378">
        <v>838.73333333333335</v>
      </c>
      <c r="F437" s="378">
        <v>830.76666666666665</v>
      </c>
      <c r="G437" s="378">
        <v>816.5333333333333</v>
      </c>
      <c r="H437" s="378">
        <v>860.93333333333339</v>
      </c>
      <c r="I437" s="378">
        <v>875.16666666666674</v>
      </c>
      <c r="J437" s="378">
        <v>883.13333333333344</v>
      </c>
      <c r="K437" s="377">
        <v>867.2</v>
      </c>
      <c r="L437" s="377">
        <v>845</v>
      </c>
      <c r="M437" s="377">
        <v>33.547080000000001</v>
      </c>
      <c r="N437" s="1"/>
      <c r="O437" s="1"/>
    </row>
    <row r="438" spans="1:15" ht="12.75" customHeight="1">
      <c r="A438" s="30">
        <v>428</v>
      </c>
      <c r="B438" s="436" t="s">
        <v>520</v>
      </c>
      <c r="C438" s="377">
        <v>549.85</v>
      </c>
      <c r="D438" s="378">
        <v>558.2833333333333</v>
      </c>
      <c r="E438" s="378">
        <v>526.66666666666663</v>
      </c>
      <c r="F438" s="378">
        <v>503.48333333333335</v>
      </c>
      <c r="G438" s="378">
        <v>471.86666666666667</v>
      </c>
      <c r="H438" s="378">
        <v>581.46666666666658</v>
      </c>
      <c r="I438" s="378">
        <v>613.08333333333337</v>
      </c>
      <c r="J438" s="378">
        <v>636.26666666666654</v>
      </c>
      <c r="K438" s="377">
        <v>589.9</v>
      </c>
      <c r="L438" s="377">
        <v>535.1</v>
      </c>
      <c r="M438" s="377">
        <v>12.657109999999999</v>
      </c>
      <c r="N438" s="1"/>
      <c r="O438" s="1"/>
    </row>
    <row r="439" spans="1:15" ht="12.75" customHeight="1">
      <c r="A439" s="30">
        <v>429</v>
      </c>
      <c r="B439" s="436" t="s">
        <v>196</v>
      </c>
      <c r="C439" s="377">
        <v>507.35</v>
      </c>
      <c r="D439" s="378">
        <v>510.43333333333339</v>
      </c>
      <c r="E439" s="378">
        <v>501.91666666666674</v>
      </c>
      <c r="F439" s="378">
        <v>496.48333333333335</v>
      </c>
      <c r="G439" s="378">
        <v>487.9666666666667</v>
      </c>
      <c r="H439" s="378">
        <v>515.86666666666679</v>
      </c>
      <c r="I439" s="378">
        <v>524.38333333333344</v>
      </c>
      <c r="J439" s="378">
        <v>529.81666666666683</v>
      </c>
      <c r="K439" s="377">
        <v>518.95000000000005</v>
      </c>
      <c r="L439" s="377">
        <v>505</v>
      </c>
      <c r="M439" s="377">
        <v>4.1020399999999997</v>
      </c>
      <c r="N439" s="1"/>
      <c r="O439" s="1"/>
    </row>
    <row r="440" spans="1:15" ht="12.75" customHeight="1">
      <c r="A440" s="30">
        <v>430</v>
      </c>
      <c r="B440" s="436" t="s">
        <v>523</v>
      </c>
      <c r="C440" s="377">
        <v>713.95</v>
      </c>
      <c r="D440" s="378">
        <v>720.63333333333333</v>
      </c>
      <c r="E440" s="378">
        <v>699.31666666666661</v>
      </c>
      <c r="F440" s="378">
        <v>684.68333333333328</v>
      </c>
      <c r="G440" s="378">
        <v>663.36666666666656</v>
      </c>
      <c r="H440" s="378">
        <v>735.26666666666665</v>
      </c>
      <c r="I440" s="378">
        <v>756.58333333333348</v>
      </c>
      <c r="J440" s="378">
        <v>771.2166666666667</v>
      </c>
      <c r="K440" s="377">
        <v>741.95</v>
      </c>
      <c r="L440" s="377">
        <v>706</v>
      </c>
      <c r="M440" s="377">
        <v>0.45992</v>
      </c>
      <c r="N440" s="1"/>
      <c r="O440" s="1"/>
    </row>
    <row r="441" spans="1:15" ht="12.75" customHeight="1">
      <c r="A441" s="30">
        <v>431</v>
      </c>
      <c r="B441" s="436" t="s">
        <v>521</v>
      </c>
      <c r="C441" s="377">
        <v>423.25</v>
      </c>
      <c r="D441" s="378">
        <v>424.5</v>
      </c>
      <c r="E441" s="378">
        <v>416.1</v>
      </c>
      <c r="F441" s="378">
        <v>408.95000000000005</v>
      </c>
      <c r="G441" s="378">
        <v>400.55000000000007</v>
      </c>
      <c r="H441" s="378">
        <v>431.65</v>
      </c>
      <c r="I441" s="378">
        <v>440.04999999999995</v>
      </c>
      <c r="J441" s="378">
        <v>447.19999999999993</v>
      </c>
      <c r="K441" s="377">
        <v>432.9</v>
      </c>
      <c r="L441" s="377">
        <v>417.35</v>
      </c>
      <c r="M441" s="377">
        <v>1.4986600000000001</v>
      </c>
      <c r="N441" s="1"/>
      <c r="O441" s="1"/>
    </row>
    <row r="442" spans="1:15" ht="12.75" customHeight="1">
      <c r="A442" s="30">
        <v>432</v>
      </c>
      <c r="B442" s="436" t="s">
        <v>522</v>
      </c>
      <c r="C442" s="377">
        <v>2269.35</v>
      </c>
      <c r="D442" s="378">
        <v>2285.0833333333335</v>
      </c>
      <c r="E442" s="378">
        <v>2245.2666666666669</v>
      </c>
      <c r="F442" s="378">
        <v>2221.1833333333334</v>
      </c>
      <c r="G442" s="378">
        <v>2181.3666666666668</v>
      </c>
      <c r="H442" s="378">
        <v>2309.166666666667</v>
      </c>
      <c r="I442" s="378">
        <v>2348.9833333333336</v>
      </c>
      <c r="J442" s="378">
        <v>2373.0666666666671</v>
      </c>
      <c r="K442" s="377">
        <v>2324.9</v>
      </c>
      <c r="L442" s="377">
        <v>2261</v>
      </c>
      <c r="M442" s="377">
        <v>0.82333000000000001</v>
      </c>
      <c r="N442" s="1"/>
      <c r="O442" s="1"/>
    </row>
    <row r="443" spans="1:15" ht="12.75" customHeight="1">
      <c r="A443" s="30">
        <v>433</v>
      </c>
      <c r="B443" s="436" t="s">
        <v>524</v>
      </c>
      <c r="C443" s="377">
        <v>542.75</v>
      </c>
      <c r="D443" s="378">
        <v>540.73333333333335</v>
      </c>
      <c r="E443" s="378">
        <v>534.9666666666667</v>
      </c>
      <c r="F443" s="378">
        <v>527.18333333333339</v>
      </c>
      <c r="G443" s="378">
        <v>521.41666666666674</v>
      </c>
      <c r="H443" s="378">
        <v>548.51666666666665</v>
      </c>
      <c r="I443" s="378">
        <v>554.2833333333333</v>
      </c>
      <c r="J443" s="378">
        <v>562.06666666666661</v>
      </c>
      <c r="K443" s="377">
        <v>546.5</v>
      </c>
      <c r="L443" s="377">
        <v>532.95000000000005</v>
      </c>
      <c r="M443" s="377">
        <v>1.79575</v>
      </c>
      <c r="N443" s="1"/>
      <c r="O443" s="1"/>
    </row>
    <row r="444" spans="1:15" ht="12.75" customHeight="1">
      <c r="A444" s="30">
        <v>434</v>
      </c>
      <c r="B444" s="436" t="s">
        <v>525</v>
      </c>
      <c r="C444" s="377">
        <v>12.2</v>
      </c>
      <c r="D444" s="378">
        <v>12.5</v>
      </c>
      <c r="E444" s="378">
        <v>11.9</v>
      </c>
      <c r="F444" s="378">
        <v>11.6</v>
      </c>
      <c r="G444" s="378">
        <v>11</v>
      </c>
      <c r="H444" s="378">
        <v>12.8</v>
      </c>
      <c r="I444" s="378">
        <v>13.400000000000002</v>
      </c>
      <c r="J444" s="378">
        <v>13.700000000000001</v>
      </c>
      <c r="K444" s="377">
        <v>13.1</v>
      </c>
      <c r="L444" s="377">
        <v>12.2</v>
      </c>
      <c r="M444" s="377">
        <v>1703.5522699999999</v>
      </c>
      <c r="N444" s="1"/>
      <c r="O444" s="1"/>
    </row>
    <row r="445" spans="1:15" ht="12.75" customHeight="1">
      <c r="A445" s="30">
        <v>435</v>
      </c>
      <c r="B445" s="436" t="s">
        <v>512</v>
      </c>
      <c r="C445" s="377">
        <v>395.3</v>
      </c>
      <c r="D445" s="378">
        <v>402.26666666666665</v>
      </c>
      <c r="E445" s="378">
        <v>384.5333333333333</v>
      </c>
      <c r="F445" s="378">
        <v>373.76666666666665</v>
      </c>
      <c r="G445" s="378">
        <v>356.0333333333333</v>
      </c>
      <c r="H445" s="378">
        <v>413.0333333333333</v>
      </c>
      <c r="I445" s="378">
        <v>430.76666666666665</v>
      </c>
      <c r="J445" s="378">
        <v>441.5333333333333</v>
      </c>
      <c r="K445" s="377">
        <v>420</v>
      </c>
      <c r="L445" s="377">
        <v>391.5</v>
      </c>
      <c r="M445" s="377">
        <v>10.6357</v>
      </c>
      <c r="N445" s="1"/>
      <c r="O445" s="1"/>
    </row>
    <row r="446" spans="1:15" ht="12.75" customHeight="1">
      <c r="A446" s="30">
        <v>436</v>
      </c>
      <c r="B446" s="436" t="s">
        <v>526</v>
      </c>
      <c r="C446" s="377">
        <v>1061.0999999999999</v>
      </c>
      <c r="D446" s="378">
        <v>1064.7</v>
      </c>
      <c r="E446" s="378">
        <v>1047.4000000000001</v>
      </c>
      <c r="F446" s="378">
        <v>1033.7</v>
      </c>
      <c r="G446" s="378">
        <v>1016.4000000000001</v>
      </c>
      <c r="H446" s="378">
        <v>1078.4000000000001</v>
      </c>
      <c r="I446" s="378">
        <v>1095.6999999999998</v>
      </c>
      <c r="J446" s="378">
        <v>1109.4000000000001</v>
      </c>
      <c r="K446" s="377">
        <v>1082</v>
      </c>
      <c r="L446" s="377">
        <v>1051</v>
      </c>
      <c r="M446" s="377">
        <v>1.23936</v>
      </c>
      <c r="N446" s="1"/>
      <c r="O446" s="1"/>
    </row>
    <row r="447" spans="1:15" ht="12.75" customHeight="1">
      <c r="A447" s="30">
        <v>437</v>
      </c>
      <c r="B447" s="436" t="s">
        <v>277</v>
      </c>
      <c r="C447" s="377">
        <v>610.95000000000005</v>
      </c>
      <c r="D447" s="378">
        <v>616.76666666666677</v>
      </c>
      <c r="E447" s="378">
        <v>601.18333333333351</v>
      </c>
      <c r="F447" s="378">
        <v>591.41666666666674</v>
      </c>
      <c r="G447" s="378">
        <v>575.83333333333348</v>
      </c>
      <c r="H447" s="378">
        <v>626.53333333333353</v>
      </c>
      <c r="I447" s="378">
        <v>642.11666666666679</v>
      </c>
      <c r="J447" s="378">
        <v>651.88333333333355</v>
      </c>
      <c r="K447" s="377">
        <v>632.35</v>
      </c>
      <c r="L447" s="377">
        <v>607</v>
      </c>
      <c r="M447" s="377">
        <v>3.6102099999999999</v>
      </c>
      <c r="N447" s="1"/>
      <c r="O447" s="1"/>
    </row>
    <row r="448" spans="1:15" ht="12.75" customHeight="1">
      <c r="A448" s="30">
        <v>438</v>
      </c>
      <c r="B448" s="436" t="s">
        <v>531</v>
      </c>
      <c r="C448" s="377">
        <v>1874.3</v>
      </c>
      <c r="D448" s="378">
        <v>1898.6666666666667</v>
      </c>
      <c r="E448" s="378">
        <v>1839.3333333333335</v>
      </c>
      <c r="F448" s="378">
        <v>1804.3666666666668</v>
      </c>
      <c r="G448" s="378">
        <v>1745.0333333333335</v>
      </c>
      <c r="H448" s="378">
        <v>1933.6333333333334</v>
      </c>
      <c r="I448" s="378">
        <v>1992.9666666666669</v>
      </c>
      <c r="J448" s="378">
        <v>2027.9333333333334</v>
      </c>
      <c r="K448" s="377">
        <v>1958</v>
      </c>
      <c r="L448" s="377">
        <v>1863.7</v>
      </c>
      <c r="M448" s="377">
        <v>3.0961400000000001</v>
      </c>
      <c r="N448" s="1"/>
      <c r="O448" s="1"/>
    </row>
    <row r="449" spans="1:15" ht="12.75" customHeight="1">
      <c r="A449" s="30">
        <v>439</v>
      </c>
      <c r="B449" s="436" t="s">
        <v>532</v>
      </c>
      <c r="C449" s="377">
        <v>13663.25</v>
      </c>
      <c r="D449" s="378">
        <v>13758.550000000001</v>
      </c>
      <c r="E449" s="378">
        <v>13467.150000000001</v>
      </c>
      <c r="F449" s="378">
        <v>13271.050000000001</v>
      </c>
      <c r="G449" s="378">
        <v>12979.650000000001</v>
      </c>
      <c r="H449" s="378">
        <v>13954.650000000001</v>
      </c>
      <c r="I449" s="378">
        <v>14246.05</v>
      </c>
      <c r="J449" s="378">
        <v>14442.150000000001</v>
      </c>
      <c r="K449" s="377">
        <v>14049.95</v>
      </c>
      <c r="L449" s="377">
        <v>13562.45</v>
      </c>
      <c r="M449" s="377">
        <v>6.8300000000000001E-3</v>
      </c>
      <c r="N449" s="1"/>
      <c r="O449" s="1"/>
    </row>
    <row r="450" spans="1:15" ht="12.75" customHeight="1">
      <c r="A450" s="30">
        <v>440</v>
      </c>
      <c r="B450" s="436" t="s">
        <v>197</v>
      </c>
      <c r="C450" s="377">
        <v>1005.95</v>
      </c>
      <c r="D450" s="378">
        <v>1016.0166666666668</v>
      </c>
      <c r="E450" s="378">
        <v>990.08333333333348</v>
      </c>
      <c r="F450" s="378">
        <v>974.2166666666667</v>
      </c>
      <c r="G450" s="378">
        <v>948.28333333333342</v>
      </c>
      <c r="H450" s="378">
        <v>1031.8833333333337</v>
      </c>
      <c r="I450" s="378">
        <v>1057.8166666666666</v>
      </c>
      <c r="J450" s="378">
        <v>1073.6833333333336</v>
      </c>
      <c r="K450" s="377">
        <v>1041.95</v>
      </c>
      <c r="L450" s="377">
        <v>1000.15</v>
      </c>
      <c r="M450" s="377">
        <v>12.129580000000001</v>
      </c>
      <c r="N450" s="1"/>
      <c r="O450" s="1"/>
    </row>
    <row r="451" spans="1:15" ht="12.75" customHeight="1">
      <c r="A451" s="30">
        <v>441</v>
      </c>
      <c r="B451" s="436" t="s">
        <v>533</v>
      </c>
      <c r="C451" s="377">
        <v>217.9</v>
      </c>
      <c r="D451" s="378">
        <v>219.66666666666666</v>
      </c>
      <c r="E451" s="378">
        <v>215.13333333333333</v>
      </c>
      <c r="F451" s="378">
        <v>212.36666666666667</v>
      </c>
      <c r="G451" s="378">
        <v>207.83333333333334</v>
      </c>
      <c r="H451" s="378">
        <v>222.43333333333331</v>
      </c>
      <c r="I451" s="378">
        <v>226.96666666666667</v>
      </c>
      <c r="J451" s="378">
        <v>229.73333333333329</v>
      </c>
      <c r="K451" s="377">
        <v>224.2</v>
      </c>
      <c r="L451" s="377">
        <v>216.9</v>
      </c>
      <c r="M451" s="377">
        <v>14.928890000000001</v>
      </c>
      <c r="N451" s="1"/>
      <c r="O451" s="1"/>
    </row>
    <row r="452" spans="1:15" ht="12.75" customHeight="1">
      <c r="A452" s="30">
        <v>442</v>
      </c>
      <c r="B452" s="436" t="s">
        <v>534</v>
      </c>
      <c r="C452" s="377">
        <v>1485.45</v>
      </c>
      <c r="D452" s="378">
        <v>1508.1500000000003</v>
      </c>
      <c r="E452" s="378">
        <v>1451.7000000000007</v>
      </c>
      <c r="F452" s="378">
        <v>1417.9500000000005</v>
      </c>
      <c r="G452" s="378">
        <v>1361.5000000000009</v>
      </c>
      <c r="H452" s="378">
        <v>1541.9000000000005</v>
      </c>
      <c r="I452" s="378">
        <v>1598.35</v>
      </c>
      <c r="J452" s="378">
        <v>1632.1000000000004</v>
      </c>
      <c r="K452" s="377">
        <v>1564.6</v>
      </c>
      <c r="L452" s="377">
        <v>1474.4</v>
      </c>
      <c r="M452" s="377">
        <v>9.3764000000000003</v>
      </c>
      <c r="N452" s="1"/>
      <c r="O452" s="1"/>
    </row>
    <row r="453" spans="1:15" ht="12.75" customHeight="1">
      <c r="A453" s="30">
        <v>443</v>
      </c>
      <c r="B453" s="436" t="s">
        <v>198</v>
      </c>
      <c r="C453" s="377">
        <v>731.45</v>
      </c>
      <c r="D453" s="378">
        <v>743.2833333333333</v>
      </c>
      <c r="E453" s="378">
        <v>716.56666666666661</v>
      </c>
      <c r="F453" s="378">
        <v>701.68333333333328</v>
      </c>
      <c r="G453" s="378">
        <v>674.96666666666658</v>
      </c>
      <c r="H453" s="378">
        <v>758.16666666666663</v>
      </c>
      <c r="I453" s="378">
        <v>784.88333333333333</v>
      </c>
      <c r="J453" s="378">
        <v>799.76666666666665</v>
      </c>
      <c r="K453" s="377">
        <v>770</v>
      </c>
      <c r="L453" s="377">
        <v>728.4</v>
      </c>
      <c r="M453" s="377">
        <v>26.741489999999999</v>
      </c>
      <c r="N453" s="1"/>
      <c r="O453" s="1"/>
    </row>
    <row r="454" spans="1:15" ht="12.75" customHeight="1">
      <c r="A454" s="30">
        <v>444</v>
      </c>
      <c r="B454" s="436" t="s">
        <v>278</v>
      </c>
      <c r="C454" s="377">
        <v>6376.3</v>
      </c>
      <c r="D454" s="378">
        <v>6400.3666666666659</v>
      </c>
      <c r="E454" s="378">
        <v>6276.9333333333316</v>
      </c>
      <c r="F454" s="378">
        <v>6177.5666666666657</v>
      </c>
      <c r="G454" s="378">
        <v>6054.1333333333314</v>
      </c>
      <c r="H454" s="378">
        <v>6499.7333333333318</v>
      </c>
      <c r="I454" s="378">
        <v>6623.1666666666661</v>
      </c>
      <c r="J454" s="378">
        <v>6722.5333333333319</v>
      </c>
      <c r="K454" s="377">
        <v>6523.8</v>
      </c>
      <c r="L454" s="377">
        <v>6301</v>
      </c>
      <c r="M454" s="377">
        <v>2.7444799999999998</v>
      </c>
      <c r="N454" s="1"/>
      <c r="O454" s="1"/>
    </row>
    <row r="455" spans="1:15" ht="12.75" customHeight="1">
      <c r="A455" s="30">
        <v>445</v>
      </c>
      <c r="B455" s="436" t="s">
        <v>199</v>
      </c>
      <c r="C455" s="377">
        <v>510.8</v>
      </c>
      <c r="D455" s="378">
        <v>515.48333333333323</v>
      </c>
      <c r="E455" s="378">
        <v>502.46666666666647</v>
      </c>
      <c r="F455" s="378">
        <v>494.13333333333321</v>
      </c>
      <c r="G455" s="378">
        <v>481.11666666666645</v>
      </c>
      <c r="H455" s="378">
        <v>523.81666666666649</v>
      </c>
      <c r="I455" s="378">
        <v>536.83333333333314</v>
      </c>
      <c r="J455" s="378">
        <v>545.16666666666652</v>
      </c>
      <c r="K455" s="377">
        <v>528.5</v>
      </c>
      <c r="L455" s="377">
        <v>507.15</v>
      </c>
      <c r="M455" s="377">
        <v>193.53194999999999</v>
      </c>
      <c r="N455" s="1"/>
      <c r="O455" s="1"/>
    </row>
    <row r="456" spans="1:15" ht="12.75" customHeight="1">
      <c r="A456" s="30">
        <v>446</v>
      </c>
      <c r="B456" s="436" t="s">
        <v>535</v>
      </c>
      <c r="C456" s="377">
        <v>259.35000000000002</v>
      </c>
      <c r="D456" s="378">
        <v>261.51666666666665</v>
      </c>
      <c r="E456" s="378">
        <v>255.0333333333333</v>
      </c>
      <c r="F456" s="378">
        <v>250.71666666666664</v>
      </c>
      <c r="G456" s="378">
        <v>244.23333333333329</v>
      </c>
      <c r="H456" s="378">
        <v>265.83333333333331</v>
      </c>
      <c r="I456" s="378">
        <v>272.31666666666666</v>
      </c>
      <c r="J456" s="378">
        <v>276.63333333333333</v>
      </c>
      <c r="K456" s="377">
        <v>268</v>
      </c>
      <c r="L456" s="377">
        <v>257.2</v>
      </c>
      <c r="M456" s="377">
        <v>34.77657</v>
      </c>
      <c r="N456" s="1"/>
      <c r="O456" s="1"/>
    </row>
    <row r="457" spans="1:15" ht="12.75" customHeight="1">
      <c r="A457" s="30">
        <v>447</v>
      </c>
      <c r="B457" s="436" t="s">
        <v>200</v>
      </c>
      <c r="C457" s="377">
        <v>239.1</v>
      </c>
      <c r="D457" s="378">
        <v>242.5</v>
      </c>
      <c r="E457" s="378">
        <v>234.4</v>
      </c>
      <c r="F457" s="378">
        <v>229.70000000000002</v>
      </c>
      <c r="G457" s="378">
        <v>221.60000000000002</v>
      </c>
      <c r="H457" s="378">
        <v>247.2</v>
      </c>
      <c r="I457" s="378">
        <v>255.3</v>
      </c>
      <c r="J457" s="378">
        <v>260</v>
      </c>
      <c r="K457" s="377">
        <v>250.6</v>
      </c>
      <c r="L457" s="377">
        <v>237.8</v>
      </c>
      <c r="M457" s="377">
        <v>304.08195999999998</v>
      </c>
      <c r="N457" s="1"/>
      <c r="O457" s="1"/>
    </row>
    <row r="458" spans="1:15" ht="12.75" customHeight="1">
      <c r="A458" s="30">
        <v>448</v>
      </c>
      <c r="B458" s="436" t="s">
        <v>201</v>
      </c>
      <c r="C458" s="377">
        <v>1194.8499999999999</v>
      </c>
      <c r="D458" s="378">
        <v>1206.2</v>
      </c>
      <c r="E458" s="378">
        <v>1178.6500000000001</v>
      </c>
      <c r="F458" s="378">
        <v>1162.45</v>
      </c>
      <c r="G458" s="378">
        <v>1134.9000000000001</v>
      </c>
      <c r="H458" s="378">
        <v>1222.4000000000001</v>
      </c>
      <c r="I458" s="378">
        <v>1249.9499999999998</v>
      </c>
      <c r="J458" s="378">
        <v>1266.1500000000001</v>
      </c>
      <c r="K458" s="377">
        <v>1233.75</v>
      </c>
      <c r="L458" s="377">
        <v>1190</v>
      </c>
      <c r="M458" s="377">
        <v>58.408969999999997</v>
      </c>
      <c r="N458" s="1"/>
      <c r="O458" s="1"/>
    </row>
    <row r="459" spans="1:15" ht="12.75" customHeight="1">
      <c r="A459" s="30">
        <v>449</v>
      </c>
      <c r="B459" s="436" t="s">
        <v>856</v>
      </c>
      <c r="C459" s="377">
        <v>779.85</v>
      </c>
      <c r="D459" s="378">
        <v>784.43333333333339</v>
      </c>
      <c r="E459" s="378">
        <v>766.71666666666681</v>
      </c>
      <c r="F459" s="378">
        <v>753.58333333333337</v>
      </c>
      <c r="G459" s="378">
        <v>735.86666666666679</v>
      </c>
      <c r="H459" s="378">
        <v>797.56666666666683</v>
      </c>
      <c r="I459" s="378">
        <v>815.28333333333353</v>
      </c>
      <c r="J459" s="378">
        <v>828.41666666666686</v>
      </c>
      <c r="K459" s="377">
        <v>802.15</v>
      </c>
      <c r="L459" s="377">
        <v>771.3</v>
      </c>
      <c r="M459" s="377">
        <v>2.9045700000000001</v>
      </c>
      <c r="N459" s="1"/>
      <c r="O459" s="1"/>
    </row>
    <row r="460" spans="1:15" ht="12.75" customHeight="1">
      <c r="A460" s="30">
        <v>450</v>
      </c>
      <c r="B460" s="436" t="s">
        <v>527</v>
      </c>
      <c r="C460" s="377">
        <v>2145.9</v>
      </c>
      <c r="D460" s="378">
        <v>2163.6333333333332</v>
      </c>
      <c r="E460" s="378">
        <v>2108.2666666666664</v>
      </c>
      <c r="F460" s="378">
        <v>2070.6333333333332</v>
      </c>
      <c r="G460" s="378">
        <v>2015.2666666666664</v>
      </c>
      <c r="H460" s="378">
        <v>2201.2666666666664</v>
      </c>
      <c r="I460" s="378">
        <v>2256.6333333333332</v>
      </c>
      <c r="J460" s="378">
        <v>2294.2666666666664</v>
      </c>
      <c r="K460" s="377">
        <v>2219</v>
      </c>
      <c r="L460" s="377">
        <v>2126</v>
      </c>
      <c r="M460" s="377">
        <v>0.12934000000000001</v>
      </c>
      <c r="N460" s="1"/>
      <c r="O460" s="1"/>
    </row>
    <row r="461" spans="1:15" ht="12.75" customHeight="1">
      <c r="A461" s="30">
        <v>451</v>
      </c>
      <c r="B461" s="436" t="s">
        <v>528</v>
      </c>
      <c r="C461" s="377">
        <v>786.4</v>
      </c>
      <c r="D461" s="378">
        <v>794.98333333333323</v>
      </c>
      <c r="E461" s="378">
        <v>772.91666666666652</v>
      </c>
      <c r="F461" s="378">
        <v>759.43333333333328</v>
      </c>
      <c r="G461" s="378">
        <v>737.36666666666656</v>
      </c>
      <c r="H461" s="378">
        <v>808.46666666666647</v>
      </c>
      <c r="I461" s="378">
        <v>830.5333333333333</v>
      </c>
      <c r="J461" s="378">
        <v>844.01666666666642</v>
      </c>
      <c r="K461" s="377">
        <v>817.05</v>
      </c>
      <c r="L461" s="377">
        <v>781.5</v>
      </c>
      <c r="M461" s="377">
        <v>0.34506999999999999</v>
      </c>
      <c r="N461" s="1"/>
      <c r="O461" s="1"/>
    </row>
    <row r="462" spans="1:15" ht="12.75" customHeight="1">
      <c r="A462" s="30">
        <v>452</v>
      </c>
      <c r="B462" s="436" t="s">
        <v>202</v>
      </c>
      <c r="C462" s="377">
        <v>3990.6</v>
      </c>
      <c r="D462" s="378">
        <v>4004.1</v>
      </c>
      <c r="E462" s="378">
        <v>3966.5</v>
      </c>
      <c r="F462" s="378">
        <v>3942.4</v>
      </c>
      <c r="G462" s="378">
        <v>3904.8</v>
      </c>
      <c r="H462" s="378">
        <v>4028.2</v>
      </c>
      <c r="I462" s="378">
        <v>4065.7999999999993</v>
      </c>
      <c r="J462" s="378">
        <v>4089.8999999999996</v>
      </c>
      <c r="K462" s="377">
        <v>4041.7</v>
      </c>
      <c r="L462" s="377">
        <v>3980</v>
      </c>
      <c r="M462" s="377">
        <v>23.890409999999999</v>
      </c>
      <c r="N462" s="1"/>
      <c r="O462" s="1"/>
    </row>
    <row r="463" spans="1:15" ht="12.75" customHeight="1">
      <c r="A463" s="30">
        <v>453</v>
      </c>
      <c r="B463" s="436" t="s">
        <v>536</v>
      </c>
      <c r="C463" s="377">
        <v>4192.95</v>
      </c>
      <c r="D463" s="378">
        <v>4197.3</v>
      </c>
      <c r="E463" s="378">
        <v>4124.6000000000004</v>
      </c>
      <c r="F463" s="378">
        <v>4056.25</v>
      </c>
      <c r="G463" s="378">
        <v>3983.55</v>
      </c>
      <c r="H463" s="378">
        <v>4265.6500000000005</v>
      </c>
      <c r="I463" s="378">
        <v>4338.3499999999995</v>
      </c>
      <c r="J463" s="378">
        <v>4406.7000000000007</v>
      </c>
      <c r="K463" s="377">
        <v>4270</v>
      </c>
      <c r="L463" s="377">
        <v>4128.95</v>
      </c>
      <c r="M463" s="377">
        <v>8.3269999999999997E-2</v>
      </c>
      <c r="N463" s="1"/>
      <c r="O463" s="1"/>
    </row>
    <row r="464" spans="1:15" ht="12.75" customHeight="1">
      <c r="A464" s="30">
        <v>454</v>
      </c>
      <c r="B464" s="436" t="s">
        <v>203</v>
      </c>
      <c r="C464" s="377">
        <v>1660.75</v>
      </c>
      <c r="D464" s="378">
        <v>1685.7833333333335</v>
      </c>
      <c r="E464" s="378">
        <v>1625.0166666666671</v>
      </c>
      <c r="F464" s="378">
        <v>1589.2833333333335</v>
      </c>
      <c r="G464" s="378">
        <v>1528.5166666666671</v>
      </c>
      <c r="H464" s="378">
        <v>1721.5166666666671</v>
      </c>
      <c r="I464" s="378">
        <v>1782.2833333333335</v>
      </c>
      <c r="J464" s="378">
        <v>1818.0166666666671</v>
      </c>
      <c r="K464" s="377">
        <v>1746.55</v>
      </c>
      <c r="L464" s="377">
        <v>1650.05</v>
      </c>
      <c r="M464" s="377">
        <v>48.78369</v>
      </c>
      <c r="N464" s="1"/>
      <c r="O464" s="1"/>
    </row>
    <row r="465" spans="1:15" ht="12.75" customHeight="1">
      <c r="A465" s="30">
        <v>455</v>
      </c>
      <c r="B465" s="436" t="s">
        <v>538</v>
      </c>
      <c r="C465" s="377">
        <v>2030.05</v>
      </c>
      <c r="D465" s="378">
        <v>2050.3333333333335</v>
      </c>
      <c r="E465" s="378">
        <v>1942.7166666666672</v>
      </c>
      <c r="F465" s="378">
        <v>1855.3833333333337</v>
      </c>
      <c r="G465" s="378">
        <v>1747.7666666666673</v>
      </c>
      <c r="H465" s="378">
        <v>2137.666666666667</v>
      </c>
      <c r="I465" s="378">
        <v>2245.2833333333328</v>
      </c>
      <c r="J465" s="378">
        <v>2332.6166666666668</v>
      </c>
      <c r="K465" s="377">
        <v>2157.9499999999998</v>
      </c>
      <c r="L465" s="377">
        <v>1963</v>
      </c>
      <c r="M465" s="377">
        <v>3.7444799999999998</v>
      </c>
      <c r="N465" s="1"/>
      <c r="O465" s="1"/>
    </row>
    <row r="466" spans="1:15" ht="12.75" customHeight="1">
      <c r="A466" s="30">
        <v>456</v>
      </c>
      <c r="B466" s="436" t="s">
        <v>539</v>
      </c>
      <c r="C466" s="377">
        <v>1002.6</v>
      </c>
      <c r="D466" s="378">
        <v>1009.8666666666667</v>
      </c>
      <c r="E466" s="378">
        <v>992.73333333333335</v>
      </c>
      <c r="F466" s="378">
        <v>982.86666666666667</v>
      </c>
      <c r="G466" s="378">
        <v>965.73333333333335</v>
      </c>
      <c r="H466" s="378">
        <v>1019.7333333333333</v>
      </c>
      <c r="I466" s="378">
        <v>1036.8666666666668</v>
      </c>
      <c r="J466" s="378">
        <v>1046.7333333333333</v>
      </c>
      <c r="K466" s="377">
        <v>1027</v>
      </c>
      <c r="L466" s="377">
        <v>1000</v>
      </c>
      <c r="M466" s="377">
        <v>0.46454000000000001</v>
      </c>
      <c r="N466" s="1"/>
      <c r="O466" s="1"/>
    </row>
    <row r="467" spans="1:15" ht="12.75" customHeight="1">
      <c r="A467" s="30">
        <v>457</v>
      </c>
      <c r="B467" s="436" t="s">
        <v>543</v>
      </c>
      <c r="C467" s="377">
        <v>1791.05</v>
      </c>
      <c r="D467" s="378">
        <v>1788.8166666666668</v>
      </c>
      <c r="E467" s="378">
        <v>1762.6333333333337</v>
      </c>
      <c r="F467" s="378">
        <v>1734.2166666666669</v>
      </c>
      <c r="G467" s="378">
        <v>1708.0333333333338</v>
      </c>
      <c r="H467" s="378">
        <v>1817.2333333333336</v>
      </c>
      <c r="I467" s="378">
        <v>1843.4166666666665</v>
      </c>
      <c r="J467" s="378">
        <v>1871.8333333333335</v>
      </c>
      <c r="K467" s="377">
        <v>1815</v>
      </c>
      <c r="L467" s="377">
        <v>1760.4</v>
      </c>
      <c r="M467" s="377">
        <v>2.5105900000000001</v>
      </c>
      <c r="N467" s="1"/>
      <c r="O467" s="1"/>
    </row>
    <row r="468" spans="1:15" ht="12.75" customHeight="1">
      <c r="A468" s="30">
        <v>458</v>
      </c>
      <c r="B468" s="436" t="s">
        <v>540</v>
      </c>
      <c r="C468" s="377">
        <v>2051.85</v>
      </c>
      <c r="D468" s="378">
        <v>2061.9500000000003</v>
      </c>
      <c r="E468" s="378">
        <v>2029.9000000000005</v>
      </c>
      <c r="F468" s="378">
        <v>2007.9500000000003</v>
      </c>
      <c r="G468" s="378">
        <v>1975.9000000000005</v>
      </c>
      <c r="H468" s="378">
        <v>2083.9000000000005</v>
      </c>
      <c r="I468" s="378">
        <v>2115.9500000000007</v>
      </c>
      <c r="J468" s="378">
        <v>2137.9000000000005</v>
      </c>
      <c r="K468" s="377">
        <v>2094</v>
      </c>
      <c r="L468" s="377">
        <v>2040</v>
      </c>
      <c r="M468" s="377">
        <v>0.31304999999999999</v>
      </c>
      <c r="N468" s="1"/>
      <c r="O468" s="1"/>
    </row>
    <row r="469" spans="1:15" ht="12.75" customHeight="1">
      <c r="A469" s="30">
        <v>459</v>
      </c>
      <c r="B469" s="436" t="s">
        <v>204</v>
      </c>
      <c r="C469" s="377">
        <v>2600.6</v>
      </c>
      <c r="D469" s="378">
        <v>2607.5333333333333</v>
      </c>
      <c r="E469" s="378">
        <v>2580.0666666666666</v>
      </c>
      <c r="F469" s="378">
        <v>2559.5333333333333</v>
      </c>
      <c r="G469" s="378">
        <v>2532.0666666666666</v>
      </c>
      <c r="H469" s="378">
        <v>2628.0666666666666</v>
      </c>
      <c r="I469" s="378">
        <v>2655.5333333333328</v>
      </c>
      <c r="J469" s="378">
        <v>2676.0666666666666</v>
      </c>
      <c r="K469" s="377">
        <v>2635</v>
      </c>
      <c r="L469" s="377">
        <v>2587</v>
      </c>
      <c r="M469" s="377">
        <v>12.213139999999999</v>
      </c>
      <c r="N469" s="1"/>
      <c r="O469" s="1"/>
    </row>
    <row r="470" spans="1:15" ht="12.75" customHeight="1">
      <c r="A470" s="30">
        <v>460</v>
      </c>
      <c r="B470" s="436" t="s">
        <v>205</v>
      </c>
      <c r="C470" s="377">
        <v>3186.8</v>
      </c>
      <c r="D470" s="378">
        <v>3192.8833333333332</v>
      </c>
      <c r="E470" s="378">
        <v>3152.0166666666664</v>
      </c>
      <c r="F470" s="378">
        <v>3117.2333333333331</v>
      </c>
      <c r="G470" s="378">
        <v>3076.3666666666663</v>
      </c>
      <c r="H470" s="378">
        <v>3227.6666666666665</v>
      </c>
      <c r="I470" s="378">
        <v>3268.5333333333333</v>
      </c>
      <c r="J470" s="378">
        <v>3303.3166666666666</v>
      </c>
      <c r="K470" s="377">
        <v>3233.75</v>
      </c>
      <c r="L470" s="377">
        <v>3158.1</v>
      </c>
      <c r="M470" s="377">
        <v>1.41011</v>
      </c>
      <c r="N470" s="1"/>
      <c r="O470" s="1"/>
    </row>
    <row r="471" spans="1:15" ht="12.75" customHeight="1">
      <c r="A471" s="30">
        <v>461</v>
      </c>
      <c r="B471" s="436" t="s">
        <v>206</v>
      </c>
      <c r="C471" s="377">
        <v>565.5</v>
      </c>
      <c r="D471" s="378">
        <v>571.01666666666665</v>
      </c>
      <c r="E471" s="378">
        <v>558.18333333333328</v>
      </c>
      <c r="F471" s="378">
        <v>550.86666666666667</v>
      </c>
      <c r="G471" s="378">
        <v>538.0333333333333</v>
      </c>
      <c r="H471" s="378">
        <v>578.33333333333326</v>
      </c>
      <c r="I471" s="378">
        <v>591.16666666666674</v>
      </c>
      <c r="J471" s="378">
        <v>598.48333333333323</v>
      </c>
      <c r="K471" s="377">
        <v>583.85</v>
      </c>
      <c r="L471" s="377">
        <v>563.70000000000005</v>
      </c>
      <c r="M471" s="377">
        <v>2.3426499999999999</v>
      </c>
      <c r="N471" s="1"/>
      <c r="O471" s="1"/>
    </row>
    <row r="472" spans="1:15" ht="12.75" customHeight="1">
      <c r="A472" s="30">
        <v>462</v>
      </c>
      <c r="B472" s="436" t="s">
        <v>207</v>
      </c>
      <c r="C472" s="377">
        <v>1144.3</v>
      </c>
      <c r="D472" s="378">
        <v>1152.3666666666668</v>
      </c>
      <c r="E472" s="378">
        <v>1127.7333333333336</v>
      </c>
      <c r="F472" s="378">
        <v>1111.1666666666667</v>
      </c>
      <c r="G472" s="378">
        <v>1086.5333333333335</v>
      </c>
      <c r="H472" s="378">
        <v>1168.9333333333336</v>
      </c>
      <c r="I472" s="378">
        <v>1193.5666666666668</v>
      </c>
      <c r="J472" s="378">
        <v>1210.1333333333337</v>
      </c>
      <c r="K472" s="377">
        <v>1177</v>
      </c>
      <c r="L472" s="377">
        <v>1135.8</v>
      </c>
      <c r="M472" s="377">
        <v>5.4363599999999996</v>
      </c>
      <c r="N472" s="1"/>
      <c r="O472" s="1"/>
    </row>
    <row r="473" spans="1:15" ht="12.75" customHeight="1">
      <c r="A473" s="30">
        <v>463</v>
      </c>
      <c r="B473" s="436" t="s">
        <v>541</v>
      </c>
      <c r="C473" s="377">
        <v>64.599999999999994</v>
      </c>
      <c r="D473" s="378">
        <v>66.516666666666666</v>
      </c>
      <c r="E473" s="378">
        <v>62.683333333333337</v>
      </c>
      <c r="F473" s="378">
        <v>60.766666666666666</v>
      </c>
      <c r="G473" s="378">
        <v>56.933333333333337</v>
      </c>
      <c r="H473" s="378">
        <v>68.433333333333337</v>
      </c>
      <c r="I473" s="378">
        <v>72.26666666666668</v>
      </c>
      <c r="J473" s="378">
        <v>74.183333333333337</v>
      </c>
      <c r="K473" s="377">
        <v>70.349999999999994</v>
      </c>
      <c r="L473" s="377">
        <v>64.599999999999994</v>
      </c>
      <c r="M473" s="377">
        <v>373.19499999999999</v>
      </c>
      <c r="N473" s="1"/>
      <c r="O473" s="1"/>
    </row>
    <row r="474" spans="1:15" ht="12.75" customHeight="1">
      <c r="A474" s="30">
        <v>464</v>
      </c>
      <c r="B474" s="436" t="s">
        <v>542</v>
      </c>
      <c r="C474" s="377">
        <v>199.95</v>
      </c>
      <c r="D474" s="378">
        <v>202.95000000000002</v>
      </c>
      <c r="E474" s="378">
        <v>193.10000000000002</v>
      </c>
      <c r="F474" s="378">
        <v>186.25</v>
      </c>
      <c r="G474" s="378">
        <v>176.4</v>
      </c>
      <c r="H474" s="378">
        <v>209.80000000000004</v>
      </c>
      <c r="I474" s="378">
        <v>219.65</v>
      </c>
      <c r="J474" s="378">
        <v>226.50000000000006</v>
      </c>
      <c r="K474" s="377">
        <v>212.8</v>
      </c>
      <c r="L474" s="377">
        <v>196.1</v>
      </c>
      <c r="M474" s="377">
        <v>11.214119999999999</v>
      </c>
      <c r="N474" s="1"/>
      <c r="O474" s="1"/>
    </row>
    <row r="475" spans="1:15" ht="12.75" customHeight="1">
      <c r="A475" s="30">
        <v>465</v>
      </c>
      <c r="B475" s="436" t="s">
        <v>529</v>
      </c>
      <c r="C475" s="377">
        <v>993.6</v>
      </c>
      <c r="D475" s="378">
        <v>1007.4166666666666</v>
      </c>
      <c r="E475" s="378">
        <v>976.18333333333317</v>
      </c>
      <c r="F475" s="378">
        <v>958.76666666666654</v>
      </c>
      <c r="G475" s="378">
        <v>927.53333333333308</v>
      </c>
      <c r="H475" s="378">
        <v>1024.8333333333333</v>
      </c>
      <c r="I475" s="378">
        <v>1056.0666666666666</v>
      </c>
      <c r="J475" s="378">
        <v>1073.4833333333333</v>
      </c>
      <c r="K475" s="377">
        <v>1038.6500000000001</v>
      </c>
      <c r="L475" s="377">
        <v>990</v>
      </c>
      <c r="M475" s="377">
        <v>0.66764000000000001</v>
      </c>
      <c r="N475" s="1"/>
      <c r="O475" s="1"/>
    </row>
    <row r="476" spans="1:15" ht="12.75" customHeight="1">
      <c r="A476" s="30">
        <v>466</v>
      </c>
      <c r="B476" s="436" t="s">
        <v>857</v>
      </c>
      <c r="C476" s="377">
        <v>224.65</v>
      </c>
      <c r="D476" s="378">
        <v>224.65</v>
      </c>
      <c r="E476" s="378">
        <v>224.65</v>
      </c>
      <c r="F476" s="378">
        <v>224.65</v>
      </c>
      <c r="G476" s="378">
        <v>224.65</v>
      </c>
      <c r="H476" s="378">
        <v>224.65</v>
      </c>
      <c r="I476" s="378">
        <v>224.65</v>
      </c>
      <c r="J476" s="378">
        <v>224.65</v>
      </c>
      <c r="K476" s="377">
        <v>224.65</v>
      </c>
      <c r="L476" s="377">
        <v>224.65</v>
      </c>
      <c r="M476" s="377">
        <v>5.19</v>
      </c>
      <c r="N476" s="1"/>
      <c r="O476" s="1"/>
    </row>
    <row r="477" spans="1:15" ht="12.75" customHeight="1">
      <c r="A477" s="30">
        <v>467</v>
      </c>
      <c r="B477" s="436" t="s">
        <v>530</v>
      </c>
      <c r="C477" s="377">
        <v>49.15</v>
      </c>
      <c r="D477" s="378">
        <v>48.716666666666669</v>
      </c>
      <c r="E477" s="378">
        <v>46.583333333333336</v>
      </c>
      <c r="F477" s="378">
        <v>44.016666666666666</v>
      </c>
      <c r="G477" s="378">
        <v>41.883333333333333</v>
      </c>
      <c r="H477" s="378">
        <v>51.283333333333339</v>
      </c>
      <c r="I477" s="378">
        <v>53.416666666666664</v>
      </c>
      <c r="J477" s="378">
        <v>55.983333333333341</v>
      </c>
      <c r="K477" s="377">
        <v>50.85</v>
      </c>
      <c r="L477" s="377">
        <v>46.15</v>
      </c>
      <c r="M477" s="377">
        <v>354.33485000000002</v>
      </c>
      <c r="N477" s="1"/>
      <c r="O477" s="1"/>
    </row>
    <row r="478" spans="1:15" ht="12.75" customHeight="1">
      <c r="A478" s="30">
        <v>468</v>
      </c>
      <c r="B478" s="436" t="s">
        <v>208</v>
      </c>
      <c r="C478" s="377">
        <v>643.20000000000005</v>
      </c>
      <c r="D478" s="378">
        <v>648.03333333333342</v>
      </c>
      <c r="E478" s="378">
        <v>635.36666666666679</v>
      </c>
      <c r="F478" s="378">
        <v>627.53333333333342</v>
      </c>
      <c r="G478" s="378">
        <v>614.86666666666679</v>
      </c>
      <c r="H478" s="378">
        <v>655.86666666666679</v>
      </c>
      <c r="I478" s="378">
        <v>668.53333333333353</v>
      </c>
      <c r="J478" s="378">
        <v>676.36666666666679</v>
      </c>
      <c r="K478" s="377">
        <v>660.7</v>
      </c>
      <c r="L478" s="377">
        <v>640.20000000000005</v>
      </c>
      <c r="M478" s="377">
        <v>9.0090599999999998</v>
      </c>
      <c r="N478" s="1"/>
      <c r="O478" s="1"/>
    </row>
    <row r="479" spans="1:15" ht="12.75" customHeight="1">
      <c r="A479" s="30">
        <v>469</v>
      </c>
      <c r="B479" s="436" t="s">
        <v>209</v>
      </c>
      <c r="C479" s="377">
        <v>1625.05</v>
      </c>
      <c r="D479" s="378">
        <v>1641.55</v>
      </c>
      <c r="E479" s="378">
        <v>1600.55</v>
      </c>
      <c r="F479" s="378">
        <v>1576.05</v>
      </c>
      <c r="G479" s="378">
        <v>1535.05</v>
      </c>
      <c r="H479" s="378">
        <v>1666.05</v>
      </c>
      <c r="I479" s="378">
        <v>1707.05</v>
      </c>
      <c r="J479" s="378">
        <v>1731.55</v>
      </c>
      <c r="K479" s="377">
        <v>1682.55</v>
      </c>
      <c r="L479" s="377">
        <v>1617.05</v>
      </c>
      <c r="M479" s="377">
        <v>3.2762699999999998</v>
      </c>
      <c r="N479" s="1"/>
      <c r="O479" s="1"/>
    </row>
    <row r="480" spans="1:15" ht="12.75" customHeight="1">
      <c r="A480" s="30">
        <v>470</v>
      </c>
      <c r="B480" s="436" t="s">
        <v>544</v>
      </c>
      <c r="C480" s="377">
        <v>13.2</v>
      </c>
      <c r="D480" s="378">
        <v>13.233333333333333</v>
      </c>
      <c r="E480" s="378">
        <v>13.116666666666665</v>
      </c>
      <c r="F480" s="378">
        <v>13.033333333333333</v>
      </c>
      <c r="G480" s="378">
        <v>12.916666666666666</v>
      </c>
      <c r="H480" s="378">
        <v>13.316666666666665</v>
      </c>
      <c r="I480" s="378">
        <v>13.433333333333332</v>
      </c>
      <c r="J480" s="378">
        <v>13.516666666666664</v>
      </c>
      <c r="K480" s="377">
        <v>13.35</v>
      </c>
      <c r="L480" s="377">
        <v>13.15</v>
      </c>
      <c r="M480" s="377">
        <v>30.142600000000002</v>
      </c>
      <c r="N480" s="1"/>
      <c r="O480" s="1"/>
    </row>
    <row r="481" spans="1:15" ht="12.75" customHeight="1">
      <c r="A481" s="30">
        <v>471</v>
      </c>
      <c r="B481" s="436" t="s">
        <v>545</v>
      </c>
      <c r="C481" s="377">
        <v>531.65</v>
      </c>
      <c r="D481" s="378">
        <v>537.7833333333333</v>
      </c>
      <c r="E481" s="378">
        <v>518.96666666666658</v>
      </c>
      <c r="F481" s="378">
        <v>506.2833333333333</v>
      </c>
      <c r="G481" s="378">
        <v>487.46666666666658</v>
      </c>
      <c r="H481" s="378">
        <v>550.46666666666658</v>
      </c>
      <c r="I481" s="378">
        <v>569.28333333333319</v>
      </c>
      <c r="J481" s="378">
        <v>581.96666666666658</v>
      </c>
      <c r="K481" s="377">
        <v>556.6</v>
      </c>
      <c r="L481" s="377">
        <v>525.1</v>
      </c>
      <c r="M481" s="377">
        <v>5.6188599999999997</v>
      </c>
      <c r="N481" s="1"/>
      <c r="O481" s="1"/>
    </row>
    <row r="482" spans="1:15" ht="12.75" customHeight="1">
      <c r="A482" s="30">
        <v>472</v>
      </c>
      <c r="B482" s="436" t="s">
        <v>547</v>
      </c>
      <c r="C482" s="377">
        <v>151.25</v>
      </c>
      <c r="D482" s="378">
        <v>152.91666666666666</v>
      </c>
      <c r="E482" s="378">
        <v>147.83333333333331</v>
      </c>
      <c r="F482" s="378">
        <v>144.41666666666666</v>
      </c>
      <c r="G482" s="378">
        <v>139.33333333333331</v>
      </c>
      <c r="H482" s="378">
        <v>156.33333333333331</v>
      </c>
      <c r="I482" s="378">
        <v>161.41666666666663</v>
      </c>
      <c r="J482" s="378">
        <v>164.83333333333331</v>
      </c>
      <c r="K482" s="377">
        <v>158</v>
      </c>
      <c r="L482" s="377">
        <v>149.5</v>
      </c>
      <c r="M482" s="377">
        <v>29.254429999999999</v>
      </c>
      <c r="N482" s="1"/>
      <c r="O482" s="1"/>
    </row>
    <row r="483" spans="1:15" ht="12.75" customHeight="1">
      <c r="A483" s="30">
        <v>473</v>
      </c>
      <c r="B483" s="436" t="s">
        <v>548</v>
      </c>
      <c r="C483" s="377">
        <v>20.45</v>
      </c>
      <c r="D483" s="378">
        <v>20.7</v>
      </c>
      <c r="E483" s="378">
        <v>20.099999999999998</v>
      </c>
      <c r="F483" s="378">
        <v>19.75</v>
      </c>
      <c r="G483" s="378">
        <v>19.149999999999999</v>
      </c>
      <c r="H483" s="378">
        <v>21.049999999999997</v>
      </c>
      <c r="I483" s="378">
        <v>21.65</v>
      </c>
      <c r="J483" s="378">
        <v>21.999999999999996</v>
      </c>
      <c r="K483" s="377">
        <v>21.3</v>
      </c>
      <c r="L483" s="377">
        <v>20.350000000000001</v>
      </c>
      <c r="M483" s="377">
        <v>61.34328</v>
      </c>
      <c r="N483" s="1"/>
      <c r="O483" s="1"/>
    </row>
    <row r="484" spans="1:15" ht="12.75" customHeight="1">
      <c r="A484" s="30">
        <v>474</v>
      </c>
      <c r="B484" s="436" t="s">
        <v>210</v>
      </c>
      <c r="C484" s="377">
        <v>7555.9</v>
      </c>
      <c r="D484" s="378">
        <v>7656.6333333333341</v>
      </c>
      <c r="E484" s="378">
        <v>7419.2666666666682</v>
      </c>
      <c r="F484" s="378">
        <v>7282.6333333333341</v>
      </c>
      <c r="G484" s="378">
        <v>7045.2666666666682</v>
      </c>
      <c r="H484" s="378">
        <v>7793.2666666666682</v>
      </c>
      <c r="I484" s="378">
        <v>8030.633333333335</v>
      </c>
      <c r="J484" s="378">
        <v>8167.2666666666682</v>
      </c>
      <c r="K484" s="377">
        <v>7894</v>
      </c>
      <c r="L484" s="377">
        <v>7520</v>
      </c>
      <c r="M484" s="377">
        <v>5.6517799999999996</v>
      </c>
      <c r="N484" s="1"/>
      <c r="O484" s="1"/>
    </row>
    <row r="485" spans="1:15" ht="12.75" customHeight="1">
      <c r="A485" s="30">
        <v>475</v>
      </c>
      <c r="B485" s="436" t="s">
        <v>279</v>
      </c>
      <c r="C485" s="377">
        <v>44.6</v>
      </c>
      <c r="D485" s="378">
        <v>44.966666666666669</v>
      </c>
      <c r="E485" s="378">
        <v>44.033333333333339</v>
      </c>
      <c r="F485" s="378">
        <v>43.466666666666669</v>
      </c>
      <c r="G485" s="378">
        <v>42.533333333333339</v>
      </c>
      <c r="H485" s="378">
        <v>45.533333333333339</v>
      </c>
      <c r="I485" s="378">
        <v>46.466666666666676</v>
      </c>
      <c r="J485" s="378">
        <v>47.033333333333339</v>
      </c>
      <c r="K485" s="377">
        <v>45.9</v>
      </c>
      <c r="L485" s="377">
        <v>44.4</v>
      </c>
      <c r="M485" s="377">
        <v>74.442729999999997</v>
      </c>
      <c r="N485" s="1"/>
      <c r="O485" s="1"/>
    </row>
    <row r="486" spans="1:15" ht="12.75" customHeight="1">
      <c r="A486" s="30">
        <v>476</v>
      </c>
      <c r="B486" s="436" t="s">
        <v>211</v>
      </c>
      <c r="C486" s="377">
        <v>799.1</v>
      </c>
      <c r="D486" s="378">
        <v>806.65</v>
      </c>
      <c r="E486" s="378">
        <v>788.3</v>
      </c>
      <c r="F486" s="378">
        <v>777.5</v>
      </c>
      <c r="G486" s="378">
        <v>759.15</v>
      </c>
      <c r="H486" s="378">
        <v>817.44999999999993</v>
      </c>
      <c r="I486" s="378">
        <v>835.80000000000007</v>
      </c>
      <c r="J486" s="378">
        <v>846.59999999999991</v>
      </c>
      <c r="K486" s="377">
        <v>825</v>
      </c>
      <c r="L486" s="377">
        <v>795.85</v>
      </c>
      <c r="M486" s="377">
        <v>28.204260000000001</v>
      </c>
      <c r="N486" s="1"/>
      <c r="O486" s="1"/>
    </row>
    <row r="487" spans="1:15" ht="12.75" customHeight="1">
      <c r="A487" s="30">
        <v>477</v>
      </c>
      <c r="B487" s="436" t="s">
        <v>546</v>
      </c>
      <c r="C487" s="377">
        <v>1058.45</v>
      </c>
      <c r="D487" s="378">
        <v>1066.1499999999999</v>
      </c>
      <c r="E487" s="378">
        <v>1047.2999999999997</v>
      </c>
      <c r="F487" s="378">
        <v>1036.1499999999999</v>
      </c>
      <c r="G487" s="378">
        <v>1017.2999999999997</v>
      </c>
      <c r="H487" s="378">
        <v>1077.2999999999997</v>
      </c>
      <c r="I487" s="378">
        <v>1096.1499999999996</v>
      </c>
      <c r="J487" s="378">
        <v>1107.2999999999997</v>
      </c>
      <c r="K487" s="377">
        <v>1085</v>
      </c>
      <c r="L487" s="377">
        <v>1055</v>
      </c>
      <c r="M487" s="377">
        <v>1.0417799999999999</v>
      </c>
      <c r="N487" s="1"/>
      <c r="O487" s="1"/>
    </row>
    <row r="488" spans="1:15" ht="12.75" customHeight="1">
      <c r="A488" s="30">
        <v>478</v>
      </c>
      <c r="B488" s="436" t="s">
        <v>551</v>
      </c>
      <c r="C488" s="377">
        <v>540.4</v>
      </c>
      <c r="D488" s="378">
        <v>545.7166666666667</v>
      </c>
      <c r="E488" s="378">
        <v>531.43333333333339</v>
      </c>
      <c r="F488" s="378">
        <v>522.4666666666667</v>
      </c>
      <c r="G488" s="378">
        <v>508.18333333333339</v>
      </c>
      <c r="H488" s="378">
        <v>554.68333333333339</v>
      </c>
      <c r="I488" s="378">
        <v>568.9666666666667</v>
      </c>
      <c r="J488" s="378">
        <v>577.93333333333339</v>
      </c>
      <c r="K488" s="377">
        <v>560</v>
      </c>
      <c r="L488" s="377">
        <v>536.75</v>
      </c>
      <c r="M488" s="377">
        <v>1.4396</v>
      </c>
      <c r="N488" s="1"/>
      <c r="O488" s="1"/>
    </row>
    <row r="489" spans="1:15" ht="12.75" customHeight="1">
      <c r="A489" s="30">
        <v>479</v>
      </c>
      <c r="B489" s="436" t="s">
        <v>552</v>
      </c>
      <c r="C489" s="377">
        <v>41.1</v>
      </c>
      <c r="D489" s="378">
        <v>41.766666666666673</v>
      </c>
      <c r="E489" s="378">
        <v>40.083333333333343</v>
      </c>
      <c r="F489" s="378">
        <v>39.06666666666667</v>
      </c>
      <c r="G489" s="378">
        <v>37.38333333333334</v>
      </c>
      <c r="H489" s="378">
        <v>42.783333333333346</v>
      </c>
      <c r="I489" s="378">
        <v>44.466666666666669</v>
      </c>
      <c r="J489" s="378">
        <v>45.483333333333348</v>
      </c>
      <c r="K489" s="377">
        <v>43.45</v>
      </c>
      <c r="L489" s="377">
        <v>40.75</v>
      </c>
      <c r="M489" s="377">
        <v>35.325279999999999</v>
      </c>
      <c r="N489" s="1"/>
      <c r="O489" s="1"/>
    </row>
    <row r="490" spans="1:15" ht="12.75" customHeight="1">
      <c r="A490" s="30">
        <v>480</v>
      </c>
      <c r="B490" s="436" t="s">
        <v>553</v>
      </c>
      <c r="C490" s="377">
        <v>1217.9000000000001</v>
      </c>
      <c r="D490" s="378">
        <v>1221.6666666666667</v>
      </c>
      <c r="E490" s="378">
        <v>1201.2333333333336</v>
      </c>
      <c r="F490" s="378">
        <v>1184.5666666666668</v>
      </c>
      <c r="G490" s="378">
        <v>1164.1333333333337</v>
      </c>
      <c r="H490" s="378">
        <v>1238.3333333333335</v>
      </c>
      <c r="I490" s="378">
        <v>1258.7666666666664</v>
      </c>
      <c r="J490" s="378">
        <v>1275.4333333333334</v>
      </c>
      <c r="K490" s="377">
        <v>1242.0999999999999</v>
      </c>
      <c r="L490" s="377">
        <v>1205</v>
      </c>
      <c r="M490" s="377">
        <v>0.32685999999999998</v>
      </c>
      <c r="N490" s="1"/>
      <c r="O490" s="1"/>
    </row>
    <row r="491" spans="1:15" ht="12.75" customHeight="1">
      <c r="A491" s="30">
        <v>481</v>
      </c>
      <c r="B491" s="436" t="s">
        <v>555</v>
      </c>
      <c r="C491" s="377">
        <v>443.85</v>
      </c>
      <c r="D491" s="378">
        <v>441.05</v>
      </c>
      <c r="E491" s="378">
        <v>431.35</v>
      </c>
      <c r="F491" s="378">
        <v>418.85</v>
      </c>
      <c r="G491" s="378">
        <v>409.15000000000003</v>
      </c>
      <c r="H491" s="378">
        <v>453.55</v>
      </c>
      <c r="I491" s="378">
        <v>463.24999999999994</v>
      </c>
      <c r="J491" s="378">
        <v>475.75</v>
      </c>
      <c r="K491" s="377">
        <v>450.75</v>
      </c>
      <c r="L491" s="377">
        <v>428.55</v>
      </c>
      <c r="M491" s="377">
        <v>10.39676</v>
      </c>
      <c r="N491" s="1"/>
      <c r="O491" s="1"/>
    </row>
    <row r="492" spans="1:15" ht="12.75" customHeight="1">
      <c r="A492" s="30">
        <v>482</v>
      </c>
      <c r="B492" s="436" t="s">
        <v>281</v>
      </c>
      <c r="C492" s="377">
        <v>923.25</v>
      </c>
      <c r="D492" s="378">
        <v>929.41666666666663</v>
      </c>
      <c r="E492" s="378">
        <v>908.83333333333326</v>
      </c>
      <c r="F492" s="378">
        <v>894.41666666666663</v>
      </c>
      <c r="G492" s="378">
        <v>873.83333333333326</v>
      </c>
      <c r="H492" s="378">
        <v>943.83333333333326</v>
      </c>
      <c r="I492" s="378">
        <v>964.41666666666652</v>
      </c>
      <c r="J492" s="378">
        <v>978.83333333333326</v>
      </c>
      <c r="K492" s="377">
        <v>950</v>
      </c>
      <c r="L492" s="377">
        <v>915</v>
      </c>
      <c r="M492" s="377">
        <v>2.7433800000000002</v>
      </c>
      <c r="N492" s="1"/>
      <c r="O492" s="1"/>
    </row>
    <row r="493" spans="1:15" ht="12.75" customHeight="1">
      <c r="A493" s="30">
        <v>483</v>
      </c>
      <c r="B493" s="436" t="s">
        <v>212</v>
      </c>
      <c r="C493" s="377">
        <v>322.45</v>
      </c>
      <c r="D493" s="378">
        <v>323.51666666666665</v>
      </c>
      <c r="E493" s="378">
        <v>319.08333333333331</v>
      </c>
      <c r="F493" s="378">
        <v>315.71666666666664</v>
      </c>
      <c r="G493" s="378">
        <v>311.2833333333333</v>
      </c>
      <c r="H493" s="378">
        <v>326.88333333333333</v>
      </c>
      <c r="I493" s="378">
        <v>331.31666666666672</v>
      </c>
      <c r="J493" s="378">
        <v>334.68333333333334</v>
      </c>
      <c r="K493" s="377">
        <v>327.95</v>
      </c>
      <c r="L493" s="377">
        <v>320.14999999999998</v>
      </c>
      <c r="M493" s="377">
        <v>104.77124000000001</v>
      </c>
      <c r="N493" s="1"/>
      <c r="O493" s="1"/>
    </row>
    <row r="494" spans="1:15" ht="12.75" customHeight="1">
      <c r="A494" s="30">
        <v>484</v>
      </c>
      <c r="B494" s="436" t="s">
        <v>556</v>
      </c>
      <c r="C494" s="377">
        <v>2710.9</v>
      </c>
      <c r="D494" s="378">
        <v>2740.4166666666665</v>
      </c>
      <c r="E494" s="378">
        <v>2671.1833333333329</v>
      </c>
      <c r="F494" s="378">
        <v>2631.4666666666662</v>
      </c>
      <c r="G494" s="378">
        <v>2562.2333333333327</v>
      </c>
      <c r="H494" s="378">
        <v>2780.1333333333332</v>
      </c>
      <c r="I494" s="378">
        <v>2849.3666666666668</v>
      </c>
      <c r="J494" s="378">
        <v>2889.0833333333335</v>
      </c>
      <c r="K494" s="377">
        <v>2809.65</v>
      </c>
      <c r="L494" s="377">
        <v>2700.7</v>
      </c>
      <c r="M494" s="377">
        <v>0.65915999999999997</v>
      </c>
      <c r="N494" s="1"/>
      <c r="O494" s="1"/>
    </row>
    <row r="495" spans="1:15" ht="12.75" customHeight="1">
      <c r="A495" s="30">
        <v>485</v>
      </c>
      <c r="B495" s="436" t="s">
        <v>280</v>
      </c>
      <c r="C495" s="377">
        <v>223</v>
      </c>
      <c r="D495" s="378">
        <v>224</v>
      </c>
      <c r="E495" s="378">
        <v>221.15</v>
      </c>
      <c r="F495" s="378">
        <v>219.3</v>
      </c>
      <c r="G495" s="378">
        <v>216.45000000000002</v>
      </c>
      <c r="H495" s="378">
        <v>225.85</v>
      </c>
      <c r="I495" s="378">
        <v>228.70000000000002</v>
      </c>
      <c r="J495" s="378">
        <v>230.54999999999998</v>
      </c>
      <c r="K495" s="377">
        <v>226.85</v>
      </c>
      <c r="L495" s="377">
        <v>222.15</v>
      </c>
      <c r="M495" s="377">
        <v>8.9855199999999993</v>
      </c>
      <c r="N495" s="1"/>
      <c r="O495" s="1"/>
    </row>
    <row r="496" spans="1:15" ht="12.75" customHeight="1">
      <c r="A496" s="30">
        <v>486</v>
      </c>
      <c r="B496" s="436" t="s">
        <v>557</v>
      </c>
      <c r="C496" s="377">
        <v>2073.4</v>
      </c>
      <c r="D496" s="378">
        <v>2057.3666666666663</v>
      </c>
      <c r="E496" s="378">
        <v>2030.9833333333327</v>
      </c>
      <c r="F496" s="378">
        <v>1988.5666666666664</v>
      </c>
      <c r="G496" s="378">
        <v>1962.1833333333327</v>
      </c>
      <c r="H496" s="378">
        <v>2099.7833333333328</v>
      </c>
      <c r="I496" s="378">
        <v>2126.166666666667</v>
      </c>
      <c r="J496" s="378">
        <v>2168.5833333333326</v>
      </c>
      <c r="K496" s="377">
        <v>2083.75</v>
      </c>
      <c r="L496" s="377">
        <v>2014.95</v>
      </c>
      <c r="M496" s="377">
        <v>0.34249000000000002</v>
      </c>
      <c r="N496" s="1"/>
      <c r="O496" s="1"/>
    </row>
    <row r="497" spans="1:15" ht="12.75" customHeight="1">
      <c r="A497" s="30">
        <v>487</v>
      </c>
      <c r="B497" s="436" t="s">
        <v>550</v>
      </c>
      <c r="C497" s="377">
        <v>581.1</v>
      </c>
      <c r="D497" s="378">
        <v>586.98333333333335</v>
      </c>
      <c r="E497" s="378">
        <v>566.56666666666672</v>
      </c>
      <c r="F497" s="378">
        <v>552.03333333333342</v>
      </c>
      <c r="G497" s="378">
        <v>531.61666666666679</v>
      </c>
      <c r="H497" s="378">
        <v>601.51666666666665</v>
      </c>
      <c r="I497" s="378">
        <v>621.93333333333317</v>
      </c>
      <c r="J497" s="378">
        <v>636.46666666666658</v>
      </c>
      <c r="K497" s="377">
        <v>607.4</v>
      </c>
      <c r="L497" s="377">
        <v>572.45000000000005</v>
      </c>
      <c r="M497" s="377">
        <v>2.2355900000000002</v>
      </c>
      <c r="N497" s="1"/>
      <c r="O497" s="1"/>
    </row>
    <row r="498" spans="1:15" ht="12.75" customHeight="1">
      <c r="A498" s="30">
        <v>488</v>
      </c>
      <c r="B498" s="436" t="s">
        <v>549</v>
      </c>
      <c r="C498" s="377">
        <v>4071.3</v>
      </c>
      <c r="D498" s="378">
        <v>4060.2666666666664</v>
      </c>
      <c r="E498" s="378">
        <v>3976.5333333333328</v>
      </c>
      <c r="F498" s="378">
        <v>3881.7666666666664</v>
      </c>
      <c r="G498" s="378">
        <v>3798.0333333333328</v>
      </c>
      <c r="H498" s="378">
        <v>4155.0333333333328</v>
      </c>
      <c r="I498" s="378">
        <v>4238.7666666666664</v>
      </c>
      <c r="J498" s="378">
        <v>4333.5333333333328</v>
      </c>
      <c r="K498" s="377">
        <v>4144</v>
      </c>
      <c r="L498" s="377">
        <v>3965.5</v>
      </c>
      <c r="M498" s="377">
        <v>0.61038000000000003</v>
      </c>
      <c r="N498" s="1"/>
      <c r="O498" s="1"/>
    </row>
    <row r="499" spans="1:15" ht="12.75" customHeight="1">
      <c r="A499" s="30">
        <v>489</v>
      </c>
      <c r="B499" s="436" t="s">
        <v>213</v>
      </c>
      <c r="C499" s="377">
        <v>1262.6500000000001</v>
      </c>
      <c r="D499" s="378">
        <v>1274.2833333333333</v>
      </c>
      <c r="E499" s="378">
        <v>1245.2166666666667</v>
      </c>
      <c r="F499" s="378">
        <v>1227.7833333333333</v>
      </c>
      <c r="G499" s="378">
        <v>1198.7166666666667</v>
      </c>
      <c r="H499" s="378">
        <v>1291.7166666666667</v>
      </c>
      <c r="I499" s="378">
        <v>1320.7833333333333</v>
      </c>
      <c r="J499" s="378">
        <v>1338.2166666666667</v>
      </c>
      <c r="K499" s="377">
        <v>1303.3499999999999</v>
      </c>
      <c r="L499" s="377">
        <v>1256.8499999999999</v>
      </c>
      <c r="M499" s="377">
        <v>9.6480700000000006</v>
      </c>
      <c r="N499" s="1"/>
      <c r="O499" s="1"/>
    </row>
    <row r="500" spans="1:15" ht="12.75" customHeight="1">
      <c r="A500" s="30">
        <v>490</v>
      </c>
      <c r="B500" s="436" t="s">
        <v>554</v>
      </c>
      <c r="C500" s="377">
        <v>2701.75</v>
      </c>
      <c r="D500" s="378">
        <v>2712.2333333333336</v>
      </c>
      <c r="E500" s="378">
        <v>2667.666666666667</v>
      </c>
      <c r="F500" s="378">
        <v>2633.5833333333335</v>
      </c>
      <c r="G500" s="378">
        <v>2589.0166666666669</v>
      </c>
      <c r="H500" s="378">
        <v>2746.3166666666671</v>
      </c>
      <c r="I500" s="378">
        <v>2790.8833333333337</v>
      </c>
      <c r="J500" s="378">
        <v>2824.9666666666672</v>
      </c>
      <c r="K500" s="377">
        <v>2756.8</v>
      </c>
      <c r="L500" s="377">
        <v>2678.15</v>
      </c>
      <c r="M500" s="377">
        <v>1.45042</v>
      </c>
      <c r="N500" s="1"/>
      <c r="O500" s="1"/>
    </row>
    <row r="501" spans="1:15" ht="12.75" customHeight="1">
      <c r="A501" s="30">
        <v>491</v>
      </c>
      <c r="B501" s="436" t="s">
        <v>558</v>
      </c>
      <c r="C501" s="377">
        <v>8564.5499999999993</v>
      </c>
      <c r="D501" s="378">
        <v>8567.2666666666664</v>
      </c>
      <c r="E501" s="378">
        <v>8501.5333333333328</v>
      </c>
      <c r="F501" s="378">
        <v>8438.5166666666664</v>
      </c>
      <c r="G501" s="378">
        <v>8372.7833333333328</v>
      </c>
      <c r="H501" s="378">
        <v>8630.2833333333328</v>
      </c>
      <c r="I501" s="378">
        <v>8696.0166666666664</v>
      </c>
      <c r="J501" s="378">
        <v>8759.0333333333328</v>
      </c>
      <c r="K501" s="377">
        <v>8633</v>
      </c>
      <c r="L501" s="377">
        <v>8504.25</v>
      </c>
      <c r="M501" s="377">
        <v>0.11867</v>
      </c>
      <c r="N501" s="1"/>
      <c r="O501" s="1"/>
    </row>
    <row r="502" spans="1:15" ht="12.75" customHeight="1">
      <c r="A502" s="30">
        <v>492</v>
      </c>
      <c r="B502" s="436" t="s">
        <v>559</v>
      </c>
      <c r="C502" s="377">
        <v>185.65</v>
      </c>
      <c r="D502" s="378">
        <v>188.70000000000002</v>
      </c>
      <c r="E502" s="378">
        <v>180.10000000000002</v>
      </c>
      <c r="F502" s="378">
        <v>174.55</v>
      </c>
      <c r="G502" s="378">
        <v>165.95000000000002</v>
      </c>
      <c r="H502" s="378">
        <v>194.25000000000003</v>
      </c>
      <c r="I502" s="378">
        <v>202.85</v>
      </c>
      <c r="J502" s="378">
        <v>208.40000000000003</v>
      </c>
      <c r="K502" s="377">
        <v>197.3</v>
      </c>
      <c r="L502" s="377">
        <v>183.15</v>
      </c>
      <c r="M502" s="377">
        <v>15.40354</v>
      </c>
      <c r="N502" s="1"/>
      <c r="O502" s="1"/>
    </row>
    <row r="503" spans="1:15" ht="12.75" customHeight="1">
      <c r="A503" s="30">
        <v>493</v>
      </c>
      <c r="B503" s="436" t="s">
        <v>560</v>
      </c>
      <c r="C503" s="377">
        <v>148.55000000000001</v>
      </c>
      <c r="D503" s="378">
        <v>149.88333333333333</v>
      </c>
      <c r="E503" s="378">
        <v>144.76666666666665</v>
      </c>
      <c r="F503" s="378">
        <v>140.98333333333332</v>
      </c>
      <c r="G503" s="378">
        <v>135.86666666666665</v>
      </c>
      <c r="H503" s="378">
        <v>153.66666666666666</v>
      </c>
      <c r="I503" s="378">
        <v>158.78333333333333</v>
      </c>
      <c r="J503" s="378">
        <v>162.56666666666666</v>
      </c>
      <c r="K503" s="377">
        <v>155</v>
      </c>
      <c r="L503" s="377">
        <v>146.1</v>
      </c>
      <c r="M503" s="377">
        <v>31.322929999999999</v>
      </c>
      <c r="N503" s="1"/>
      <c r="O503" s="1"/>
    </row>
    <row r="504" spans="1:15" ht="12.75" customHeight="1">
      <c r="A504" s="30">
        <v>494</v>
      </c>
      <c r="B504" s="436" t="s">
        <v>561</v>
      </c>
      <c r="C504" s="377">
        <v>532.25</v>
      </c>
      <c r="D504" s="378">
        <v>535.44999999999993</v>
      </c>
      <c r="E504" s="378">
        <v>525.89999999999986</v>
      </c>
      <c r="F504" s="378">
        <v>519.54999999999995</v>
      </c>
      <c r="G504" s="378">
        <v>509.99999999999989</v>
      </c>
      <c r="H504" s="378">
        <v>541.79999999999984</v>
      </c>
      <c r="I504" s="378">
        <v>551.3499999999998</v>
      </c>
      <c r="J504" s="378">
        <v>557.69999999999982</v>
      </c>
      <c r="K504" s="377">
        <v>545</v>
      </c>
      <c r="L504" s="377">
        <v>529.1</v>
      </c>
      <c r="M504" s="377">
        <v>0.99095999999999995</v>
      </c>
      <c r="N504" s="1"/>
      <c r="O504" s="1"/>
    </row>
    <row r="505" spans="1:15" ht="12.75" customHeight="1">
      <c r="A505" s="30">
        <v>495</v>
      </c>
      <c r="B505" s="436" t="s">
        <v>282</v>
      </c>
      <c r="C505" s="377">
        <v>1829.3</v>
      </c>
      <c r="D505" s="378">
        <v>1848.6833333333334</v>
      </c>
      <c r="E505" s="378">
        <v>1803.6166666666668</v>
      </c>
      <c r="F505" s="378">
        <v>1777.9333333333334</v>
      </c>
      <c r="G505" s="378">
        <v>1732.8666666666668</v>
      </c>
      <c r="H505" s="378">
        <v>1874.3666666666668</v>
      </c>
      <c r="I505" s="378">
        <v>1919.4333333333334</v>
      </c>
      <c r="J505" s="378">
        <v>1945.1166666666668</v>
      </c>
      <c r="K505" s="377">
        <v>1893.75</v>
      </c>
      <c r="L505" s="377">
        <v>1823</v>
      </c>
      <c r="M505" s="377">
        <v>1.4143399999999999</v>
      </c>
      <c r="N505" s="1"/>
      <c r="O505" s="1"/>
    </row>
    <row r="506" spans="1:15" ht="12.75" customHeight="1">
      <c r="A506" s="30">
        <v>496</v>
      </c>
      <c r="B506" s="436" t="s">
        <v>214</v>
      </c>
      <c r="C506" s="377">
        <v>633.29999999999995</v>
      </c>
      <c r="D506" s="378">
        <v>638.15</v>
      </c>
      <c r="E506" s="378">
        <v>626.29999999999995</v>
      </c>
      <c r="F506" s="378">
        <v>619.29999999999995</v>
      </c>
      <c r="G506" s="378">
        <v>607.44999999999993</v>
      </c>
      <c r="H506" s="378">
        <v>645.15</v>
      </c>
      <c r="I506" s="378">
        <v>657.00000000000011</v>
      </c>
      <c r="J506" s="378">
        <v>664</v>
      </c>
      <c r="K506" s="377">
        <v>650</v>
      </c>
      <c r="L506" s="377">
        <v>631.15</v>
      </c>
      <c r="M506" s="377">
        <v>71.649900000000002</v>
      </c>
      <c r="N506" s="1"/>
      <c r="O506" s="1"/>
    </row>
    <row r="507" spans="1:15" ht="12.75" customHeight="1">
      <c r="A507" s="30">
        <v>497</v>
      </c>
      <c r="B507" s="436" t="s">
        <v>562</v>
      </c>
      <c r="C507" s="377">
        <v>417.8</v>
      </c>
      <c r="D507" s="378">
        <v>420.09999999999997</v>
      </c>
      <c r="E507" s="378">
        <v>412.69999999999993</v>
      </c>
      <c r="F507" s="378">
        <v>407.59999999999997</v>
      </c>
      <c r="G507" s="378">
        <v>400.19999999999993</v>
      </c>
      <c r="H507" s="378">
        <v>425.19999999999993</v>
      </c>
      <c r="I507" s="378">
        <v>432.59999999999991</v>
      </c>
      <c r="J507" s="378">
        <v>437.69999999999993</v>
      </c>
      <c r="K507" s="377">
        <v>427.5</v>
      </c>
      <c r="L507" s="377">
        <v>415</v>
      </c>
      <c r="M507" s="377">
        <v>3.32681</v>
      </c>
      <c r="N507" s="1"/>
      <c r="O507" s="1"/>
    </row>
    <row r="508" spans="1:15" ht="12.75" customHeight="1">
      <c r="A508" s="30">
        <v>498</v>
      </c>
      <c r="B508" s="436" t="s">
        <v>283</v>
      </c>
      <c r="C508" s="377">
        <v>13.8</v>
      </c>
      <c r="D508" s="378">
        <v>13.883333333333335</v>
      </c>
      <c r="E508" s="378">
        <v>13.616666666666669</v>
      </c>
      <c r="F508" s="378">
        <v>13.433333333333334</v>
      </c>
      <c r="G508" s="378">
        <v>13.166666666666668</v>
      </c>
      <c r="H508" s="378">
        <v>14.06666666666667</v>
      </c>
      <c r="I508" s="378">
        <v>14.333333333333336</v>
      </c>
      <c r="J508" s="378">
        <v>14.516666666666671</v>
      </c>
      <c r="K508" s="377">
        <v>14.15</v>
      </c>
      <c r="L508" s="377">
        <v>13.7</v>
      </c>
      <c r="M508" s="377">
        <v>987.57384999999999</v>
      </c>
      <c r="N508" s="1"/>
      <c r="O508" s="1"/>
    </row>
    <row r="509" spans="1:15" ht="12.75" customHeight="1">
      <c r="A509" s="30">
        <v>499</v>
      </c>
      <c r="B509" s="436" t="s">
        <v>215</v>
      </c>
      <c r="C509" s="377">
        <v>316.60000000000002</v>
      </c>
      <c r="D509" s="378">
        <v>318.88333333333338</v>
      </c>
      <c r="E509" s="378">
        <v>312.96666666666675</v>
      </c>
      <c r="F509" s="378">
        <v>309.33333333333337</v>
      </c>
      <c r="G509" s="378">
        <v>303.41666666666674</v>
      </c>
      <c r="H509" s="378">
        <v>322.51666666666677</v>
      </c>
      <c r="I509" s="378">
        <v>328.43333333333339</v>
      </c>
      <c r="J509" s="378">
        <v>332.06666666666678</v>
      </c>
      <c r="K509" s="377">
        <v>324.8</v>
      </c>
      <c r="L509" s="377">
        <v>315.25</v>
      </c>
      <c r="M509" s="377">
        <v>82.599519999999998</v>
      </c>
      <c r="N509" s="1"/>
      <c r="O509" s="1"/>
    </row>
    <row r="510" spans="1:15" ht="12.75" customHeight="1">
      <c r="A510" s="30">
        <v>500</v>
      </c>
      <c r="B510" s="436" t="s">
        <v>563</v>
      </c>
      <c r="C510" s="377">
        <v>475.2</v>
      </c>
      <c r="D510" s="378">
        <v>476.63333333333338</v>
      </c>
      <c r="E510" s="378">
        <v>470.06666666666678</v>
      </c>
      <c r="F510" s="378">
        <v>464.93333333333339</v>
      </c>
      <c r="G510" s="378">
        <v>458.36666666666679</v>
      </c>
      <c r="H510" s="378">
        <v>481.76666666666677</v>
      </c>
      <c r="I510" s="378">
        <v>488.33333333333337</v>
      </c>
      <c r="J510" s="378">
        <v>493.46666666666675</v>
      </c>
      <c r="K510" s="377">
        <v>483.2</v>
      </c>
      <c r="L510" s="377">
        <v>471.5</v>
      </c>
      <c r="M510" s="377">
        <v>6.0996600000000001</v>
      </c>
      <c r="N510" s="1"/>
      <c r="O510" s="1"/>
    </row>
    <row r="511" spans="1:15" ht="12.75" customHeight="1">
      <c r="A511" s="30">
        <v>501</v>
      </c>
      <c r="B511" s="436" t="s">
        <v>564</v>
      </c>
      <c r="C511" s="377">
        <v>1821.7</v>
      </c>
      <c r="D511" s="378">
        <v>1834</v>
      </c>
      <c r="E511" s="378">
        <v>1808.2</v>
      </c>
      <c r="F511" s="378">
        <v>1794.7</v>
      </c>
      <c r="G511" s="378">
        <v>1768.9</v>
      </c>
      <c r="H511" s="378">
        <v>1847.5</v>
      </c>
      <c r="I511" s="378">
        <v>1873.3000000000002</v>
      </c>
      <c r="J511" s="378">
        <v>1886.8</v>
      </c>
      <c r="K511" s="377">
        <v>1859.8</v>
      </c>
      <c r="L511" s="377">
        <v>1820.5</v>
      </c>
      <c r="M511" s="377">
        <v>0.62943000000000005</v>
      </c>
      <c r="N511" s="1"/>
      <c r="O511" s="1"/>
    </row>
    <row r="512" spans="1:15" ht="12.75" customHeight="1">
      <c r="A512" s="314"/>
      <c r="B512" s="314"/>
      <c r="C512" s="315"/>
      <c r="D512" s="315"/>
      <c r="E512" s="315"/>
      <c r="F512" s="315"/>
      <c r="G512" s="315"/>
      <c r="H512" s="315"/>
      <c r="I512" s="315"/>
      <c r="J512" s="314"/>
      <c r="K512" s="314"/>
      <c r="L512" s="314"/>
      <c r="M512" s="316"/>
      <c r="N512" s="1"/>
      <c r="O512" s="1"/>
    </row>
    <row r="513" spans="1:15" ht="12.75" customHeight="1">
      <c r="A513" s="314"/>
      <c r="B513" s="314"/>
      <c r="C513" s="315"/>
      <c r="D513" s="315"/>
      <c r="E513" s="315"/>
      <c r="F513" s="315"/>
      <c r="G513" s="315"/>
      <c r="H513" s="315"/>
      <c r="I513" s="315"/>
      <c r="J513" s="314"/>
      <c r="K513" s="314"/>
      <c r="L513" s="314"/>
      <c r="M513" s="316"/>
      <c r="N513" s="1"/>
      <c r="O513" s="1"/>
    </row>
    <row r="514" spans="1:15" ht="12.75" customHeight="1">
      <c r="A514" s="314"/>
      <c r="B514" s="314"/>
      <c r="C514" s="315"/>
      <c r="D514" s="315"/>
      <c r="E514" s="315"/>
      <c r="F514" s="315"/>
      <c r="G514" s="315"/>
      <c r="H514" s="315"/>
      <c r="I514" s="315"/>
      <c r="J514" s="314"/>
      <c r="K514" s="314"/>
      <c r="L514" s="314"/>
      <c r="M514" s="316"/>
      <c r="N514" s="1"/>
      <c r="O514" s="1"/>
    </row>
    <row r="515" spans="1:15" ht="12.75" customHeight="1">
      <c r="A515" s="314"/>
      <c r="B515" s="314"/>
      <c r="C515" s="315"/>
      <c r="D515" s="315"/>
      <c r="E515" s="315"/>
      <c r="F515" s="315"/>
      <c r="G515" s="315"/>
      <c r="H515" s="315"/>
      <c r="I515" s="315"/>
      <c r="J515" s="314"/>
      <c r="K515" s="314"/>
      <c r="L515" s="314"/>
      <c r="M515" s="316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E6" sqref="E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0"/>
      <c r="B5" s="471"/>
      <c r="C5" s="470"/>
      <c r="D5" s="47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459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72" t="s">
        <v>567</v>
      </c>
      <c r="C7" s="471"/>
      <c r="D7" s="7">
        <f>Main!B10</f>
        <v>44580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44579</v>
      </c>
      <c r="B10" s="29">
        <v>530889</v>
      </c>
      <c r="C10" s="28" t="s">
        <v>1063</v>
      </c>
      <c r="D10" s="28" t="s">
        <v>935</v>
      </c>
      <c r="E10" s="28" t="s">
        <v>577</v>
      </c>
      <c r="F10" s="87">
        <v>4600000</v>
      </c>
      <c r="G10" s="29">
        <v>5.0999999999999996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44579</v>
      </c>
      <c r="B11" s="29">
        <v>531681</v>
      </c>
      <c r="C11" s="28" t="s">
        <v>1064</v>
      </c>
      <c r="D11" s="28" t="s">
        <v>1065</v>
      </c>
      <c r="E11" s="28" t="s">
        <v>577</v>
      </c>
      <c r="F11" s="87">
        <v>375000</v>
      </c>
      <c r="G11" s="29">
        <v>2.13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44579</v>
      </c>
      <c r="B12" s="29">
        <v>542865</v>
      </c>
      <c r="C12" s="28" t="s">
        <v>1066</v>
      </c>
      <c r="D12" s="28" t="s">
        <v>1067</v>
      </c>
      <c r="E12" s="28" t="s">
        <v>576</v>
      </c>
      <c r="F12" s="87">
        <v>60000</v>
      </c>
      <c r="G12" s="29">
        <v>19.600000000000001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44579</v>
      </c>
      <c r="B13" s="29">
        <v>540135</v>
      </c>
      <c r="C13" s="28" t="s">
        <v>991</v>
      </c>
      <c r="D13" s="28" t="s">
        <v>1068</v>
      </c>
      <c r="E13" s="28" t="s">
        <v>576</v>
      </c>
      <c r="F13" s="87">
        <v>300000</v>
      </c>
      <c r="G13" s="29">
        <v>19.32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44579</v>
      </c>
      <c r="B14" s="29">
        <v>540135</v>
      </c>
      <c r="C14" s="28" t="s">
        <v>991</v>
      </c>
      <c r="D14" s="28" t="s">
        <v>1008</v>
      </c>
      <c r="E14" s="28" t="s">
        <v>577</v>
      </c>
      <c r="F14" s="87">
        <v>350000</v>
      </c>
      <c r="G14" s="29">
        <v>19.32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44579</v>
      </c>
      <c r="B15" s="29">
        <v>540135</v>
      </c>
      <c r="C15" s="28" t="s">
        <v>991</v>
      </c>
      <c r="D15" s="28" t="s">
        <v>1007</v>
      </c>
      <c r="E15" s="28" t="s">
        <v>577</v>
      </c>
      <c r="F15" s="87">
        <v>600000</v>
      </c>
      <c r="G15" s="29">
        <v>19.32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44579</v>
      </c>
      <c r="B16" s="29">
        <v>540135</v>
      </c>
      <c r="C16" s="28" t="s">
        <v>991</v>
      </c>
      <c r="D16" s="28" t="s">
        <v>1069</v>
      </c>
      <c r="E16" s="28" t="s">
        <v>576</v>
      </c>
      <c r="F16" s="87">
        <v>500000</v>
      </c>
      <c r="G16" s="29">
        <v>19.32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44579</v>
      </c>
      <c r="B17" s="29">
        <v>541865</v>
      </c>
      <c r="C17" s="28" t="s">
        <v>1070</v>
      </c>
      <c r="D17" s="28" t="s">
        <v>1071</v>
      </c>
      <c r="E17" s="28" t="s">
        <v>577</v>
      </c>
      <c r="F17" s="87">
        <v>60000</v>
      </c>
      <c r="G17" s="29">
        <v>152.65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44579</v>
      </c>
      <c r="B18" s="29">
        <v>541865</v>
      </c>
      <c r="C18" s="28" t="s">
        <v>1070</v>
      </c>
      <c r="D18" s="28" t="s">
        <v>1072</v>
      </c>
      <c r="E18" s="28" t="s">
        <v>576</v>
      </c>
      <c r="F18" s="87">
        <v>62000</v>
      </c>
      <c r="G18" s="29">
        <v>152.65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44579</v>
      </c>
      <c r="B19" s="29">
        <v>539288</v>
      </c>
      <c r="C19" s="28" t="s">
        <v>876</v>
      </c>
      <c r="D19" s="28" t="s">
        <v>1073</v>
      </c>
      <c r="E19" s="28" t="s">
        <v>577</v>
      </c>
      <c r="F19" s="87">
        <v>33242</v>
      </c>
      <c r="G19" s="29">
        <v>52.84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44579</v>
      </c>
      <c r="B20" s="29">
        <v>539288</v>
      </c>
      <c r="C20" s="28" t="s">
        <v>876</v>
      </c>
      <c r="D20" s="28" t="s">
        <v>1074</v>
      </c>
      <c r="E20" s="28" t="s">
        <v>577</v>
      </c>
      <c r="F20" s="87">
        <v>39676</v>
      </c>
      <c r="G20" s="29">
        <v>52.85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44579</v>
      </c>
      <c r="B21" s="29">
        <v>539288</v>
      </c>
      <c r="C21" s="28" t="s">
        <v>876</v>
      </c>
      <c r="D21" s="28" t="s">
        <v>1075</v>
      </c>
      <c r="E21" s="28" t="s">
        <v>577</v>
      </c>
      <c r="F21" s="87">
        <v>60000</v>
      </c>
      <c r="G21" s="29">
        <v>52.85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44579</v>
      </c>
      <c r="B22" s="29">
        <v>539288</v>
      </c>
      <c r="C22" s="28" t="s">
        <v>876</v>
      </c>
      <c r="D22" s="28" t="s">
        <v>1076</v>
      </c>
      <c r="E22" s="28" t="s">
        <v>577</v>
      </c>
      <c r="F22" s="87">
        <v>25000</v>
      </c>
      <c r="G22" s="29">
        <v>52.85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44579</v>
      </c>
      <c r="B23" s="29">
        <v>539288</v>
      </c>
      <c r="C23" s="28" t="s">
        <v>876</v>
      </c>
      <c r="D23" s="28" t="s">
        <v>1077</v>
      </c>
      <c r="E23" s="28" t="s">
        <v>576</v>
      </c>
      <c r="F23" s="87">
        <v>50000</v>
      </c>
      <c r="G23" s="29">
        <v>52.85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44579</v>
      </c>
      <c r="B24" s="29">
        <v>539288</v>
      </c>
      <c r="C24" s="28" t="s">
        <v>876</v>
      </c>
      <c r="D24" s="28" t="s">
        <v>980</v>
      </c>
      <c r="E24" s="28" t="s">
        <v>576</v>
      </c>
      <c r="F24" s="87">
        <v>69000</v>
      </c>
      <c r="G24" s="29">
        <v>52.79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44579</v>
      </c>
      <c r="B25" s="29">
        <v>539288</v>
      </c>
      <c r="C25" s="28" t="s">
        <v>876</v>
      </c>
      <c r="D25" s="28" t="s">
        <v>1078</v>
      </c>
      <c r="E25" s="28" t="s">
        <v>577</v>
      </c>
      <c r="F25" s="87">
        <v>30373</v>
      </c>
      <c r="G25" s="29">
        <v>52.84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44579</v>
      </c>
      <c r="B26" s="29">
        <v>539288</v>
      </c>
      <c r="C26" s="28" t="s">
        <v>876</v>
      </c>
      <c r="D26" s="28" t="s">
        <v>1079</v>
      </c>
      <c r="E26" s="28" t="s">
        <v>577</v>
      </c>
      <c r="F26" s="87">
        <v>34763</v>
      </c>
      <c r="G26" s="29">
        <v>52.85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44579</v>
      </c>
      <c r="B27" s="29">
        <v>539288</v>
      </c>
      <c r="C27" s="28" t="s">
        <v>876</v>
      </c>
      <c r="D27" s="28" t="s">
        <v>980</v>
      </c>
      <c r="E27" s="28" t="s">
        <v>577</v>
      </c>
      <c r="F27" s="87">
        <v>69000</v>
      </c>
      <c r="G27" s="29">
        <v>52.85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44579</v>
      </c>
      <c r="B28" s="29">
        <v>539288</v>
      </c>
      <c r="C28" s="28" t="s">
        <v>876</v>
      </c>
      <c r="D28" s="28" t="s">
        <v>1009</v>
      </c>
      <c r="E28" s="28" t="s">
        <v>577</v>
      </c>
      <c r="F28" s="87">
        <v>22750</v>
      </c>
      <c r="G28" s="29">
        <v>52.75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44579</v>
      </c>
      <c r="B29" s="29">
        <v>509053</v>
      </c>
      <c r="C29" s="28" t="s">
        <v>981</v>
      </c>
      <c r="D29" s="28" t="s">
        <v>1080</v>
      </c>
      <c r="E29" s="28" t="s">
        <v>577</v>
      </c>
      <c r="F29" s="87">
        <v>141493</v>
      </c>
      <c r="G29" s="29">
        <v>126.35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44579</v>
      </c>
      <c r="B30" s="29">
        <v>509053</v>
      </c>
      <c r="C30" s="28" t="s">
        <v>981</v>
      </c>
      <c r="D30" s="28" t="s">
        <v>1081</v>
      </c>
      <c r="E30" s="28" t="s">
        <v>577</v>
      </c>
      <c r="F30" s="87">
        <v>151500</v>
      </c>
      <c r="G30" s="29">
        <v>126.35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44579</v>
      </c>
      <c r="B31" s="29">
        <v>540545</v>
      </c>
      <c r="C31" s="28" t="s">
        <v>992</v>
      </c>
      <c r="D31" s="28" t="s">
        <v>1082</v>
      </c>
      <c r="E31" s="28" t="s">
        <v>577</v>
      </c>
      <c r="F31" s="87">
        <v>100000</v>
      </c>
      <c r="G31" s="29">
        <v>29.25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44579</v>
      </c>
      <c r="B32" s="29">
        <v>540545</v>
      </c>
      <c r="C32" s="28" t="s">
        <v>992</v>
      </c>
      <c r="D32" s="28" t="s">
        <v>993</v>
      </c>
      <c r="E32" s="28" t="s">
        <v>576</v>
      </c>
      <c r="F32" s="87">
        <v>86380</v>
      </c>
      <c r="G32" s="29">
        <v>31.35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44579</v>
      </c>
      <c r="B33" s="29">
        <v>540545</v>
      </c>
      <c r="C33" s="28" t="s">
        <v>992</v>
      </c>
      <c r="D33" s="28" t="s">
        <v>993</v>
      </c>
      <c r="E33" s="28" t="s">
        <v>577</v>
      </c>
      <c r="F33" s="87">
        <v>86797</v>
      </c>
      <c r="G33" s="29">
        <v>31.24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44579</v>
      </c>
      <c r="B34" s="29">
        <v>543439</v>
      </c>
      <c r="C34" s="28" t="s">
        <v>884</v>
      </c>
      <c r="D34" s="28" t="s">
        <v>1010</v>
      </c>
      <c r="E34" s="28" t="s">
        <v>576</v>
      </c>
      <c r="F34" s="87">
        <v>20000</v>
      </c>
      <c r="G34" s="29">
        <v>52.35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44579</v>
      </c>
      <c r="B35" s="29">
        <v>543439</v>
      </c>
      <c r="C35" s="28" t="s">
        <v>884</v>
      </c>
      <c r="D35" s="28" t="s">
        <v>1010</v>
      </c>
      <c r="E35" s="28" t="s">
        <v>577</v>
      </c>
      <c r="F35" s="87">
        <v>16000</v>
      </c>
      <c r="G35" s="29">
        <v>52.3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44579</v>
      </c>
      <c r="B36" s="29">
        <v>543439</v>
      </c>
      <c r="C36" s="28" t="s">
        <v>884</v>
      </c>
      <c r="D36" s="28" t="s">
        <v>1011</v>
      </c>
      <c r="E36" s="28" t="s">
        <v>577</v>
      </c>
      <c r="F36" s="87">
        <v>20000</v>
      </c>
      <c r="G36" s="29">
        <v>52.3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44579</v>
      </c>
      <c r="B37" s="29">
        <v>543439</v>
      </c>
      <c r="C37" s="28" t="s">
        <v>884</v>
      </c>
      <c r="D37" s="28" t="s">
        <v>994</v>
      </c>
      <c r="E37" s="28" t="s">
        <v>577</v>
      </c>
      <c r="F37" s="87">
        <v>42000</v>
      </c>
      <c r="G37" s="29">
        <v>52.31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44579</v>
      </c>
      <c r="B38" s="29">
        <v>543439</v>
      </c>
      <c r="C38" s="28" t="s">
        <v>884</v>
      </c>
      <c r="D38" s="28" t="s">
        <v>859</v>
      </c>
      <c r="E38" s="28" t="s">
        <v>576</v>
      </c>
      <c r="F38" s="87">
        <v>30000</v>
      </c>
      <c r="G38" s="29">
        <v>52.3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44579</v>
      </c>
      <c r="B39" s="29">
        <v>512379</v>
      </c>
      <c r="C39" s="28" t="s">
        <v>1012</v>
      </c>
      <c r="D39" s="28" t="s">
        <v>1083</v>
      </c>
      <c r="E39" s="28" t="s">
        <v>576</v>
      </c>
      <c r="F39" s="87">
        <v>2473862</v>
      </c>
      <c r="G39" s="29">
        <v>7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44579</v>
      </c>
      <c r="B40" s="29">
        <v>512379</v>
      </c>
      <c r="C40" s="28" t="s">
        <v>1012</v>
      </c>
      <c r="D40" s="28" t="s">
        <v>1083</v>
      </c>
      <c r="E40" s="28" t="s">
        <v>577</v>
      </c>
      <c r="F40" s="87">
        <v>946557</v>
      </c>
      <c r="G40" s="29">
        <v>6.5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44579</v>
      </c>
      <c r="B41" s="29">
        <v>512379</v>
      </c>
      <c r="C41" s="28" t="s">
        <v>1012</v>
      </c>
      <c r="D41" s="28" t="s">
        <v>859</v>
      </c>
      <c r="E41" s="28" t="s">
        <v>577</v>
      </c>
      <c r="F41" s="87">
        <v>2296700</v>
      </c>
      <c r="G41" s="29">
        <v>7.01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44579</v>
      </c>
      <c r="B42" s="29">
        <v>539405</v>
      </c>
      <c r="C42" s="28" t="s">
        <v>1084</v>
      </c>
      <c r="D42" s="28" t="s">
        <v>1085</v>
      </c>
      <c r="E42" s="28" t="s">
        <v>577</v>
      </c>
      <c r="F42" s="87">
        <v>24000</v>
      </c>
      <c r="G42" s="29">
        <v>19.100000000000001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44579</v>
      </c>
      <c r="B43" s="29">
        <v>540811</v>
      </c>
      <c r="C43" s="28" t="s">
        <v>1013</v>
      </c>
      <c r="D43" s="28" t="s">
        <v>1014</v>
      </c>
      <c r="E43" s="28" t="s">
        <v>576</v>
      </c>
      <c r="F43" s="87">
        <v>50000</v>
      </c>
      <c r="G43" s="29">
        <v>17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44579</v>
      </c>
      <c r="B44" s="29">
        <v>539267</v>
      </c>
      <c r="C44" s="28" t="s">
        <v>1086</v>
      </c>
      <c r="D44" s="28" t="s">
        <v>1087</v>
      </c>
      <c r="E44" s="28" t="s">
        <v>577</v>
      </c>
      <c r="F44" s="87">
        <v>150000</v>
      </c>
      <c r="G44" s="29">
        <v>28.33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44579</v>
      </c>
      <c r="B45" s="29">
        <v>542724</v>
      </c>
      <c r="C45" s="28" t="s">
        <v>960</v>
      </c>
      <c r="D45" s="28" t="s">
        <v>1088</v>
      </c>
      <c r="E45" s="28" t="s">
        <v>576</v>
      </c>
      <c r="F45" s="87">
        <v>804593</v>
      </c>
      <c r="G45" s="29">
        <v>9.7200000000000006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44579</v>
      </c>
      <c r="B46" s="29">
        <v>542724</v>
      </c>
      <c r="C46" s="28" t="s">
        <v>960</v>
      </c>
      <c r="D46" s="28" t="s">
        <v>1088</v>
      </c>
      <c r="E46" s="28" t="s">
        <v>577</v>
      </c>
      <c r="F46" s="87">
        <v>804593</v>
      </c>
      <c r="G46" s="29">
        <v>9.89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44579</v>
      </c>
      <c r="B47" s="29">
        <v>542724</v>
      </c>
      <c r="C47" s="28" t="s">
        <v>960</v>
      </c>
      <c r="D47" s="28" t="s">
        <v>1089</v>
      </c>
      <c r="E47" s="28" t="s">
        <v>577</v>
      </c>
      <c r="F47" s="87">
        <v>346299</v>
      </c>
      <c r="G47" s="29">
        <v>9.58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44579</v>
      </c>
      <c r="B48" s="29">
        <v>542724</v>
      </c>
      <c r="C48" s="28" t="s">
        <v>960</v>
      </c>
      <c r="D48" s="28" t="s">
        <v>1090</v>
      </c>
      <c r="E48" s="28" t="s">
        <v>577</v>
      </c>
      <c r="F48" s="87">
        <v>464447</v>
      </c>
      <c r="G48" s="29">
        <v>9.58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44579</v>
      </c>
      <c r="B49" s="29">
        <v>531502</v>
      </c>
      <c r="C49" s="28" t="s">
        <v>1091</v>
      </c>
      <c r="D49" s="28" t="s">
        <v>1092</v>
      </c>
      <c r="E49" s="28" t="s">
        <v>577</v>
      </c>
      <c r="F49" s="87">
        <v>150074</v>
      </c>
      <c r="G49" s="29">
        <v>5.84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44579</v>
      </c>
      <c r="B50" s="29">
        <v>533149</v>
      </c>
      <c r="C50" s="28" t="s">
        <v>995</v>
      </c>
      <c r="D50" s="28" t="s">
        <v>996</v>
      </c>
      <c r="E50" s="28" t="s">
        <v>577</v>
      </c>
      <c r="F50" s="87">
        <v>76884</v>
      </c>
      <c r="G50" s="29">
        <v>5.53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44579</v>
      </c>
      <c r="B51" s="29">
        <v>543444</v>
      </c>
      <c r="C51" s="28" t="s">
        <v>1093</v>
      </c>
      <c r="D51" s="28" t="s">
        <v>1094</v>
      </c>
      <c r="E51" s="28" t="s">
        <v>577</v>
      </c>
      <c r="F51" s="87">
        <v>21000</v>
      </c>
      <c r="G51" s="29">
        <v>46.65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44579</v>
      </c>
      <c r="B52" s="29">
        <v>538787</v>
      </c>
      <c r="C52" s="28" t="s">
        <v>1015</v>
      </c>
      <c r="D52" s="28" t="s">
        <v>1016</v>
      </c>
      <c r="E52" s="28" t="s">
        <v>577</v>
      </c>
      <c r="F52" s="87">
        <v>182526</v>
      </c>
      <c r="G52" s="29">
        <v>21.14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44579</v>
      </c>
      <c r="B53" s="29">
        <v>538787</v>
      </c>
      <c r="C53" s="28" t="s">
        <v>1015</v>
      </c>
      <c r="D53" s="28" t="s">
        <v>1095</v>
      </c>
      <c r="E53" s="28" t="s">
        <v>577</v>
      </c>
      <c r="F53" s="87">
        <v>150000</v>
      </c>
      <c r="G53" s="29">
        <v>21.14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44579</v>
      </c>
      <c r="B54" s="29">
        <v>538787</v>
      </c>
      <c r="C54" s="28" t="s">
        <v>1015</v>
      </c>
      <c r="D54" s="28" t="s">
        <v>1096</v>
      </c>
      <c r="E54" s="28" t="s">
        <v>576</v>
      </c>
      <c r="F54" s="87">
        <v>325029</v>
      </c>
      <c r="G54" s="29">
        <v>21.14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44579</v>
      </c>
      <c r="B55" s="29">
        <v>540936</v>
      </c>
      <c r="C55" s="28" t="s">
        <v>1097</v>
      </c>
      <c r="D55" s="28" t="s">
        <v>1098</v>
      </c>
      <c r="E55" s="28" t="s">
        <v>577</v>
      </c>
      <c r="F55" s="87">
        <v>55274</v>
      </c>
      <c r="G55" s="29">
        <v>14.25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44579</v>
      </c>
      <c r="B56" s="29">
        <v>540266</v>
      </c>
      <c r="C56" s="28" t="s">
        <v>1099</v>
      </c>
      <c r="D56" s="28" t="s">
        <v>1100</v>
      </c>
      <c r="E56" s="28" t="s">
        <v>577</v>
      </c>
      <c r="F56" s="87">
        <v>21240</v>
      </c>
      <c r="G56" s="29">
        <v>20.350000000000001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44579</v>
      </c>
      <c r="B57" s="29">
        <v>540377</v>
      </c>
      <c r="C57" s="28" t="s">
        <v>1101</v>
      </c>
      <c r="D57" s="28" t="s">
        <v>1102</v>
      </c>
      <c r="E57" s="28" t="s">
        <v>576</v>
      </c>
      <c r="F57" s="87">
        <v>30000</v>
      </c>
      <c r="G57" s="29">
        <v>33.049999999999997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44579</v>
      </c>
      <c r="B58" s="29">
        <v>540377</v>
      </c>
      <c r="C58" s="28" t="s">
        <v>1101</v>
      </c>
      <c r="D58" s="28" t="s">
        <v>1103</v>
      </c>
      <c r="E58" s="28" t="s">
        <v>577</v>
      </c>
      <c r="F58" s="87">
        <v>24000</v>
      </c>
      <c r="G58" s="29">
        <v>33.049999999999997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44579</v>
      </c>
      <c r="B59" s="29">
        <v>540377</v>
      </c>
      <c r="C59" s="28" t="s">
        <v>1101</v>
      </c>
      <c r="D59" s="28" t="s">
        <v>1104</v>
      </c>
      <c r="E59" s="28" t="s">
        <v>577</v>
      </c>
      <c r="F59" s="87">
        <v>18000</v>
      </c>
      <c r="G59" s="29">
        <v>33.049999999999997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44579</v>
      </c>
      <c r="B60" s="29">
        <v>540377</v>
      </c>
      <c r="C60" s="28" t="s">
        <v>1101</v>
      </c>
      <c r="D60" s="28" t="s">
        <v>1105</v>
      </c>
      <c r="E60" s="28" t="s">
        <v>577</v>
      </c>
      <c r="F60" s="87">
        <v>18000</v>
      </c>
      <c r="G60" s="29">
        <v>33.049999999999997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44579</v>
      </c>
      <c r="B61" s="29">
        <v>540134</v>
      </c>
      <c r="C61" s="28" t="s">
        <v>1106</v>
      </c>
      <c r="D61" s="28" t="s">
        <v>1107</v>
      </c>
      <c r="E61" s="28" t="s">
        <v>576</v>
      </c>
      <c r="F61" s="87">
        <v>40113</v>
      </c>
      <c r="G61" s="29">
        <v>4.18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44579</v>
      </c>
      <c r="B62" s="29">
        <v>541983</v>
      </c>
      <c r="C62" s="18" t="s">
        <v>1108</v>
      </c>
      <c r="D62" s="18" t="s">
        <v>1109</v>
      </c>
      <c r="E62" s="28" t="s">
        <v>577</v>
      </c>
      <c r="F62" s="87">
        <v>100000</v>
      </c>
      <c r="G62" s="29">
        <v>6.99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44579</v>
      </c>
      <c r="B63" s="29">
        <v>541983</v>
      </c>
      <c r="C63" s="28" t="s">
        <v>1108</v>
      </c>
      <c r="D63" s="28" t="s">
        <v>1110</v>
      </c>
      <c r="E63" s="28" t="s">
        <v>577</v>
      </c>
      <c r="F63" s="87">
        <v>200000</v>
      </c>
      <c r="G63" s="29">
        <v>6.99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44579</v>
      </c>
      <c r="B64" s="29">
        <v>541983</v>
      </c>
      <c r="C64" s="28" t="s">
        <v>1108</v>
      </c>
      <c r="D64" s="28" t="s">
        <v>1111</v>
      </c>
      <c r="E64" s="28" t="s">
        <v>576</v>
      </c>
      <c r="F64" s="87">
        <v>339000</v>
      </c>
      <c r="G64" s="29">
        <v>6.98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44579</v>
      </c>
      <c r="B65" s="29">
        <v>532154</v>
      </c>
      <c r="C65" s="28" t="s">
        <v>961</v>
      </c>
      <c r="D65" s="28" t="s">
        <v>1112</v>
      </c>
      <c r="E65" s="28" t="s">
        <v>576</v>
      </c>
      <c r="F65" s="87">
        <v>2800000</v>
      </c>
      <c r="G65" s="29">
        <v>1.1000000000000001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44579</v>
      </c>
      <c r="B66" s="29">
        <v>532154</v>
      </c>
      <c r="C66" s="28" t="s">
        <v>961</v>
      </c>
      <c r="D66" s="28" t="s">
        <v>935</v>
      </c>
      <c r="E66" s="28" t="s">
        <v>577</v>
      </c>
      <c r="F66" s="87">
        <v>8500000</v>
      </c>
      <c r="G66" s="29">
        <v>1.1000000000000001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44579</v>
      </c>
      <c r="B67" s="29">
        <v>511131</v>
      </c>
      <c r="C67" s="28" t="s">
        <v>1113</v>
      </c>
      <c r="D67" s="28" t="s">
        <v>1114</v>
      </c>
      <c r="E67" s="28" t="s">
        <v>577</v>
      </c>
      <c r="F67" s="87">
        <v>190000</v>
      </c>
      <c r="G67" s="29">
        <v>21.35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44579</v>
      </c>
      <c r="B68" s="29">
        <v>530215</v>
      </c>
      <c r="C68" s="28" t="s">
        <v>1115</v>
      </c>
      <c r="D68" s="28" t="s">
        <v>1116</v>
      </c>
      <c r="E68" s="28" t="s">
        <v>576</v>
      </c>
      <c r="F68" s="87">
        <v>400000</v>
      </c>
      <c r="G68" s="29">
        <v>50.4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44579</v>
      </c>
      <c r="B69" s="29">
        <v>539894</v>
      </c>
      <c r="C69" s="28" t="s">
        <v>1019</v>
      </c>
      <c r="D69" s="28" t="s">
        <v>1020</v>
      </c>
      <c r="E69" s="28" t="s">
        <v>576</v>
      </c>
      <c r="F69" s="87">
        <v>500</v>
      </c>
      <c r="G69" s="29">
        <v>5.57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44579</v>
      </c>
      <c r="B70" s="29">
        <v>539894</v>
      </c>
      <c r="C70" s="28" t="s">
        <v>1019</v>
      </c>
      <c r="D70" s="28" t="s">
        <v>1020</v>
      </c>
      <c r="E70" s="28" t="s">
        <v>577</v>
      </c>
      <c r="F70" s="87">
        <v>4528726</v>
      </c>
      <c r="G70" s="29">
        <v>5.6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44579</v>
      </c>
      <c r="B71" s="29">
        <v>539519</v>
      </c>
      <c r="C71" s="28" t="s">
        <v>1117</v>
      </c>
      <c r="D71" s="28" t="s">
        <v>1118</v>
      </c>
      <c r="E71" s="28" t="s">
        <v>576</v>
      </c>
      <c r="F71" s="87">
        <v>36000</v>
      </c>
      <c r="G71" s="29">
        <v>22.85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44579</v>
      </c>
      <c r="B72" s="29">
        <v>539519</v>
      </c>
      <c r="C72" s="28" t="s">
        <v>1117</v>
      </c>
      <c r="D72" s="28" t="s">
        <v>1119</v>
      </c>
      <c r="E72" s="28" t="s">
        <v>576</v>
      </c>
      <c r="F72" s="87">
        <v>94128</v>
      </c>
      <c r="G72" s="29">
        <v>23.19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44579</v>
      </c>
      <c r="B73" s="29">
        <v>539519</v>
      </c>
      <c r="C73" s="28" t="s">
        <v>1117</v>
      </c>
      <c r="D73" s="28" t="s">
        <v>1118</v>
      </c>
      <c r="E73" s="28" t="s">
        <v>577</v>
      </c>
      <c r="F73" s="87">
        <v>40000</v>
      </c>
      <c r="G73" s="29">
        <v>22.87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44579</v>
      </c>
      <c r="B74" s="29">
        <v>539519</v>
      </c>
      <c r="C74" s="28" t="s">
        <v>1117</v>
      </c>
      <c r="D74" s="28" t="s">
        <v>1119</v>
      </c>
      <c r="E74" s="28" t="s">
        <v>577</v>
      </c>
      <c r="F74" s="87">
        <v>139128</v>
      </c>
      <c r="G74" s="29">
        <v>23.62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44579</v>
      </c>
      <c r="B75" s="29">
        <v>538537</v>
      </c>
      <c r="C75" s="28" t="s">
        <v>1021</v>
      </c>
      <c r="D75" s="28" t="s">
        <v>1120</v>
      </c>
      <c r="E75" s="28" t="s">
        <v>577</v>
      </c>
      <c r="F75" s="87">
        <v>203528</v>
      </c>
      <c r="G75" s="29">
        <v>2.95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44579</v>
      </c>
      <c r="B76" s="29">
        <v>538537</v>
      </c>
      <c r="C76" s="28" t="s">
        <v>1021</v>
      </c>
      <c r="D76" s="28" t="s">
        <v>1022</v>
      </c>
      <c r="E76" s="28" t="s">
        <v>577</v>
      </c>
      <c r="F76" s="87">
        <v>150000</v>
      </c>
      <c r="G76" s="29">
        <v>2.96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44579</v>
      </c>
      <c r="B77" s="29">
        <v>532340</v>
      </c>
      <c r="C77" s="28" t="s">
        <v>1121</v>
      </c>
      <c r="D77" s="28" t="s">
        <v>1122</v>
      </c>
      <c r="E77" s="28" t="s">
        <v>577</v>
      </c>
      <c r="F77" s="87">
        <v>110000</v>
      </c>
      <c r="G77" s="29">
        <v>9.58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44579</v>
      </c>
      <c r="B78" s="29">
        <v>532340</v>
      </c>
      <c r="C78" s="28" t="s">
        <v>1121</v>
      </c>
      <c r="D78" s="28" t="s">
        <v>1123</v>
      </c>
      <c r="E78" s="28" t="s">
        <v>576</v>
      </c>
      <c r="F78" s="87">
        <v>50000</v>
      </c>
      <c r="G78" s="29">
        <v>9.58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44579</v>
      </c>
      <c r="B79" s="29">
        <v>540727</v>
      </c>
      <c r="C79" s="28" t="s">
        <v>1124</v>
      </c>
      <c r="D79" s="28" t="s">
        <v>1125</v>
      </c>
      <c r="E79" s="28" t="s">
        <v>577</v>
      </c>
      <c r="F79" s="87">
        <v>60000</v>
      </c>
      <c r="G79" s="29">
        <v>51.9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44579</v>
      </c>
      <c r="B80" s="29">
        <v>540727</v>
      </c>
      <c r="C80" s="28" t="s">
        <v>1124</v>
      </c>
      <c r="D80" s="28" t="s">
        <v>1126</v>
      </c>
      <c r="E80" s="28" t="s">
        <v>577</v>
      </c>
      <c r="F80" s="87">
        <v>96000</v>
      </c>
      <c r="G80" s="29">
        <v>51.9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44579</v>
      </c>
      <c r="B81" s="29">
        <v>590070</v>
      </c>
      <c r="C81" s="28" t="s">
        <v>1023</v>
      </c>
      <c r="D81" s="28" t="s">
        <v>1024</v>
      </c>
      <c r="E81" s="28" t="s">
        <v>577</v>
      </c>
      <c r="F81" s="87">
        <v>547179</v>
      </c>
      <c r="G81" s="29">
        <v>2.14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44579</v>
      </c>
      <c r="B82" s="29">
        <v>514028</v>
      </c>
      <c r="C82" s="28" t="s">
        <v>1127</v>
      </c>
      <c r="D82" s="28" t="s">
        <v>1128</v>
      </c>
      <c r="E82" s="28" t="s">
        <v>577</v>
      </c>
      <c r="F82" s="87">
        <v>54000</v>
      </c>
      <c r="G82" s="29">
        <v>22.4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44579</v>
      </c>
      <c r="B83" s="29">
        <v>512047</v>
      </c>
      <c r="C83" s="28" t="s">
        <v>1129</v>
      </c>
      <c r="D83" s="28" t="s">
        <v>1092</v>
      </c>
      <c r="E83" s="28" t="s">
        <v>577</v>
      </c>
      <c r="F83" s="87">
        <v>160890</v>
      </c>
      <c r="G83" s="29">
        <v>3.21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44579</v>
      </c>
      <c r="B84" s="29">
        <v>531869</v>
      </c>
      <c r="C84" s="28" t="s">
        <v>1025</v>
      </c>
      <c r="D84" s="28" t="s">
        <v>1028</v>
      </c>
      <c r="E84" s="28" t="s">
        <v>577</v>
      </c>
      <c r="F84" s="87">
        <v>225000</v>
      </c>
      <c r="G84" s="29">
        <v>52.35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44579</v>
      </c>
      <c r="B85" s="29">
        <v>531869</v>
      </c>
      <c r="C85" s="28" t="s">
        <v>1025</v>
      </c>
      <c r="D85" s="28" t="s">
        <v>1026</v>
      </c>
      <c r="E85" s="28" t="s">
        <v>577</v>
      </c>
      <c r="F85" s="87">
        <v>235700</v>
      </c>
      <c r="G85" s="29">
        <v>52.35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44579</v>
      </c>
      <c r="B86" s="29">
        <v>531869</v>
      </c>
      <c r="C86" s="28" t="s">
        <v>1025</v>
      </c>
      <c r="D86" s="28" t="s">
        <v>1027</v>
      </c>
      <c r="E86" s="28" t="s">
        <v>577</v>
      </c>
      <c r="F86" s="87">
        <v>247970</v>
      </c>
      <c r="G86" s="29">
        <v>52.35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44579</v>
      </c>
      <c r="B87" s="29">
        <v>531869</v>
      </c>
      <c r="C87" s="28" t="s">
        <v>1025</v>
      </c>
      <c r="D87" s="28" t="s">
        <v>1130</v>
      </c>
      <c r="E87" s="28" t="s">
        <v>577</v>
      </c>
      <c r="F87" s="87">
        <v>365232</v>
      </c>
      <c r="G87" s="29">
        <v>52.35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44579</v>
      </c>
      <c r="B88" s="29">
        <v>531869</v>
      </c>
      <c r="C88" s="28" t="s">
        <v>1025</v>
      </c>
      <c r="D88" s="28" t="s">
        <v>1131</v>
      </c>
      <c r="E88" s="28" t="s">
        <v>576</v>
      </c>
      <c r="F88" s="87">
        <v>93438</v>
      </c>
      <c r="G88" s="29">
        <v>50.02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44579</v>
      </c>
      <c r="B89" s="29">
        <v>531869</v>
      </c>
      <c r="C89" s="28" t="s">
        <v>1025</v>
      </c>
      <c r="D89" s="28" t="s">
        <v>1131</v>
      </c>
      <c r="E89" s="28" t="s">
        <v>577</v>
      </c>
      <c r="F89" s="87">
        <v>134438</v>
      </c>
      <c r="G89" s="29">
        <v>51.47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44579</v>
      </c>
      <c r="B90" s="29">
        <v>526544</v>
      </c>
      <c r="C90" s="28" t="s">
        <v>1132</v>
      </c>
      <c r="D90" s="28" t="s">
        <v>1133</v>
      </c>
      <c r="E90" s="28" t="s">
        <v>576</v>
      </c>
      <c r="F90" s="87">
        <v>441000</v>
      </c>
      <c r="G90" s="29">
        <v>18.399999999999999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44579</v>
      </c>
      <c r="B91" s="29">
        <v>526544</v>
      </c>
      <c r="C91" s="28" t="s">
        <v>1132</v>
      </c>
      <c r="D91" s="28" t="s">
        <v>1134</v>
      </c>
      <c r="E91" s="28" t="s">
        <v>577</v>
      </c>
      <c r="F91" s="87">
        <v>436282</v>
      </c>
      <c r="G91" s="29">
        <v>18.399999999999999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44579</v>
      </c>
      <c r="B92" s="29">
        <v>539526</v>
      </c>
      <c r="C92" s="28" t="s">
        <v>1135</v>
      </c>
      <c r="D92" s="28" t="s">
        <v>1136</v>
      </c>
      <c r="E92" s="28" t="s">
        <v>576</v>
      </c>
      <c r="F92" s="87">
        <v>1000000</v>
      </c>
      <c r="G92" s="29">
        <v>3.47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44579</v>
      </c>
      <c r="B93" s="29">
        <v>542753</v>
      </c>
      <c r="C93" s="28" t="s">
        <v>1029</v>
      </c>
      <c r="D93" s="28" t="s">
        <v>1137</v>
      </c>
      <c r="E93" s="28" t="s">
        <v>576</v>
      </c>
      <c r="F93" s="87">
        <v>468661</v>
      </c>
      <c r="G93" s="29">
        <v>20.43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44579</v>
      </c>
      <c r="B94" s="29">
        <v>542753</v>
      </c>
      <c r="C94" s="28" t="s">
        <v>1029</v>
      </c>
      <c r="D94" s="28" t="s">
        <v>1137</v>
      </c>
      <c r="E94" s="28" t="s">
        <v>577</v>
      </c>
      <c r="F94" s="87">
        <v>2108424</v>
      </c>
      <c r="G94" s="29">
        <v>20.5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44579</v>
      </c>
      <c r="B95" s="29">
        <v>538875</v>
      </c>
      <c r="C95" s="28" t="s">
        <v>1138</v>
      </c>
      <c r="D95" s="28" t="s">
        <v>1139</v>
      </c>
      <c r="E95" s="28" t="s">
        <v>576</v>
      </c>
      <c r="F95" s="87">
        <v>50000</v>
      </c>
      <c r="G95" s="29">
        <v>16.3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44579</v>
      </c>
      <c r="B96" s="29">
        <v>538875</v>
      </c>
      <c r="C96" s="28" t="s">
        <v>1138</v>
      </c>
      <c r="D96" s="28" t="s">
        <v>1140</v>
      </c>
      <c r="E96" s="28" t="s">
        <v>576</v>
      </c>
      <c r="F96" s="87">
        <v>100000</v>
      </c>
      <c r="G96" s="29">
        <v>16.3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44579</v>
      </c>
      <c r="B97" s="29">
        <v>538875</v>
      </c>
      <c r="C97" s="28" t="s">
        <v>1138</v>
      </c>
      <c r="D97" s="28" t="s">
        <v>1141</v>
      </c>
      <c r="E97" s="28" t="s">
        <v>577</v>
      </c>
      <c r="F97" s="87">
        <v>80000</v>
      </c>
      <c r="G97" s="29">
        <v>16.309999999999999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44579</v>
      </c>
      <c r="B98" s="29">
        <v>538875</v>
      </c>
      <c r="C98" s="28" t="s">
        <v>1138</v>
      </c>
      <c r="D98" s="28" t="s">
        <v>1142</v>
      </c>
      <c r="E98" s="28" t="s">
        <v>577</v>
      </c>
      <c r="F98" s="87">
        <v>70742</v>
      </c>
      <c r="G98" s="29">
        <v>16.3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44579</v>
      </c>
      <c r="B99" s="29">
        <v>538875</v>
      </c>
      <c r="C99" s="28" t="s">
        <v>1138</v>
      </c>
      <c r="D99" s="28" t="s">
        <v>1143</v>
      </c>
      <c r="E99" s="28" t="s">
        <v>577</v>
      </c>
      <c r="F99" s="87">
        <v>80000</v>
      </c>
      <c r="G99" s="29">
        <v>16.3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44579</v>
      </c>
      <c r="B100" s="29">
        <v>530433</v>
      </c>
      <c r="C100" s="28" t="s">
        <v>1144</v>
      </c>
      <c r="D100" s="28" t="s">
        <v>1145</v>
      </c>
      <c r="E100" s="28" t="s">
        <v>577</v>
      </c>
      <c r="F100" s="87">
        <v>52575</v>
      </c>
      <c r="G100" s="29">
        <v>89.41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44579</v>
      </c>
      <c r="B101" s="29">
        <v>539494</v>
      </c>
      <c r="C101" s="28" t="s">
        <v>1030</v>
      </c>
      <c r="D101" s="28" t="s">
        <v>1146</v>
      </c>
      <c r="E101" s="28" t="s">
        <v>577</v>
      </c>
      <c r="F101" s="87">
        <v>284942</v>
      </c>
      <c r="G101" s="29">
        <v>9.75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44579</v>
      </c>
      <c r="B102" s="29">
        <v>539026</v>
      </c>
      <c r="C102" s="28" t="s">
        <v>1031</v>
      </c>
      <c r="D102" s="28" t="s">
        <v>1147</v>
      </c>
      <c r="E102" s="28" t="s">
        <v>576</v>
      </c>
      <c r="F102" s="87">
        <v>20000</v>
      </c>
      <c r="G102" s="29">
        <v>9.3000000000000007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44579</v>
      </c>
      <c r="B103" s="29">
        <v>539026</v>
      </c>
      <c r="C103" s="28" t="s">
        <v>1031</v>
      </c>
      <c r="D103" s="28" t="s">
        <v>1033</v>
      </c>
      <c r="E103" s="28" t="s">
        <v>577</v>
      </c>
      <c r="F103" s="87">
        <v>20000</v>
      </c>
      <c r="G103" s="29">
        <v>8.6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44579</v>
      </c>
      <c r="B104" s="29">
        <v>539026</v>
      </c>
      <c r="C104" s="28" t="s">
        <v>1031</v>
      </c>
      <c r="D104" s="28" t="s">
        <v>1148</v>
      </c>
      <c r="E104" s="28" t="s">
        <v>577</v>
      </c>
      <c r="F104" s="87">
        <v>20000</v>
      </c>
      <c r="G104" s="29">
        <v>9.3000000000000007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44579</v>
      </c>
      <c r="B105" s="29">
        <v>539026</v>
      </c>
      <c r="C105" s="28" t="s">
        <v>1031</v>
      </c>
      <c r="D105" s="28" t="s">
        <v>1032</v>
      </c>
      <c r="E105" s="28" t="s">
        <v>576</v>
      </c>
      <c r="F105" s="87">
        <v>20000</v>
      </c>
      <c r="G105" s="29">
        <v>8.56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44579</v>
      </c>
      <c r="B106" s="29">
        <v>539026</v>
      </c>
      <c r="C106" s="28" t="s">
        <v>1031</v>
      </c>
      <c r="D106" s="28" t="s">
        <v>1032</v>
      </c>
      <c r="E106" s="28" t="s">
        <v>577</v>
      </c>
      <c r="F106" s="87">
        <v>12000</v>
      </c>
      <c r="G106" s="29">
        <v>9.33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44579</v>
      </c>
      <c r="B107" s="29">
        <v>542025</v>
      </c>
      <c r="C107" s="28" t="s">
        <v>1149</v>
      </c>
      <c r="D107" s="28" t="s">
        <v>1018</v>
      </c>
      <c r="E107" s="28" t="s">
        <v>576</v>
      </c>
      <c r="F107" s="87">
        <v>960000</v>
      </c>
      <c r="G107" s="29">
        <v>1.66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44579</v>
      </c>
      <c r="B108" s="29">
        <v>539835</v>
      </c>
      <c r="C108" s="28" t="s">
        <v>1034</v>
      </c>
      <c r="D108" s="28" t="s">
        <v>1035</v>
      </c>
      <c r="E108" s="28" t="s">
        <v>577</v>
      </c>
      <c r="F108" s="87">
        <v>32818</v>
      </c>
      <c r="G108" s="29">
        <v>59.34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44579</v>
      </c>
      <c r="B109" s="29">
        <v>539835</v>
      </c>
      <c r="C109" s="28" t="s">
        <v>1034</v>
      </c>
      <c r="D109" s="28" t="s">
        <v>1036</v>
      </c>
      <c r="E109" s="28" t="s">
        <v>577</v>
      </c>
      <c r="F109" s="87">
        <v>15279</v>
      </c>
      <c r="G109" s="29">
        <v>59.19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44579</v>
      </c>
      <c r="B110" s="29">
        <v>510245</v>
      </c>
      <c r="C110" s="28" t="s">
        <v>1150</v>
      </c>
      <c r="D110" s="28" t="s">
        <v>1151</v>
      </c>
      <c r="E110" s="28" t="s">
        <v>576</v>
      </c>
      <c r="F110" s="87">
        <v>1014906</v>
      </c>
      <c r="G110" s="29">
        <v>12.54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44579</v>
      </c>
      <c r="B111" s="29">
        <v>533644</v>
      </c>
      <c r="C111" s="28" t="s">
        <v>1152</v>
      </c>
      <c r="D111" s="28" t="s">
        <v>1153</v>
      </c>
      <c r="E111" s="28" t="s">
        <v>576</v>
      </c>
      <c r="F111" s="87">
        <v>1302248</v>
      </c>
      <c r="G111" s="29">
        <v>7.02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44579</v>
      </c>
      <c r="B112" s="29">
        <v>533644</v>
      </c>
      <c r="C112" s="28" t="s">
        <v>1152</v>
      </c>
      <c r="D112" s="28" t="s">
        <v>1153</v>
      </c>
      <c r="E112" s="28" t="s">
        <v>577</v>
      </c>
      <c r="F112" s="87">
        <v>1325762</v>
      </c>
      <c r="G112" s="29">
        <v>7.36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44579</v>
      </c>
      <c r="B113" s="29">
        <v>532035</v>
      </c>
      <c r="C113" s="28" t="s">
        <v>1154</v>
      </c>
      <c r="D113" s="28" t="s">
        <v>1155</v>
      </c>
      <c r="E113" s="28" t="s">
        <v>576</v>
      </c>
      <c r="F113" s="87">
        <v>60000</v>
      </c>
      <c r="G113" s="29">
        <v>15.5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44579</v>
      </c>
      <c r="B114" s="29">
        <v>526775</v>
      </c>
      <c r="C114" s="28" t="s">
        <v>1156</v>
      </c>
      <c r="D114" s="28" t="s">
        <v>1157</v>
      </c>
      <c r="E114" s="28" t="s">
        <v>577</v>
      </c>
      <c r="F114" s="87">
        <v>40000</v>
      </c>
      <c r="G114" s="29">
        <v>54.33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44579</v>
      </c>
      <c r="B115" s="29">
        <v>512175</v>
      </c>
      <c r="C115" s="28" t="s">
        <v>1037</v>
      </c>
      <c r="D115" s="28" t="s">
        <v>923</v>
      </c>
      <c r="E115" s="28" t="s">
        <v>576</v>
      </c>
      <c r="F115" s="87">
        <v>1967361</v>
      </c>
      <c r="G115" s="29">
        <v>13.95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44579</v>
      </c>
      <c r="B116" s="29">
        <v>512175</v>
      </c>
      <c r="C116" s="28" t="s">
        <v>1037</v>
      </c>
      <c r="D116" s="28" t="s">
        <v>923</v>
      </c>
      <c r="E116" s="28" t="s">
        <v>577</v>
      </c>
      <c r="F116" s="87">
        <v>2474862</v>
      </c>
      <c r="G116" s="29">
        <v>14</v>
      </c>
      <c r="H116" s="29" t="s">
        <v>312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44579</v>
      </c>
      <c r="B117" s="29">
        <v>512175</v>
      </c>
      <c r="C117" s="28" t="s">
        <v>1037</v>
      </c>
      <c r="D117" s="28" t="s">
        <v>1158</v>
      </c>
      <c r="E117" s="28" t="s">
        <v>577</v>
      </c>
      <c r="F117" s="87">
        <v>2929707</v>
      </c>
      <c r="G117" s="29">
        <v>13.89</v>
      </c>
      <c r="H117" s="29" t="s">
        <v>312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44579</v>
      </c>
      <c r="B118" s="29">
        <v>534741</v>
      </c>
      <c r="C118" s="28" t="s">
        <v>1038</v>
      </c>
      <c r="D118" s="28" t="s">
        <v>1159</v>
      </c>
      <c r="E118" s="28" t="s">
        <v>577</v>
      </c>
      <c r="F118" s="87">
        <v>3200000</v>
      </c>
      <c r="G118" s="29">
        <v>3.05</v>
      </c>
      <c r="H118" s="29" t="s">
        <v>312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44579</v>
      </c>
      <c r="B119" s="29">
        <v>534741</v>
      </c>
      <c r="C119" s="28" t="s">
        <v>1038</v>
      </c>
      <c r="D119" s="28" t="s">
        <v>859</v>
      </c>
      <c r="E119" s="28" t="s">
        <v>576</v>
      </c>
      <c r="F119" s="87">
        <v>2500047</v>
      </c>
      <c r="G119" s="29">
        <v>3.04</v>
      </c>
      <c r="H119" s="29" t="s">
        <v>312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44579</v>
      </c>
      <c r="B120" s="29">
        <v>534741</v>
      </c>
      <c r="C120" s="28" t="s">
        <v>1038</v>
      </c>
      <c r="D120" s="28" t="s">
        <v>859</v>
      </c>
      <c r="E120" s="28" t="s">
        <v>577</v>
      </c>
      <c r="F120" s="87">
        <v>3382581</v>
      </c>
      <c r="G120" s="29">
        <v>3.24</v>
      </c>
      <c r="H120" s="29" t="s">
        <v>312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44579</v>
      </c>
      <c r="B121" s="29">
        <v>538970</v>
      </c>
      <c r="C121" s="28" t="s">
        <v>1039</v>
      </c>
      <c r="D121" s="28" t="s">
        <v>1017</v>
      </c>
      <c r="E121" s="28" t="s">
        <v>576</v>
      </c>
      <c r="F121" s="87">
        <v>1450991</v>
      </c>
      <c r="G121" s="29">
        <v>95.41</v>
      </c>
      <c r="H121" s="29" t="s">
        <v>312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44579</v>
      </c>
      <c r="B122" s="29">
        <v>538970</v>
      </c>
      <c r="C122" s="28" t="s">
        <v>1039</v>
      </c>
      <c r="D122" s="28" t="s">
        <v>1017</v>
      </c>
      <c r="E122" s="28" t="s">
        <v>577</v>
      </c>
      <c r="F122" s="87">
        <v>1469624</v>
      </c>
      <c r="G122" s="29">
        <v>97.01</v>
      </c>
      <c r="H122" s="29" t="s">
        <v>312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44579</v>
      </c>
      <c r="B123" s="29">
        <v>543436</v>
      </c>
      <c r="C123" s="28" t="s">
        <v>1040</v>
      </c>
      <c r="D123" s="28" t="s">
        <v>962</v>
      </c>
      <c r="E123" s="28" t="s">
        <v>576</v>
      </c>
      <c r="F123" s="87">
        <v>4000</v>
      </c>
      <c r="G123" s="29">
        <v>203.9</v>
      </c>
      <c r="H123" s="29" t="s">
        <v>312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44579</v>
      </c>
      <c r="B124" s="29">
        <v>543436</v>
      </c>
      <c r="C124" s="28" t="s">
        <v>1040</v>
      </c>
      <c r="D124" s="28" t="s">
        <v>962</v>
      </c>
      <c r="E124" s="28" t="s">
        <v>577</v>
      </c>
      <c r="F124" s="87">
        <v>4800</v>
      </c>
      <c r="G124" s="29">
        <v>203.9</v>
      </c>
      <c r="H124" s="29" t="s">
        <v>312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44579</v>
      </c>
      <c r="B125" s="29" t="s">
        <v>1160</v>
      </c>
      <c r="C125" s="28" t="s">
        <v>1161</v>
      </c>
      <c r="D125" s="28" t="s">
        <v>983</v>
      </c>
      <c r="E125" s="28" t="s">
        <v>576</v>
      </c>
      <c r="F125" s="87">
        <v>352909</v>
      </c>
      <c r="G125" s="29">
        <v>352.67</v>
      </c>
      <c r="H125" s="29" t="s">
        <v>942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44579</v>
      </c>
      <c r="B126" s="29" t="s">
        <v>1162</v>
      </c>
      <c r="C126" s="28" t="s">
        <v>1163</v>
      </c>
      <c r="D126" s="28" t="s">
        <v>1041</v>
      </c>
      <c r="E126" s="28" t="s">
        <v>576</v>
      </c>
      <c r="F126" s="87">
        <v>36639</v>
      </c>
      <c r="G126" s="29">
        <v>427.43</v>
      </c>
      <c r="H126" s="29" t="s">
        <v>942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44579</v>
      </c>
      <c r="B127" s="29" t="s">
        <v>1164</v>
      </c>
      <c r="C127" s="28" t="s">
        <v>1165</v>
      </c>
      <c r="D127" s="28" t="s">
        <v>937</v>
      </c>
      <c r="E127" s="28" t="s">
        <v>576</v>
      </c>
      <c r="F127" s="87">
        <v>43541</v>
      </c>
      <c r="G127" s="29">
        <v>43.87</v>
      </c>
      <c r="H127" s="29" t="s">
        <v>942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44579</v>
      </c>
      <c r="B128" s="29" t="s">
        <v>1166</v>
      </c>
      <c r="C128" s="28" t="s">
        <v>1167</v>
      </c>
      <c r="D128" s="28" t="s">
        <v>1168</v>
      </c>
      <c r="E128" s="28" t="s">
        <v>576</v>
      </c>
      <c r="F128" s="87">
        <v>117679</v>
      </c>
      <c r="G128" s="29">
        <v>277.02</v>
      </c>
      <c r="H128" s="29" t="s">
        <v>942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44579</v>
      </c>
      <c r="B129" s="29" t="s">
        <v>1169</v>
      </c>
      <c r="C129" s="28" t="s">
        <v>1170</v>
      </c>
      <c r="D129" s="28" t="s">
        <v>923</v>
      </c>
      <c r="E129" s="28" t="s">
        <v>576</v>
      </c>
      <c r="F129" s="87">
        <v>536000</v>
      </c>
      <c r="G129" s="29">
        <v>36.25</v>
      </c>
      <c r="H129" s="29" t="s">
        <v>942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44579</v>
      </c>
      <c r="B130" s="29" t="s">
        <v>1171</v>
      </c>
      <c r="C130" s="28" t="s">
        <v>1172</v>
      </c>
      <c r="D130" s="28" t="s">
        <v>935</v>
      </c>
      <c r="E130" s="28" t="s">
        <v>576</v>
      </c>
      <c r="F130" s="87">
        <v>16498</v>
      </c>
      <c r="G130" s="29">
        <v>271.3</v>
      </c>
      <c r="H130" s="29" t="s">
        <v>942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44579</v>
      </c>
      <c r="B131" s="29" t="s">
        <v>1171</v>
      </c>
      <c r="C131" s="28" t="s">
        <v>1172</v>
      </c>
      <c r="D131" s="28" t="s">
        <v>1042</v>
      </c>
      <c r="E131" s="28" t="s">
        <v>576</v>
      </c>
      <c r="F131" s="87">
        <v>21003</v>
      </c>
      <c r="G131" s="29">
        <v>286.52999999999997</v>
      </c>
      <c r="H131" s="29" t="s">
        <v>942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44579</v>
      </c>
      <c r="B132" s="29" t="s">
        <v>1173</v>
      </c>
      <c r="C132" s="28" t="s">
        <v>1174</v>
      </c>
      <c r="D132" s="28" t="s">
        <v>1175</v>
      </c>
      <c r="E132" s="28" t="s">
        <v>576</v>
      </c>
      <c r="F132" s="87">
        <v>19200</v>
      </c>
      <c r="G132" s="29">
        <v>99.94</v>
      </c>
      <c r="H132" s="29" t="s">
        <v>942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44579</v>
      </c>
      <c r="B133" s="29" t="s">
        <v>982</v>
      </c>
      <c r="C133" s="28" t="s">
        <v>1176</v>
      </c>
      <c r="D133" s="28" t="s">
        <v>935</v>
      </c>
      <c r="E133" s="28" t="s">
        <v>576</v>
      </c>
      <c r="F133" s="87">
        <v>1371817</v>
      </c>
      <c r="G133" s="29">
        <v>21.51</v>
      </c>
      <c r="H133" s="29" t="s">
        <v>942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44579</v>
      </c>
      <c r="B134" s="29" t="s">
        <v>982</v>
      </c>
      <c r="C134" s="28" t="s">
        <v>1176</v>
      </c>
      <c r="D134" s="28" t="s">
        <v>1045</v>
      </c>
      <c r="E134" s="28" t="s">
        <v>576</v>
      </c>
      <c r="F134" s="87">
        <v>900013</v>
      </c>
      <c r="G134" s="29">
        <v>20.3</v>
      </c>
      <c r="H134" s="29" t="s">
        <v>942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44579</v>
      </c>
      <c r="B135" s="29" t="s">
        <v>982</v>
      </c>
      <c r="C135" s="28" t="s">
        <v>1176</v>
      </c>
      <c r="D135" s="28" t="s">
        <v>859</v>
      </c>
      <c r="E135" s="28" t="s">
        <v>576</v>
      </c>
      <c r="F135" s="87">
        <v>1253439</v>
      </c>
      <c r="G135" s="29">
        <v>20.49</v>
      </c>
      <c r="H135" s="29" t="s">
        <v>942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44579</v>
      </c>
      <c r="B136" s="29" t="s">
        <v>1177</v>
      </c>
      <c r="C136" s="28" t="s">
        <v>1178</v>
      </c>
      <c r="D136" s="28" t="s">
        <v>938</v>
      </c>
      <c r="E136" s="28" t="s">
        <v>576</v>
      </c>
      <c r="F136" s="87">
        <v>2503530</v>
      </c>
      <c r="G136" s="29">
        <v>56.56</v>
      </c>
      <c r="H136" s="29" t="s">
        <v>942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44579</v>
      </c>
      <c r="B137" s="29" t="s">
        <v>936</v>
      </c>
      <c r="C137" s="28" t="s">
        <v>939</v>
      </c>
      <c r="D137" s="28" t="s">
        <v>937</v>
      </c>
      <c r="E137" s="28" t="s">
        <v>576</v>
      </c>
      <c r="F137" s="87">
        <v>6565621</v>
      </c>
      <c r="G137" s="29">
        <v>6.28</v>
      </c>
      <c r="H137" s="29" t="s">
        <v>942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44579</v>
      </c>
      <c r="B138" s="29" t="s">
        <v>936</v>
      </c>
      <c r="C138" s="28" t="s">
        <v>939</v>
      </c>
      <c r="D138" s="28" t="s">
        <v>998</v>
      </c>
      <c r="E138" s="28" t="s">
        <v>576</v>
      </c>
      <c r="F138" s="87">
        <v>12015065</v>
      </c>
      <c r="G138" s="29">
        <v>6.43</v>
      </c>
      <c r="H138" s="29" t="s">
        <v>942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44579</v>
      </c>
      <c r="B139" s="29" t="s">
        <v>1179</v>
      </c>
      <c r="C139" s="28" t="s">
        <v>1180</v>
      </c>
      <c r="D139" s="28" t="s">
        <v>983</v>
      </c>
      <c r="E139" s="28" t="s">
        <v>576</v>
      </c>
      <c r="F139" s="87">
        <v>60000</v>
      </c>
      <c r="G139" s="29">
        <v>24.12</v>
      </c>
      <c r="H139" s="29" t="s">
        <v>942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44579</v>
      </c>
      <c r="B140" s="29" t="s">
        <v>1179</v>
      </c>
      <c r="C140" s="28" t="s">
        <v>1180</v>
      </c>
      <c r="D140" s="28" t="s">
        <v>1181</v>
      </c>
      <c r="E140" s="28" t="s">
        <v>576</v>
      </c>
      <c r="F140" s="87">
        <v>54015</v>
      </c>
      <c r="G140" s="29">
        <v>24.15</v>
      </c>
      <c r="H140" s="29" t="s">
        <v>942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44579</v>
      </c>
      <c r="B141" s="29" t="s">
        <v>1182</v>
      </c>
      <c r="C141" s="28" t="s">
        <v>1183</v>
      </c>
      <c r="D141" s="28" t="s">
        <v>859</v>
      </c>
      <c r="E141" s="28" t="s">
        <v>576</v>
      </c>
      <c r="F141" s="87">
        <v>670998</v>
      </c>
      <c r="G141" s="29">
        <v>111.01</v>
      </c>
      <c r="H141" s="29" t="s">
        <v>942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44579</v>
      </c>
      <c r="B142" s="29" t="s">
        <v>1046</v>
      </c>
      <c r="C142" s="28" t="s">
        <v>1047</v>
      </c>
      <c r="D142" s="28" t="s">
        <v>1048</v>
      </c>
      <c r="E142" s="28" t="s">
        <v>576</v>
      </c>
      <c r="F142" s="87">
        <v>100000</v>
      </c>
      <c r="G142" s="29">
        <v>76.69</v>
      </c>
      <c r="H142" s="29" t="s">
        <v>942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44579</v>
      </c>
      <c r="B143" s="29" t="s">
        <v>1184</v>
      </c>
      <c r="C143" s="28" t="s">
        <v>1185</v>
      </c>
      <c r="D143" s="28" t="s">
        <v>937</v>
      </c>
      <c r="E143" s="28" t="s">
        <v>576</v>
      </c>
      <c r="F143" s="87">
        <v>2506718</v>
      </c>
      <c r="G143" s="29">
        <v>9.9</v>
      </c>
      <c r="H143" s="29" t="s">
        <v>942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44579</v>
      </c>
      <c r="B144" s="29" t="s">
        <v>1186</v>
      </c>
      <c r="C144" s="28" t="s">
        <v>1187</v>
      </c>
      <c r="D144" s="28" t="s">
        <v>1188</v>
      </c>
      <c r="E144" s="28" t="s">
        <v>576</v>
      </c>
      <c r="F144" s="87">
        <v>157412</v>
      </c>
      <c r="G144" s="29">
        <v>19.77</v>
      </c>
      <c r="H144" s="29" t="s">
        <v>942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44579</v>
      </c>
      <c r="B145" s="29" t="s">
        <v>1189</v>
      </c>
      <c r="C145" s="28" t="s">
        <v>1190</v>
      </c>
      <c r="D145" s="28" t="s">
        <v>1191</v>
      </c>
      <c r="E145" s="28" t="s">
        <v>576</v>
      </c>
      <c r="F145" s="87">
        <v>207211</v>
      </c>
      <c r="G145" s="29">
        <v>7.12</v>
      </c>
      <c r="H145" s="29" t="s">
        <v>942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44579</v>
      </c>
      <c r="B146" s="29" t="s">
        <v>1189</v>
      </c>
      <c r="C146" s="28" t="s">
        <v>1190</v>
      </c>
      <c r="D146" s="28" t="s">
        <v>1188</v>
      </c>
      <c r="E146" s="28" t="s">
        <v>576</v>
      </c>
      <c r="F146" s="87">
        <v>250000</v>
      </c>
      <c r="G146" s="29">
        <v>6.95</v>
      </c>
      <c r="H146" s="29" t="s">
        <v>942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44579</v>
      </c>
      <c r="B147" s="29" t="s">
        <v>1192</v>
      </c>
      <c r="C147" s="28" t="s">
        <v>1193</v>
      </c>
      <c r="D147" s="28" t="s">
        <v>983</v>
      </c>
      <c r="E147" s="28" t="s">
        <v>576</v>
      </c>
      <c r="F147" s="87">
        <v>139392</v>
      </c>
      <c r="G147" s="29">
        <v>355.25</v>
      </c>
      <c r="H147" s="29" t="s">
        <v>942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44579</v>
      </c>
      <c r="B148" s="29" t="s">
        <v>1192</v>
      </c>
      <c r="C148" s="28" t="s">
        <v>1193</v>
      </c>
      <c r="D148" s="28" t="s">
        <v>1042</v>
      </c>
      <c r="E148" s="28" t="s">
        <v>576</v>
      </c>
      <c r="F148" s="87">
        <v>90725</v>
      </c>
      <c r="G148" s="29">
        <v>349.03</v>
      </c>
      <c r="H148" s="29" t="s">
        <v>942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44579</v>
      </c>
      <c r="B149" s="29" t="s">
        <v>1192</v>
      </c>
      <c r="C149" s="28" t="s">
        <v>1193</v>
      </c>
      <c r="D149" s="28" t="s">
        <v>1194</v>
      </c>
      <c r="E149" s="28" t="s">
        <v>576</v>
      </c>
      <c r="F149" s="87">
        <v>118700</v>
      </c>
      <c r="G149" s="29">
        <v>362.01</v>
      </c>
      <c r="H149" s="29" t="s">
        <v>942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44579</v>
      </c>
      <c r="B150" s="29" t="s">
        <v>1043</v>
      </c>
      <c r="C150" s="28" t="s">
        <v>1044</v>
      </c>
      <c r="D150" s="28" t="s">
        <v>1041</v>
      </c>
      <c r="E150" s="28" t="s">
        <v>576</v>
      </c>
      <c r="F150" s="87">
        <v>136020</v>
      </c>
      <c r="G150" s="29">
        <v>958.92</v>
      </c>
      <c r="H150" s="29" t="s">
        <v>942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44579</v>
      </c>
      <c r="B151" s="29" t="s">
        <v>1195</v>
      </c>
      <c r="C151" s="28" t="s">
        <v>1196</v>
      </c>
      <c r="D151" s="28" t="s">
        <v>1041</v>
      </c>
      <c r="E151" s="28" t="s">
        <v>576</v>
      </c>
      <c r="F151" s="87">
        <v>119187</v>
      </c>
      <c r="G151" s="29">
        <v>657.41</v>
      </c>
      <c r="H151" s="29" t="s">
        <v>942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44579</v>
      </c>
      <c r="B152" s="29" t="s">
        <v>1197</v>
      </c>
      <c r="C152" s="28" t="s">
        <v>1198</v>
      </c>
      <c r="D152" s="28" t="s">
        <v>938</v>
      </c>
      <c r="E152" s="28" t="s">
        <v>576</v>
      </c>
      <c r="F152" s="87">
        <v>1069809</v>
      </c>
      <c r="G152" s="29">
        <v>103.69</v>
      </c>
      <c r="H152" s="29" t="s">
        <v>942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44579</v>
      </c>
      <c r="B153" s="29" t="s">
        <v>999</v>
      </c>
      <c r="C153" s="28" t="s">
        <v>1000</v>
      </c>
      <c r="D153" s="28" t="s">
        <v>1168</v>
      </c>
      <c r="E153" s="28" t="s">
        <v>576</v>
      </c>
      <c r="F153" s="87">
        <v>400000</v>
      </c>
      <c r="G153" s="29">
        <v>17.649999999999999</v>
      </c>
      <c r="H153" s="29" t="s">
        <v>942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44579</v>
      </c>
      <c r="B154" s="29" t="s">
        <v>1199</v>
      </c>
      <c r="C154" s="28" t="s">
        <v>1200</v>
      </c>
      <c r="D154" s="28" t="s">
        <v>1168</v>
      </c>
      <c r="E154" s="28" t="s">
        <v>576</v>
      </c>
      <c r="F154" s="87">
        <v>100000</v>
      </c>
      <c r="G154" s="29">
        <v>38.99</v>
      </c>
      <c r="H154" s="29" t="s">
        <v>942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44579</v>
      </c>
      <c r="B155" s="29" t="s">
        <v>1199</v>
      </c>
      <c r="C155" s="28" t="s">
        <v>1200</v>
      </c>
      <c r="D155" s="28" t="s">
        <v>1181</v>
      </c>
      <c r="E155" s="28" t="s">
        <v>576</v>
      </c>
      <c r="F155" s="87">
        <v>71457</v>
      </c>
      <c r="G155" s="29">
        <v>41.25</v>
      </c>
      <c r="H155" s="29" t="s">
        <v>942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44579</v>
      </c>
      <c r="B156" s="29" t="s">
        <v>1199</v>
      </c>
      <c r="C156" s="28" t="s">
        <v>1200</v>
      </c>
      <c r="D156" s="28" t="s">
        <v>1201</v>
      </c>
      <c r="E156" s="28" t="s">
        <v>576</v>
      </c>
      <c r="F156" s="87">
        <v>61644</v>
      </c>
      <c r="G156" s="29">
        <v>40.65</v>
      </c>
      <c r="H156" s="29" t="s">
        <v>942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44579</v>
      </c>
      <c r="B157" s="29" t="s">
        <v>1202</v>
      </c>
      <c r="C157" s="28" t="s">
        <v>1203</v>
      </c>
      <c r="D157" s="28" t="s">
        <v>859</v>
      </c>
      <c r="E157" s="28" t="s">
        <v>576</v>
      </c>
      <c r="F157" s="87">
        <v>4600007</v>
      </c>
      <c r="G157" s="29">
        <v>9.5299999999999994</v>
      </c>
      <c r="H157" s="29" t="s">
        <v>942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44579</v>
      </c>
      <c r="B158" s="29" t="s">
        <v>1202</v>
      </c>
      <c r="C158" s="28" t="s">
        <v>1203</v>
      </c>
      <c r="D158" s="28" t="s">
        <v>935</v>
      </c>
      <c r="E158" s="28" t="s">
        <v>576</v>
      </c>
      <c r="F158" s="87">
        <v>7774041</v>
      </c>
      <c r="G158" s="29">
        <v>9.58</v>
      </c>
      <c r="H158" s="29" t="s">
        <v>942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44579</v>
      </c>
      <c r="B159" s="29" t="s">
        <v>1204</v>
      </c>
      <c r="C159" s="28" t="s">
        <v>1205</v>
      </c>
      <c r="D159" s="28" t="s">
        <v>938</v>
      </c>
      <c r="E159" s="28" t="s">
        <v>576</v>
      </c>
      <c r="F159" s="87">
        <v>914497</v>
      </c>
      <c r="G159" s="29">
        <v>572.78</v>
      </c>
      <c r="H159" s="29" t="s">
        <v>942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44579</v>
      </c>
      <c r="B160" s="29" t="s">
        <v>1206</v>
      </c>
      <c r="C160" s="28" t="s">
        <v>1207</v>
      </c>
      <c r="D160" s="28" t="s">
        <v>1208</v>
      </c>
      <c r="E160" s="28" t="s">
        <v>576</v>
      </c>
      <c r="F160" s="87">
        <v>20000</v>
      </c>
      <c r="G160" s="29">
        <v>104.55</v>
      </c>
      <c r="H160" s="29" t="s">
        <v>942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44579</v>
      </c>
      <c r="B161" s="29" t="s">
        <v>1206</v>
      </c>
      <c r="C161" s="28" t="s">
        <v>1207</v>
      </c>
      <c r="D161" s="28" t="s">
        <v>1209</v>
      </c>
      <c r="E161" s="28" t="s">
        <v>576</v>
      </c>
      <c r="F161" s="87">
        <v>20000</v>
      </c>
      <c r="G161" s="29">
        <v>104.55</v>
      </c>
      <c r="H161" s="29" t="s">
        <v>942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44579</v>
      </c>
      <c r="B162" s="29" t="s">
        <v>1206</v>
      </c>
      <c r="C162" s="28" t="s">
        <v>1207</v>
      </c>
      <c r="D162" s="28" t="s">
        <v>1210</v>
      </c>
      <c r="E162" s="28" t="s">
        <v>576</v>
      </c>
      <c r="F162" s="87">
        <v>32000</v>
      </c>
      <c r="G162" s="29">
        <v>104.55</v>
      </c>
      <c r="H162" s="29" t="s">
        <v>942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44579</v>
      </c>
      <c r="B163" s="29" t="s">
        <v>1206</v>
      </c>
      <c r="C163" s="28" t="s">
        <v>1207</v>
      </c>
      <c r="D163" s="28" t="s">
        <v>1211</v>
      </c>
      <c r="E163" s="28" t="s">
        <v>576</v>
      </c>
      <c r="F163" s="87">
        <v>40000</v>
      </c>
      <c r="G163" s="29">
        <v>104.55</v>
      </c>
      <c r="H163" s="29" t="s">
        <v>942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44579</v>
      </c>
      <c r="B164" s="29" t="s">
        <v>1206</v>
      </c>
      <c r="C164" s="28" t="s">
        <v>1207</v>
      </c>
      <c r="D164" s="28" t="s">
        <v>1212</v>
      </c>
      <c r="E164" s="28" t="s">
        <v>576</v>
      </c>
      <c r="F164" s="87">
        <v>100000</v>
      </c>
      <c r="G164" s="29">
        <v>104.55</v>
      </c>
      <c r="H164" s="29" t="s">
        <v>942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44579</v>
      </c>
      <c r="B165" s="29" t="s">
        <v>1213</v>
      </c>
      <c r="C165" s="28" t="s">
        <v>1214</v>
      </c>
      <c r="D165" s="28" t="s">
        <v>1041</v>
      </c>
      <c r="E165" s="28" t="s">
        <v>576</v>
      </c>
      <c r="F165" s="87">
        <v>555458</v>
      </c>
      <c r="G165" s="29">
        <v>349.29</v>
      </c>
      <c r="H165" s="29" t="s">
        <v>942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44579</v>
      </c>
      <c r="B166" s="29" t="s">
        <v>1152</v>
      </c>
      <c r="C166" s="28" t="s">
        <v>1215</v>
      </c>
      <c r="D166" s="28" t="s">
        <v>983</v>
      </c>
      <c r="E166" s="28" t="s">
        <v>576</v>
      </c>
      <c r="F166" s="87">
        <v>1539135</v>
      </c>
      <c r="G166" s="29">
        <v>7.18</v>
      </c>
      <c r="H166" s="29" t="s">
        <v>942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44579</v>
      </c>
      <c r="B167" s="29" t="s">
        <v>1152</v>
      </c>
      <c r="C167" s="28" t="s">
        <v>1215</v>
      </c>
      <c r="D167" s="28" t="s">
        <v>997</v>
      </c>
      <c r="E167" s="28" t="s">
        <v>576</v>
      </c>
      <c r="F167" s="87">
        <v>900000</v>
      </c>
      <c r="G167" s="29">
        <v>7.2</v>
      </c>
      <c r="H167" s="29" t="s">
        <v>942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44579</v>
      </c>
      <c r="B168" s="29" t="s">
        <v>940</v>
      </c>
      <c r="C168" s="28" t="s">
        <v>941</v>
      </c>
      <c r="D168" s="28" t="s">
        <v>923</v>
      </c>
      <c r="E168" s="28" t="s">
        <v>576</v>
      </c>
      <c r="F168" s="87">
        <v>1323837</v>
      </c>
      <c r="G168" s="29">
        <v>24.83</v>
      </c>
      <c r="H168" s="29" t="s">
        <v>942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44579</v>
      </c>
      <c r="B169" s="29" t="s">
        <v>940</v>
      </c>
      <c r="C169" s="28" t="s">
        <v>941</v>
      </c>
      <c r="D169" s="28" t="s">
        <v>1216</v>
      </c>
      <c r="E169" s="28" t="s">
        <v>576</v>
      </c>
      <c r="F169" s="87">
        <v>1000000</v>
      </c>
      <c r="G169" s="29">
        <v>25</v>
      </c>
      <c r="H169" s="29" t="s">
        <v>942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44579</v>
      </c>
      <c r="B170" s="29" t="s">
        <v>1160</v>
      </c>
      <c r="C170" s="28" t="s">
        <v>1161</v>
      </c>
      <c r="D170" s="28" t="s">
        <v>983</v>
      </c>
      <c r="E170" s="28" t="s">
        <v>577</v>
      </c>
      <c r="F170" s="87">
        <v>379808</v>
      </c>
      <c r="G170" s="29">
        <v>352.91</v>
      </c>
      <c r="H170" s="29" t="s">
        <v>942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44579</v>
      </c>
      <c r="B171" s="29" t="s">
        <v>1162</v>
      </c>
      <c r="C171" s="28" t="s">
        <v>1163</v>
      </c>
      <c r="D171" s="28" t="s">
        <v>1041</v>
      </c>
      <c r="E171" s="28" t="s">
        <v>577</v>
      </c>
      <c r="F171" s="87">
        <v>36139</v>
      </c>
      <c r="G171" s="29">
        <v>429.04</v>
      </c>
      <c r="H171" s="29" t="s">
        <v>942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44579</v>
      </c>
      <c r="B172" s="29" t="s">
        <v>1164</v>
      </c>
      <c r="C172" s="28" t="s">
        <v>1165</v>
      </c>
      <c r="D172" s="28" t="s">
        <v>937</v>
      </c>
      <c r="E172" s="28" t="s">
        <v>577</v>
      </c>
      <c r="F172" s="87">
        <v>43541</v>
      </c>
      <c r="G172" s="29">
        <v>44.05</v>
      </c>
      <c r="H172" s="29" t="s">
        <v>942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44579</v>
      </c>
      <c r="B173" s="29" t="s">
        <v>1166</v>
      </c>
      <c r="C173" s="28" t="s">
        <v>1167</v>
      </c>
      <c r="D173" s="28" t="s">
        <v>1168</v>
      </c>
      <c r="E173" s="28" t="s">
        <v>577</v>
      </c>
      <c r="F173" s="87">
        <v>85467</v>
      </c>
      <c r="G173" s="29">
        <v>278.11</v>
      </c>
      <c r="H173" s="29" t="s">
        <v>942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44579</v>
      </c>
      <c r="B174" s="29" t="s">
        <v>1169</v>
      </c>
      <c r="C174" s="28" t="s">
        <v>1170</v>
      </c>
      <c r="D174" s="28" t="s">
        <v>1217</v>
      </c>
      <c r="E174" s="28" t="s">
        <v>577</v>
      </c>
      <c r="F174" s="87">
        <v>560000</v>
      </c>
      <c r="G174" s="29">
        <v>36.25</v>
      </c>
      <c r="H174" s="29" t="s">
        <v>942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44579</v>
      </c>
      <c r="B175" s="29" t="s">
        <v>1171</v>
      </c>
      <c r="C175" s="28" t="s">
        <v>1172</v>
      </c>
      <c r="D175" s="28" t="s">
        <v>935</v>
      </c>
      <c r="E175" s="28" t="s">
        <v>577</v>
      </c>
      <c r="F175" s="87">
        <v>16498</v>
      </c>
      <c r="G175" s="29">
        <v>289.27</v>
      </c>
      <c r="H175" s="29" t="s">
        <v>942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44579</v>
      </c>
      <c r="B176" s="29" t="s">
        <v>1171</v>
      </c>
      <c r="C176" s="28" t="s">
        <v>1172</v>
      </c>
      <c r="D176" s="28" t="s">
        <v>1042</v>
      </c>
      <c r="E176" s="28" t="s">
        <v>577</v>
      </c>
      <c r="F176" s="87">
        <v>21067</v>
      </c>
      <c r="G176" s="29">
        <v>287.35000000000002</v>
      </c>
      <c r="H176" s="29" t="s">
        <v>942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44579</v>
      </c>
      <c r="B177" s="29" t="s">
        <v>1173</v>
      </c>
      <c r="C177" s="28" t="s">
        <v>1174</v>
      </c>
      <c r="D177" s="28" t="s">
        <v>1052</v>
      </c>
      <c r="E177" s="28" t="s">
        <v>577</v>
      </c>
      <c r="F177" s="87">
        <v>25200</v>
      </c>
      <c r="G177" s="29">
        <v>99.71</v>
      </c>
      <c r="H177" s="29" t="s">
        <v>942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44579</v>
      </c>
      <c r="B178" s="29" t="s">
        <v>982</v>
      </c>
      <c r="C178" s="28" t="s">
        <v>1176</v>
      </c>
      <c r="D178" s="28" t="s">
        <v>859</v>
      </c>
      <c r="E178" s="28" t="s">
        <v>577</v>
      </c>
      <c r="F178" s="87">
        <v>1992171</v>
      </c>
      <c r="G178" s="29">
        <v>21.01</v>
      </c>
      <c r="H178" s="29" t="s">
        <v>942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44579</v>
      </c>
      <c r="B179" s="29" t="s">
        <v>982</v>
      </c>
      <c r="C179" s="28" t="s">
        <v>1176</v>
      </c>
      <c r="D179" s="28" t="s">
        <v>1045</v>
      </c>
      <c r="E179" s="28" t="s">
        <v>577</v>
      </c>
      <c r="F179" s="87">
        <v>377702</v>
      </c>
      <c r="G179" s="29">
        <v>21.6</v>
      </c>
      <c r="H179" s="29" t="s">
        <v>942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44579</v>
      </c>
      <c r="B180" s="29" t="s">
        <v>982</v>
      </c>
      <c r="C180" s="28" t="s">
        <v>1176</v>
      </c>
      <c r="D180" s="28" t="s">
        <v>935</v>
      </c>
      <c r="E180" s="28" t="s">
        <v>577</v>
      </c>
      <c r="F180" s="87">
        <v>1583452</v>
      </c>
      <c r="G180" s="29">
        <v>22.11</v>
      </c>
      <c r="H180" s="29" t="s">
        <v>942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44579</v>
      </c>
      <c r="B181" s="29" t="s">
        <v>1177</v>
      </c>
      <c r="C181" s="28" t="s">
        <v>1178</v>
      </c>
      <c r="D181" s="28" t="s">
        <v>938</v>
      </c>
      <c r="E181" s="28" t="s">
        <v>577</v>
      </c>
      <c r="F181" s="87">
        <v>2503530</v>
      </c>
      <c r="G181" s="29">
        <v>56.54</v>
      </c>
      <c r="H181" s="29" t="s">
        <v>942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44579</v>
      </c>
      <c r="B182" s="29" t="s">
        <v>936</v>
      </c>
      <c r="C182" s="28" t="s">
        <v>939</v>
      </c>
      <c r="D182" s="28" t="s">
        <v>937</v>
      </c>
      <c r="E182" s="28" t="s">
        <v>577</v>
      </c>
      <c r="F182" s="87">
        <v>7971846</v>
      </c>
      <c r="G182" s="29">
        <v>6.34</v>
      </c>
      <c r="H182" s="29" t="s">
        <v>942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44579</v>
      </c>
      <c r="B183" s="29" t="s">
        <v>936</v>
      </c>
      <c r="C183" s="28" t="s">
        <v>939</v>
      </c>
      <c r="D183" s="28" t="s">
        <v>998</v>
      </c>
      <c r="E183" s="28" t="s">
        <v>577</v>
      </c>
      <c r="F183" s="87">
        <v>11358000</v>
      </c>
      <c r="G183" s="29">
        <v>6.44</v>
      </c>
      <c r="H183" s="29" t="s">
        <v>942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44579</v>
      </c>
      <c r="B184" s="29" t="s">
        <v>936</v>
      </c>
      <c r="C184" s="28" t="s">
        <v>939</v>
      </c>
      <c r="D184" s="28" t="s">
        <v>997</v>
      </c>
      <c r="E184" s="28" t="s">
        <v>577</v>
      </c>
      <c r="F184" s="87">
        <v>4500000</v>
      </c>
      <c r="G184" s="29">
        <v>6.29</v>
      </c>
      <c r="H184" s="29" t="s">
        <v>942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44579</v>
      </c>
      <c r="B185" s="29" t="s">
        <v>1179</v>
      </c>
      <c r="C185" s="28" t="s">
        <v>1180</v>
      </c>
      <c r="D185" s="28" t="s">
        <v>983</v>
      </c>
      <c r="E185" s="28" t="s">
        <v>577</v>
      </c>
      <c r="F185" s="87">
        <v>35000</v>
      </c>
      <c r="G185" s="29">
        <v>24.15</v>
      </c>
      <c r="H185" s="29" t="s">
        <v>942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44579</v>
      </c>
      <c r="B186" s="29" t="s">
        <v>1179</v>
      </c>
      <c r="C186" s="28" t="s">
        <v>1180</v>
      </c>
      <c r="D186" s="28" t="s">
        <v>1218</v>
      </c>
      <c r="E186" s="28" t="s">
        <v>577</v>
      </c>
      <c r="F186" s="87">
        <v>139489</v>
      </c>
      <c r="G186" s="29">
        <v>23.16</v>
      </c>
      <c r="H186" s="29" t="s">
        <v>942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44579</v>
      </c>
      <c r="B187" s="29" t="s">
        <v>1179</v>
      </c>
      <c r="C187" s="28" t="s">
        <v>1180</v>
      </c>
      <c r="D187" s="28" t="s">
        <v>1181</v>
      </c>
      <c r="E187" s="28" t="s">
        <v>577</v>
      </c>
      <c r="F187" s="87">
        <v>54015</v>
      </c>
      <c r="G187" s="29">
        <v>24.15</v>
      </c>
      <c r="H187" s="29" t="s">
        <v>942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44579</v>
      </c>
      <c r="B188" s="29" t="s">
        <v>1182</v>
      </c>
      <c r="C188" s="28" t="s">
        <v>1183</v>
      </c>
      <c r="D188" s="28" t="s">
        <v>859</v>
      </c>
      <c r="E188" s="28" t="s">
        <v>577</v>
      </c>
      <c r="F188" s="87">
        <v>764498</v>
      </c>
      <c r="G188" s="29">
        <v>113.3</v>
      </c>
      <c r="H188" s="29" t="s">
        <v>942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44579</v>
      </c>
      <c r="B189" s="29" t="s">
        <v>1046</v>
      </c>
      <c r="C189" s="28" t="s">
        <v>1047</v>
      </c>
      <c r="D189" s="28" t="s">
        <v>1048</v>
      </c>
      <c r="E189" s="28" t="s">
        <v>577</v>
      </c>
      <c r="F189" s="87">
        <v>393292</v>
      </c>
      <c r="G189" s="29">
        <v>74.88</v>
      </c>
      <c r="H189" s="29" t="s">
        <v>942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44579</v>
      </c>
      <c r="B190" s="29" t="s">
        <v>1219</v>
      </c>
      <c r="C190" s="28" t="s">
        <v>1220</v>
      </c>
      <c r="D190" s="28" t="s">
        <v>935</v>
      </c>
      <c r="E190" s="28" t="s">
        <v>577</v>
      </c>
      <c r="F190" s="87">
        <v>1533156</v>
      </c>
      <c r="G190" s="29">
        <v>3.43</v>
      </c>
      <c r="H190" s="29" t="s">
        <v>942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44579</v>
      </c>
      <c r="B191" s="29" t="s">
        <v>1184</v>
      </c>
      <c r="C191" s="28" t="s">
        <v>1185</v>
      </c>
      <c r="D191" s="28" t="s">
        <v>937</v>
      </c>
      <c r="E191" s="28" t="s">
        <v>577</v>
      </c>
      <c r="F191" s="87">
        <v>2319057</v>
      </c>
      <c r="G191" s="29">
        <v>9.8699999999999992</v>
      </c>
      <c r="H191" s="29" t="s">
        <v>942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44579</v>
      </c>
      <c r="B192" s="29" t="s">
        <v>1221</v>
      </c>
      <c r="C192" s="28" t="s">
        <v>1222</v>
      </c>
      <c r="D192" s="28" t="s">
        <v>1223</v>
      </c>
      <c r="E192" s="28" t="s">
        <v>577</v>
      </c>
      <c r="F192" s="87">
        <v>1840000</v>
      </c>
      <c r="G192" s="29">
        <v>2.7</v>
      </c>
      <c r="H192" s="29" t="s">
        <v>942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44579</v>
      </c>
      <c r="B193" s="29" t="s">
        <v>1186</v>
      </c>
      <c r="C193" s="28" t="s">
        <v>1187</v>
      </c>
      <c r="D193" s="28" t="s">
        <v>1188</v>
      </c>
      <c r="E193" s="28" t="s">
        <v>577</v>
      </c>
      <c r="F193" s="87">
        <v>125412</v>
      </c>
      <c r="G193" s="29">
        <v>19.84</v>
      </c>
      <c r="H193" s="29" t="s">
        <v>942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44579</v>
      </c>
      <c r="B194" s="29" t="s">
        <v>1189</v>
      </c>
      <c r="C194" s="28" t="s">
        <v>1190</v>
      </c>
      <c r="D194" s="28" t="s">
        <v>1045</v>
      </c>
      <c r="E194" s="28" t="s">
        <v>577</v>
      </c>
      <c r="F194" s="87">
        <v>638000</v>
      </c>
      <c r="G194" s="29">
        <v>6.92</v>
      </c>
      <c r="H194" s="29" t="s">
        <v>942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44579</v>
      </c>
      <c r="B195" s="29" t="s">
        <v>1189</v>
      </c>
      <c r="C195" s="28" t="s">
        <v>1190</v>
      </c>
      <c r="D195" s="28" t="s">
        <v>1191</v>
      </c>
      <c r="E195" s="28" t="s">
        <v>577</v>
      </c>
      <c r="F195" s="87">
        <v>140211</v>
      </c>
      <c r="G195" s="29">
        <v>7.34</v>
      </c>
      <c r="H195" s="29" t="s">
        <v>942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44579</v>
      </c>
      <c r="B196" s="29" t="s">
        <v>1049</v>
      </c>
      <c r="C196" s="28" t="s">
        <v>1050</v>
      </c>
      <c r="D196" s="28" t="s">
        <v>1051</v>
      </c>
      <c r="E196" s="28" t="s">
        <v>577</v>
      </c>
      <c r="F196" s="87">
        <v>719836</v>
      </c>
      <c r="G196" s="29">
        <v>20.55</v>
      </c>
      <c r="H196" s="29" t="s">
        <v>942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44579</v>
      </c>
      <c r="B197" s="29" t="s">
        <v>1192</v>
      </c>
      <c r="C197" s="28" t="s">
        <v>1193</v>
      </c>
      <c r="D197" s="28" t="s">
        <v>1194</v>
      </c>
      <c r="E197" s="28" t="s">
        <v>577</v>
      </c>
      <c r="F197" s="87">
        <v>110381</v>
      </c>
      <c r="G197" s="29">
        <v>368.15</v>
      </c>
      <c r="H197" s="29" t="s">
        <v>942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>
        <v>44579</v>
      </c>
      <c r="B198" s="29" t="s">
        <v>1192</v>
      </c>
      <c r="C198" s="28" t="s">
        <v>1193</v>
      </c>
      <c r="D198" s="28" t="s">
        <v>983</v>
      </c>
      <c r="E198" s="28" t="s">
        <v>577</v>
      </c>
      <c r="F198" s="87">
        <v>119392</v>
      </c>
      <c r="G198" s="29">
        <v>366.34</v>
      </c>
      <c r="H198" s="29" t="s">
        <v>942</v>
      </c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>
        <v>44579</v>
      </c>
      <c r="B199" s="29" t="s">
        <v>1192</v>
      </c>
      <c r="C199" s="28" t="s">
        <v>1193</v>
      </c>
      <c r="D199" s="28" t="s">
        <v>1042</v>
      </c>
      <c r="E199" s="28" t="s">
        <v>577</v>
      </c>
      <c r="F199" s="87">
        <v>91077</v>
      </c>
      <c r="G199" s="29">
        <v>349.76</v>
      </c>
      <c r="H199" s="29" t="s">
        <v>942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>
        <v>44579</v>
      </c>
      <c r="B200" s="29" t="s">
        <v>1043</v>
      </c>
      <c r="C200" s="28" t="s">
        <v>1044</v>
      </c>
      <c r="D200" s="28" t="s">
        <v>1041</v>
      </c>
      <c r="E200" s="28" t="s">
        <v>577</v>
      </c>
      <c r="F200" s="87">
        <v>138329</v>
      </c>
      <c r="G200" s="29">
        <v>959.93</v>
      </c>
      <c r="H200" s="29" t="s">
        <v>942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>
        <v>44579</v>
      </c>
      <c r="B201" s="29" t="s">
        <v>1224</v>
      </c>
      <c r="C201" s="28" t="s">
        <v>1225</v>
      </c>
      <c r="D201" s="28" t="s">
        <v>1226</v>
      </c>
      <c r="E201" s="28" t="s">
        <v>577</v>
      </c>
      <c r="F201" s="87">
        <v>42000</v>
      </c>
      <c r="G201" s="29">
        <v>72.23</v>
      </c>
      <c r="H201" s="29" t="s">
        <v>942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>
        <v>44579</v>
      </c>
      <c r="B202" s="29" t="s">
        <v>1195</v>
      </c>
      <c r="C202" s="28" t="s">
        <v>1196</v>
      </c>
      <c r="D202" s="28" t="s">
        <v>1041</v>
      </c>
      <c r="E202" s="28" t="s">
        <v>577</v>
      </c>
      <c r="F202" s="87">
        <v>119702</v>
      </c>
      <c r="G202" s="29">
        <v>658.32</v>
      </c>
      <c r="H202" s="29" t="s">
        <v>942</v>
      </c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>
        <v>44579</v>
      </c>
      <c r="B203" s="29" t="s">
        <v>1197</v>
      </c>
      <c r="C203" s="28" t="s">
        <v>1198</v>
      </c>
      <c r="D203" s="28" t="s">
        <v>938</v>
      </c>
      <c r="E203" s="28" t="s">
        <v>577</v>
      </c>
      <c r="F203" s="87">
        <v>1069809</v>
      </c>
      <c r="G203" s="29">
        <v>103.71</v>
      </c>
      <c r="H203" s="29" t="s">
        <v>942</v>
      </c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>
        <v>44579</v>
      </c>
      <c r="B204" s="29" t="s">
        <v>999</v>
      </c>
      <c r="C204" s="28" t="s">
        <v>1000</v>
      </c>
      <c r="D204" s="28" t="s">
        <v>1168</v>
      </c>
      <c r="E204" s="28" t="s">
        <v>577</v>
      </c>
      <c r="F204" s="87">
        <v>200000</v>
      </c>
      <c r="G204" s="29">
        <v>17.649999999999999</v>
      </c>
      <c r="H204" s="29" t="s">
        <v>942</v>
      </c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>
        <v>44579</v>
      </c>
      <c r="B205" s="29" t="s">
        <v>1199</v>
      </c>
      <c r="C205" s="28" t="s">
        <v>1200</v>
      </c>
      <c r="D205" s="28" t="s">
        <v>1181</v>
      </c>
      <c r="E205" s="28" t="s">
        <v>577</v>
      </c>
      <c r="F205" s="87">
        <v>61857</v>
      </c>
      <c r="G205" s="29">
        <v>41.33</v>
      </c>
      <c r="H205" s="29" t="s">
        <v>942</v>
      </c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>
        <v>44579</v>
      </c>
      <c r="B206" s="29" t="s">
        <v>1199</v>
      </c>
      <c r="C206" s="28" t="s">
        <v>1200</v>
      </c>
      <c r="D206" s="28" t="s">
        <v>1227</v>
      </c>
      <c r="E206" s="28" t="s">
        <v>577</v>
      </c>
      <c r="F206" s="87">
        <v>172856</v>
      </c>
      <c r="G206" s="29">
        <v>40.31</v>
      </c>
      <c r="H206" s="29" t="s">
        <v>942</v>
      </c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>
        <v>44579</v>
      </c>
      <c r="B207" s="29" t="s">
        <v>1199</v>
      </c>
      <c r="C207" s="28" t="s">
        <v>1200</v>
      </c>
      <c r="D207" s="28" t="s">
        <v>1228</v>
      </c>
      <c r="E207" s="28" t="s">
        <v>577</v>
      </c>
      <c r="F207" s="87">
        <v>338081</v>
      </c>
      <c r="G207" s="29">
        <v>35.39</v>
      </c>
      <c r="H207" s="29" t="s">
        <v>942</v>
      </c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>
        <v>44579</v>
      </c>
      <c r="B208" s="29" t="s">
        <v>1199</v>
      </c>
      <c r="C208" s="28" t="s">
        <v>1200</v>
      </c>
      <c r="D208" s="28" t="s">
        <v>1201</v>
      </c>
      <c r="E208" s="28" t="s">
        <v>577</v>
      </c>
      <c r="F208" s="87">
        <v>52281</v>
      </c>
      <c r="G208" s="29">
        <v>39.65</v>
      </c>
      <c r="H208" s="29" t="s">
        <v>942</v>
      </c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>
        <v>44579</v>
      </c>
      <c r="B209" s="29" t="s">
        <v>1202</v>
      </c>
      <c r="C209" s="28" t="s">
        <v>1203</v>
      </c>
      <c r="D209" s="28" t="s">
        <v>859</v>
      </c>
      <c r="E209" s="28" t="s">
        <v>577</v>
      </c>
      <c r="F209" s="87">
        <v>4600007</v>
      </c>
      <c r="G209" s="29">
        <v>9.56</v>
      </c>
      <c r="H209" s="29" t="s">
        <v>942</v>
      </c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>
        <v>44579</v>
      </c>
      <c r="B210" s="29" t="s">
        <v>1202</v>
      </c>
      <c r="C210" s="28" t="s">
        <v>1203</v>
      </c>
      <c r="D210" s="28" t="s">
        <v>935</v>
      </c>
      <c r="E210" s="28" t="s">
        <v>577</v>
      </c>
      <c r="F210" s="87">
        <v>7374041</v>
      </c>
      <c r="G210" s="29">
        <v>9.69</v>
      </c>
      <c r="H210" s="29" t="s">
        <v>942</v>
      </c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>
        <v>44579</v>
      </c>
      <c r="B211" s="29" t="s">
        <v>1204</v>
      </c>
      <c r="C211" s="28" t="s">
        <v>1205</v>
      </c>
      <c r="D211" s="28" t="s">
        <v>938</v>
      </c>
      <c r="E211" s="28" t="s">
        <v>577</v>
      </c>
      <c r="F211" s="87">
        <v>914497</v>
      </c>
      <c r="G211" s="29">
        <v>573.29</v>
      </c>
      <c r="H211" s="29" t="s">
        <v>942</v>
      </c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>
        <v>44579</v>
      </c>
      <c r="B212" s="29" t="s">
        <v>1206</v>
      </c>
      <c r="C212" s="28" t="s">
        <v>1207</v>
      </c>
      <c r="D212" s="28" t="s">
        <v>1229</v>
      </c>
      <c r="E212" s="28" t="s">
        <v>577</v>
      </c>
      <c r="F212" s="87">
        <v>24000</v>
      </c>
      <c r="G212" s="29">
        <v>104.55</v>
      </c>
      <c r="H212" s="29" t="s">
        <v>942</v>
      </c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>
        <v>44579</v>
      </c>
      <c r="B213" s="29" t="s">
        <v>1206</v>
      </c>
      <c r="C213" s="28" t="s">
        <v>1207</v>
      </c>
      <c r="D213" s="28" t="s">
        <v>1209</v>
      </c>
      <c r="E213" s="28" t="s">
        <v>577</v>
      </c>
      <c r="F213" s="87">
        <v>8000</v>
      </c>
      <c r="G213" s="29">
        <v>104.55</v>
      </c>
      <c r="H213" s="29" t="s">
        <v>942</v>
      </c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>
        <v>44579</v>
      </c>
      <c r="B214" s="29" t="s">
        <v>1213</v>
      </c>
      <c r="C214" s="28" t="s">
        <v>1214</v>
      </c>
      <c r="D214" s="28" t="s">
        <v>1041</v>
      </c>
      <c r="E214" s="28" t="s">
        <v>577</v>
      </c>
      <c r="F214" s="87">
        <v>555293</v>
      </c>
      <c r="G214" s="29">
        <v>349.35</v>
      </c>
      <c r="H214" s="29" t="s">
        <v>942</v>
      </c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>
        <v>44579</v>
      </c>
      <c r="B215" s="29" t="s">
        <v>1152</v>
      </c>
      <c r="C215" s="28" t="s">
        <v>1215</v>
      </c>
      <c r="D215" s="28" t="s">
        <v>997</v>
      </c>
      <c r="E215" s="28" t="s">
        <v>577</v>
      </c>
      <c r="F215" s="87">
        <v>1499998</v>
      </c>
      <c r="G215" s="29">
        <v>6.75</v>
      </c>
      <c r="H215" s="29" t="s">
        <v>942</v>
      </c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>
        <v>44579</v>
      </c>
      <c r="B216" s="29" t="s">
        <v>1152</v>
      </c>
      <c r="C216" s="28" t="s">
        <v>1215</v>
      </c>
      <c r="D216" s="28" t="s">
        <v>983</v>
      </c>
      <c r="E216" s="28" t="s">
        <v>577</v>
      </c>
      <c r="F216" s="87">
        <v>1539135</v>
      </c>
      <c r="G216" s="29">
        <v>7.17</v>
      </c>
      <c r="H216" s="29" t="s">
        <v>942</v>
      </c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>
        <v>44579</v>
      </c>
      <c r="B217" s="29" t="s">
        <v>1152</v>
      </c>
      <c r="C217" s="28" t="s">
        <v>1215</v>
      </c>
      <c r="D217" s="28" t="s">
        <v>1230</v>
      </c>
      <c r="E217" s="28" t="s">
        <v>577</v>
      </c>
      <c r="F217" s="87">
        <v>1395000</v>
      </c>
      <c r="G217" s="29">
        <v>6.91</v>
      </c>
      <c r="H217" s="29" t="s">
        <v>942</v>
      </c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>
        <v>44579</v>
      </c>
      <c r="B218" s="29" t="s">
        <v>940</v>
      </c>
      <c r="C218" s="28" t="s">
        <v>941</v>
      </c>
      <c r="D218" s="28" t="s">
        <v>923</v>
      </c>
      <c r="E218" s="28" t="s">
        <v>577</v>
      </c>
      <c r="F218" s="87">
        <v>1323837</v>
      </c>
      <c r="G218" s="29">
        <v>24.79</v>
      </c>
      <c r="H218" s="29" t="s">
        <v>942</v>
      </c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1"/>
  <sheetViews>
    <sheetView zoomScale="85" zoomScaleNormal="85" workbookViewId="0">
      <selection activeCell="H21" sqref="H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458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44580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826</v>
      </c>
      <c r="Q9" s="1"/>
      <c r="R9" s="6"/>
      <c r="S9" s="1"/>
      <c r="T9" s="1"/>
      <c r="U9" s="1"/>
      <c r="V9" s="1"/>
      <c r="W9" s="1"/>
      <c r="X9" s="1"/>
    </row>
    <row r="10" spans="1:38" s="258" customFormat="1" ht="12.75" customHeight="1">
      <c r="A10" s="317">
        <v>1</v>
      </c>
      <c r="B10" s="259">
        <v>44532</v>
      </c>
      <c r="C10" s="319"/>
      <c r="D10" s="320" t="s">
        <v>251</v>
      </c>
      <c r="E10" s="321" t="s">
        <v>593</v>
      </c>
      <c r="F10" s="322" t="s">
        <v>863</v>
      </c>
      <c r="G10" s="322">
        <v>414</v>
      </c>
      <c r="H10" s="321"/>
      <c r="I10" s="323" t="s">
        <v>864</v>
      </c>
      <c r="J10" s="295" t="s">
        <v>594</v>
      </c>
      <c r="K10" s="295"/>
      <c r="L10" s="296"/>
      <c r="M10" s="297"/>
      <c r="N10" s="295"/>
      <c r="O10" s="298"/>
      <c r="P10" s="103">
        <f>VLOOKUP(D10,'MidCap Intra'!B42:C535,2,0)</f>
        <v>435.3</v>
      </c>
      <c r="Q10" s="257"/>
      <c r="R10" s="257" t="s">
        <v>592</v>
      </c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</row>
    <row r="11" spans="1:38" s="258" customFormat="1" ht="12.75" customHeight="1">
      <c r="A11" s="337">
        <v>2</v>
      </c>
      <c r="B11" s="444">
        <v>44532</v>
      </c>
      <c r="C11" s="339"/>
      <c r="D11" s="340" t="s">
        <v>136</v>
      </c>
      <c r="E11" s="341" t="s">
        <v>593</v>
      </c>
      <c r="F11" s="342">
        <v>119</v>
      </c>
      <c r="G11" s="342">
        <v>109</v>
      </c>
      <c r="H11" s="341">
        <v>124</v>
      </c>
      <c r="I11" s="343" t="s">
        <v>865</v>
      </c>
      <c r="J11" s="265" t="s">
        <v>984</v>
      </c>
      <c r="K11" s="265">
        <f t="shared" ref="K11" si="0">H11-F11</f>
        <v>5</v>
      </c>
      <c r="L11" s="266">
        <f t="shared" ref="L11" si="1">(F11*-0.7)/100</f>
        <v>-0.83299999999999996</v>
      </c>
      <c r="M11" s="267">
        <f t="shared" ref="M11" si="2">(K11+L11)/F11</f>
        <v>3.5016806722689073E-2</v>
      </c>
      <c r="N11" s="265" t="s">
        <v>591</v>
      </c>
      <c r="O11" s="268">
        <v>44575</v>
      </c>
      <c r="P11" s="264">
        <f>VLOOKUP(D11,'MidCap Intra'!B44:C537,2,0)</f>
        <v>123.95</v>
      </c>
      <c r="Q11" s="257"/>
      <c r="R11" s="257" t="s">
        <v>592</v>
      </c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</row>
    <row r="12" spans="1:38" s="258" customFormat="1" ht="12.75" customHeight="1">
      <c r="A12" s="317">
        <v>3</v>
      </c>
      <c r="B12" s="318">
        <v>44544</v>
      </c>
      <c r="C12" s="319"/>
      <c r="D12" s="320" t="s">
        <v>118</v>
      </c>
      <c r="E12" s="321" t="s">
        <v>593</v>
      </c>
      <c r="F12" s="322" t="s">
        <v>866</v>
      </c>
      <c r="G12" s="322">
        <v>635</v>
      </c>
      <c r="H12" s="321"/>
      <c r="I12" s="323" t="s">
        <v>867</v>
      </c>
      <c r="J12" s="295" t="s">
        <v>594</v>
      </c>
      <c r="K12" s="295"/>
      <c r="L12" s="296"/>
      <c r="M12" s="297"/>
      <c r="N12" s="295"/>
      <c r="O12" s="298"/>
      <c r="P12" s="103">
        <f>VLOOKUP(D12,'MidCap Intra'!B45:C538,2,0)</f>
        <v>669.1</v>
      </c>
      <c r="Q12" s="257"/>
      <c r="R12" s="257" t="s">
        <v>592</v>
      </c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</row>
    <row r="13" spans="1:38" s="258" customFormat="1" ht="12.75" customHeight="1">
      <c r="A13" s="387">
        <v>4</v>
      </c>
      <c r="B13" s="388">
        <v>44547</v>
      </c>
      <c r="C13" s="389"/>
      <c r="D13" s="390" t="s">
        <v>71</v>
      </c>
      <c r="E13" s="391" t="s">
        <v>593</v>
      </c>
      <c r="F13" s="392">
        <v>201.5</v>
      </c>
      <c r="G13" s="392">
        <v>188</v>
      </c>
      <c r="H13" s="391">
        <v>214.5</v>
      </c>
      <c r="I13" s="393" t="s">
        <v>868</v>
      </c>
      <c r="J13" s="99" t="s">
        <v>889</v>
      </c>
      <c r="K13" s="99">
        <f t="shared" ref="K13:K14" si="3">H13-F13</f>
        <v>13</v>
      </c>
      <c r="L13" s="100">
        <f t="shared" ref="L13:L14" si="4">(F13*-0.7)/100</f>
        <v>-1.4104999999999999</v>
      </c>
      <c r="M13" s="101">
        <f t="shared" ref="M13:M14" si="5">(K13+L13)/F13</f>
        <v>5.751612903225807E-2</v>
      </c>
      <c r="N13" s="99" t="s">
        <v>591</v>
      </c>
      <c r="O13" s="102">
        <v>44200</v>
      </c>
      <c r="P13" s="394">
        <f>VLOOKUP(D13,'MidCap Intra'!B46:C539,2,0)</f>
        <v>208.35</v>
      </c>
      <c r="Q13" s="257"/>
      <c r="R13" s="257" t="s">
        <v>592</v>
      </c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</row>
    <row r="14" spans="1:38" s="258" customFormat="1" ht="12.75" customHeight="1">
      <c r="A14" s="387">
        <v>5</v>
      </c>
      <c r="B14" s="388">
        <v>44547</v>
      </c>
      <c r="C14" s="389"/>
      <c r="D14" s="390" t="s">
        <v>125</v>
      </c>
      <c r="E14" s="391" t="s">
        <v>593</v>
      </c>
      <c r="F14" s="392">
        <v>730</v>
      </c>
      <c r="G14" s="392">
        <v>687</v>
      </c>
      <c r="H14" s="391">
        <v>774</v>
      </c>
      <c r="I14" s="393" t="s">
        <v>869</v>
      </c>
      <c r="J14" s="99" t="s">
        <v>892</v>
      </c>
      <c r="K14" s="99">
        <f t="shared" si="3"/>
        <v>44</v>
      </c>
      <c r="L14" s="100">
        <f t="shared" si="4"/>
        <v>-5.1099999999999994</v>
      </c>
      <c r="M14" s="101">
        <f t="shared" si="5"/>
        <v>5.3273972602739729E-2</v>
      </c>
      <c r="N14" s="99" t="s">
        <v>591</v>
      </c>
      <c r="O14" s="102">
        <v>44200</v>
      </c>
      <c r="P14" s="394">
        <f>VLOOKUP(D14,'MidCap Intra'!B47:C540,2,0)</f>
        <v>823.1</v>
      </c>
      <c r="Q14" s="257"/>
      <c r="R14" s="257" t="s">
        <v>592</v>
      </c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</row>
    <row r="15" spans="1:38" s="258" customFormat="1" ht="12.75" customHeight="1">
      <c r="A15" s="387">
        <v>6</v>
      </c>
      <c r="B15" s="388">
        <v>44552</v>
      </c>
      <c r="C15" s="389"/>
      <c r="D15" s="390" t="s">
        <v>43</v>
      </c>
      <c r="E15" s="391" t="s">
        <v>593</v>
      </c>
      <c r="F15" s="392">
        <v>2140</v>
      </c>
      <c r="G15" s="392">
        <v>1995</v>
      </c>
      <c r="H15" s="391">
        <v>2280</v>
      </c>
      <c r="I15" s="393" t="s">
        <v>872</v>
      </c>
      <c r="J15" s="99" t="s">
        <v>743</v>
      </c>
      <c r="K15" s="99">
        <f t="shared" ref="K15:K16" si="6">H15-F15</f>
        <v>140</v>
      </c>
      <c r="L15" s="100">
        <f t="shared" ref="L15:L16" si="7">(F15*-0.7)/100</f>
        <v>-14.98</v>
      </c>
      <c r="M15" s="101">
        <f t="shared" ref="M15:M16" si="8">(K15+L15)/F15</f>
        <v>5.8420560747663552E-2</v>
      </c>
      <c r="N15" s="99" t="s">
        <v>591</v>
      </c>
      <c r="O15" s="102">
        <v>44203</v>
      </c>
      <c r="P15" s="394">
        <f>VLOOKUP(D15,'MidCap Intra'!B2:C541,2,0)</f>
        <v>2253.25</v>
      </c>
      <c r="Q15" s="257"/>
      <c r="R15" s="257" t="s">
        <v>592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</row>
    <row r="16" spans="1:38" s="258" customFormat="1" ht="12.75" customHeight="1">
      <c r="A16" s="337">
        <v>7</v>
      </c>
      <c r="B16" s="338">
        <v>44557</v>
      </c>
      <c r="C16" s="339"/>
      <c r="D16" s="340" t="s">
        <v>522</v>
      </c>
      <c r="E16" s="341" t="s">
        <v>593</v>
      </c>
      <c r="F16" s="342">
        <v>2215</v>
      </c>
      <c r="G16" s="342">
        <v>2035</v>
      </c>
      <c r="H16" s="341">
        <v>2310</v>
      </c>
      <c r="I16" s="343" t="s">
        <v>824</v>
      </c>
      <c r="J16" s="265" t="s">
        <v>1001</v>
      </c>
      <c r="K16" s="265">
        <f t="shared" si="6"/>
        <v>95</v>
      </c>
      <c r="L16" s="266">
        <f t="shared" si="7"/>
        <v>-15.505000000000001</v>
      </c>
      <c r="M16" s="267">
        <f t="shared" si="8"/>
        <v>3.588939051918736E-2</v>
      </c>
      <c r="N16" s="265" t="s">
        <v>591</v>
      </c>
      <c r="O16" s="268">
        <v>44578</v>
      </c>
      <c r="P16" s="264">
        <f>VLOOKUP(D16,'MidCap Intra'!B49:C542,2,0)</f>
        <v>2269.35</v>
      </c>
      <c r="Q16" s="257"/>
      <c r="R16" s="257" t="s">
        <v>592</v>
      </c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</row>
    <row r="17" spans="1:38" s="258" customFormat="1" ht="12.75" customHeight="1">
      <c r="A17" s="387">
        <v>8</v>
      </c>
      <c r="B17" s="388">
        <v>44559</v>
      </c>
      <c r="C17" s="389"/>
      <c r="D17" s="390" t="s">
        <v>493</v>
      </c>
      <c r="E17" s="391" t="s">
        <v>593</v>
      </c>
      <c r="F17" s="392">
        <v>1730</v>
      </c>
      <c r="G17" s="392">
        <v>1640</v>
      </c>
      <c r="H17" s="391">
        <v>1870</v>
      </c>
      <c r="I17" s="393" t="s">
        <v>875</v>
      </c>
      <c r="J17" s="99" t="s">
        <v>743</v>
      </c>
      <c r="K17" s="99">
        <f t="shared" ref="K17" si="9">H17-F17</f>
        <v>140</v>
      </c>
      <c r="L17" s="100">
        <f t="shared" ref="L17" si="10">(F17*-0.7)/100</f>
        <v>-12.11</v>
      </c>
      <c r="M17" s="101">
        <f t="shared" ref="M17" si="11">(K17+L17)/F17</f>
        <v>7.3924855491329475E-2</v>
      </c>
      <c r="N17" s="99" t="s">
        <v>591</v>
      </c>
      <c r="O17" s="102">
        <v>44572</v>
      </c>
      <c r="P17" s="394">
        <f>VLOOKUP(D17,'MidCap Intra'!B50:C543,2,0)</f>
        <v>1838.7</v>
      </c>
      <c r="Q17" s="257"/>
      <c r="R17" s="257" t="s">
        <v>592</v>
      </c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</row>
    <row r="18" spans="1:38" s="258" customFormat="1" ht="12.75" customHeight="1">
      <c r="A18" s="337">
        <v>9</v>
      </c>
      <c r="B18" s="338">
        <v>44561</v>
      </c>
      <c r="C18" s="339"/>
      <c r="D18" s="340" t="s">
        <v>179</v>
      </c>
      <c r="E18" s="341" t="s">
        <v>593</v>
      </c>
      <c r="F18" s="342">
        <v>2980</v>
      </c>
      <c r="G18" s="342">
        <v>2790</v>
      </c>
      <c r="H18" s="341">
        <v>3105</v>
      </c>
      <c r="I18" s="343" t="s">
        <v>877</v>
      </c>
      <c r="J18" s="265" t="s">
        <v>885</v>
      </c>
      <c r="K18" s="265">
        <f t="shared" ref="K18" si="12">H18-F18</f>
        <v>125</v>
      </c>
      <c r="L18" s="266">
        <f t="shared" ref="L18" si="13">(F18*-0.7)/100</f>
        <v>-20.86</v>
      </c>
      <c r="M18" s="267">
        <f t="shared" ref="M18" si="14">(K18+L18)/F18</f>
        <v>3.4946308724832217E-2</v>
      </c>
      <c r="N18" s="265" t="s">
        <v>591</v>
      </c>
      <c r="O18" s="268">
        <v>44564</v>
      </c>
      <c r="P18" s="264">
        <f>VLOOKUP(D18,'MidCap Intra'!B51:C544,2,0)</f>
        <v>2713.1</v>
      </c>
      <c r="Q18" s="257"/>
      <c r="R18" s="257" t="s">
        <v>592</v>
      </c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</row>
    <row r="19" spans="1:38" s="258" customFormat="1" ht="12.75" customHeight="1">
      <c r="A19" s="337">
        <v>10</v>
      </c>
      <c r="B19" s="338">
        <v>44571</v>
      </c>
      <c r="C19" s="339"/>
      <c r="D19" s="340" t="s">
        <v>405</v>
      </c>
      <c r="E19" s="341" t="s">
        <v>593</v>
      </c>
      <c r="F19" s="342">
        <v>170</v>
      </c>
      <c r="G19" s="342">
        <v>160</v>
      </c>
      <c r="H19" s="341">
        <v>177.5</v>
      </c>
      <c r="I19" s="343" t="s">
        <v>929</v>
      </c>
      <c r="J19" s="265" t="s">
        <v>945</v>
      </c>
      <c r="K19" s="265">
        <f t="shared" ref="K19" si="15">H19-F19</f>
        <v>7.5</v>
      </c>
      <c r="L19" s="266">
        <f t="shared" ref="L19" si="16">(F19*-0.7)/100</f>
        <v>-1.19</v>
      </c>
      <c r="M19" s="267">
        <f t="shared" ref="M19" si="17">(K19+L19)/F19</f>
        <v>3.7117647058823533E-2</v>
      </c>
      <c r="N19" s="265" t="s">
        <v>591</v>
      </c>
      <c r="O19" s="268">
        <v>44573</v>
      </c>
      <c r="P19" s="264">
        <f>VLOOKUP(D19,'MidCap Intra'!B12:C545,2,0)</f>
        <v>163.35</v>
      </c>
      <c r="Q19" s="257"/>
      <c r="R19" s="257" t="s">
        <v>595</v>
      </c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</row>
    <row r="20" spans="1:38" s="258" customFormat="1" ht="12.75" customHeight="1">
      <c r="A20" s="317">
        <v>11</v>
      </c>
      <c r="B20" s="318">
        <v>44572</v>
      </c>
      <c r="C20" s="319"/>
      <c r="D20" s="320" t="s">
        <v>363</v>
      </c>
      <c r="E20" s="321" t="s">
        <v>593</v>
      </c>
      <c r="F20" s="322" t="s">
        <v>716</v>
      </c>
      <c r="G20" s="322">
        <v>187</v>
      </c>
      <c r="H20" s="321"/>
      <c r="I20" s="323" t="s">
        <v>933</v>
      </c>
      <c r="J20" s="295" t="s">
        <v>594</v>
      </c>
      <c r="K20" s="295"/>
      <c r="L20" s="296"/>
      <c r="M20" s="297"/>
      <c r="N20" s="295"/>
      <c r="O20" s="298"/>
      <c r="P20" s="293"/>
      <c r="Q20" s="257"/>
      <c r="R20" s="257" t="s">
        <v>592</v>
      </c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</row>
    <row r="21" spans="1:38" s="258" customFormat="1" ht="12.75" customHeight="1">
      <c r="A21" s="317">
        <v>12</v>
      </c>
      <c r="B21" s="318">
        <v>44578</v>
      </c>
      <c r="C21" s="319"/>
      <c r="D21" s="320" t="s">
        <v>110</v>
      </c>
      <c r="E21" s="321" t="s">
        <v>593</v>
      </c>
      <c r="F21" s="322" t="s">
        <v>1002</v>
      </c>
      <c r="G21" s="322">
        <v>320</v>
      </c>
      <c r="H21" s="321"/>
      <c r="I21" s="323" t="s">
        <v>1003</v>
      </c>
      <c r="J21" s="295" t="s">
        <v>594</v>
      </c>
      <c r="K21" s="295"/>
      <c r="L21" s="296"/>
      <c r="M21" s="297"/>
      <c r="N21" s="295"/>
      <c r="O21" s="298"/>
      <c r="P21" s="293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</row>
    <row r="22" spans="1:38" ht="13.9" customHeight="1">
      <c r="A22" s="109"/>
      <c r="B22" s="104"/>
      <c r="C22" s="110"/>
      <c r="D22" s="105"/>
      <c r="E22" s="106"/>
      <c r="F22" s="103"/>
      <c r="G22" s="103"/>
      <c r="H22" s="106"/>
      <c r="I22" s="107"/>
      <c r="J22" s="108"/>
      <c r="K22" s="109"/>
      <c r="L22" s="104"/>
      <c r="M22" s="110"/>
      <c r="N22" s="105"/>
      <c r="O22" s="106"/>
      <c r="P22" s="10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16"/>
      <c r="B23" s="117"/>
      <c r="C23" s="118"/>
      <c r="D23" s="119"/>
      <c r="E23" s="120"/>
      <c r="F23" s="120"/>
      <c r="H23" s="120"/>
      <c r="I23" s="121"/>
      <c r="J23" s="122"/>
      <c r="K23" s="122"/>
      <c r="L23" s="123"/>
      <c r="M23" s="124"/>
      <c r="N23" s="125"/>
      <c r="O23" s="126"/>
      <c r="P23" s="127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116"/>
      <c r="B24" s="117"/>
      <c r="C24" s="118"/>
      <c r="D24" s="119"/>
      <c r="E24" s="120"/>
      <c r="F24" s="120"/>
      <c r="G24" s="116"/>
      <c r="H24" s="120"/>
      <c r="I24" s="121"/>
      <c r="J24" s="122"/>
      <c r="K24" s="122"/>
      <c r="L24" s="123"/>
      <c r="M24" s="124"/>
      <c r="N24" s="125"/>
      <c r="O24" s="126"/>
      <c r="P24" s="127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8" t="s">
        <v>596</v>
      </c>
      <c r="B25" s="129"/>
      <c r="C25" s="130"/>
      <c r="D25" s="131"/>
      <c r="E25" s="132"/>
      <c r="F25" s="132"/>
      <c r="G25" s="132"/>
      <c r="H25" s="132"/>
      <c r="I25" s="132"/>
      <c r="J25" s="133"/>
      <c r="K25" s="132"/>
      <c r="L25" s="134"/>
      <c r="M25" s="56"/>
      <c r="N25" s="133"/>
      <c r="O25" s="13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35" t="s">
        <v>597</v>
      </c>
      <c r="B26" s="128"/>
      <c r="C26" s="128"/>
      <c r="D26" s="128"/>
      <c r="E26" s="41"/>
      <c r="F26" s="136" t="s">
        <v>598</v>
      </c>
      <c r="G26" s="6"/>
      <c r="H26" s="6"/>
      <c r="I26" s="6"/>
      <c r="J26" s="137"/>
      <c r="K26" s="138"/>
      <c r="L26" s="138"/>
      <c r="M26" s="139"/>
      <c r="N26" s="1"/>
      <c r="O26" s="14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8" t="s">
        <v>599</v>
      </c>
      <c r="B27" s="128"/>
      <c r="C27" s="128"/>
      <c r="D27" s="128" t="s">
        <v>922</v>
      </c>
      <c r="E27" s="6"/>
      <c r="F27" s="136" t="s">
        <v>600</v>
      </c>
      <c r="G27" s="6"/>
      <c r="H27" s="6"/>
      <c r="I27" s="6"/>
      <c r="J27" s="137"/>
      <c r="K27" s="138"/>
      <c r="L27" s="138"/>
      <c r="M27" s="139"/>
      <c r="N27" s="1"/>
      <c r="O27" s="14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8"/>
      <c r="B28" s="128"/>
      <c r="C28" s="128"/>
      <c r="D28" s="128"/>
      <c r="E28" s="6"/>
      <c r="F28" s="6"/>
      <c r="G28" s="6"/>
      <c r="H28" s="6"/>
      <c r="I28" s="6"/>
      <c r="J28" s="141"/>
      <c r="K28" s="138"/>
      <c r="L28" s="138"/>
      <c r="M28" s="6"/>
      <c r="N28" s="14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.75" customHeight="1">
      <c r="A29" s="1"/>
      <c r="B29" s="143" t="s">
        <v>601</v>
      </c>
      <c r="C29" s="143"/>
      <c r="D29" s="143"/>
      <c r="E29" s="143"/>
      <c r="F29" s="144"/>
      <c r="G29" s="6"/>
      <c r="H29" s="6"/>
      <c r="I29" s="145"/>
      <c r="J29" s="146"/>
      <c r="K29" s="147"/>
      <c r="L29" s="146"/>
      <c r="M29" s="6"/>
      <c r="N29" s="1"/>
      <c r="O29" s="1"/>
      <c r="P29" s="1"/>
      <c r="R29" s="56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5" t="s">
        <v>16</v>
      </c>
      <c r="B30" s="96" t="s">
        <v>568</v>
      </c>
      <c r="C30" s="98"/>
      <c r="D30" s="97" t="s">
        <v>579</v>
      </c>
      <c r="E30" s="96" t="s">
        <v>580</v>
      </c>
      <c r="F30" s="96" t="s">
        <v>581</v>
      </c>
      <c r="G30" s="96" t="s">
        <v>602</v>
      </c>
      <c r="H30" s="96" t="s">
        <v>583</v>
      </c>
      <c r="I30" s="96" t="s">
        <v>584</v>
      </c>
      <c r="J30" s="96" t="s">
        <v>585</v>
      </c>
      <c r="K30" s="96" t="s">
        <v>603</v>
      </c>
      <c r="L30" s="149" t="s">
        <v>587</v>
      </c>
      <c r="M30" s="98" t="s">
        <v>588</v>
      </c>
      <c r="N30" s="95" t="s">
        <v>589</v>
      </c>
      <c r="O30" s="354" t="s">
        <v>590</v>
      </c>
      <c r="P30" s="299"/>
      <c r="Q30" s="1"/>
      <c r="R30" s="351"/>
      <c r="S30" s="351"/>
      <c r="T30" s="351"/>
      <c r="U30" s="314"/>
      <c r="V30" s="314"/>
      <c r="W30" s="314"/>
      <c r="X30" s="314"/>
      <c r="Y30" s="314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s="274" customFormat="1" ht="15" customHeight="1">
      <c r="A31" s="355">
        <v>1</v>
      </c>
      <c r="B31" s="256">
        <v>44559</v>
      </c>
      <c r="C31" s="303"/>
      <c r="D31" s="356" t="s">
        <v>199</v>
      </c>
      <c r="E31" s="302" t="s">
        <v>593</v>
      </c>
      <c r="F31" s="302">
        <v>476</v>
      </c>
      <c r="G31" s="302">
        <v>463</v>
      </c>
      <c r="H31" s="302">
        <v>496</v>
      </c>
      <c r="I31" s="302" t="s">
        <v>811</v>
      </c>
      <c r="J31" s="99" t="s">
        <v>862</v>
      </c>
      <c r="K31" s="99">
        <f t="shared" ref="K31:K32" si="18">H31-F31</f>
        <v>20</v>
      </c>
      <c r="L31" s="100">
        <f t="shared" ref="L31:L32" si="19">(F31*-0.7)/100</f>
        <v>-3.3319999999999999</v>
      </c>
      <c r="M31" s="101">
        <f t="shared" ref="M31:M32" si="20">(K31+L31)/F31</f>
        <v>3.5016806722689073E-2</v>
      </c>
      <c r="N31" s="99" t="s">
        <v>591</v>
      </c>
      <c r="O31" s="102">
        <v>44564</v>
      </c>
      <c r="P31" s="352"/>
      <c r="Q31" s="352"/>
      <c r="R31" s="353" t="s">
        <v>592</v>
      </c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350"/>
      <c r="AJ31" s="313"/>
      <c r="AK31" s="313"/>
      <c r="AL31" s="313"/>
    </row>
    <row r="32" spans="1:38" s="274" customFormat="1" ht="15" customHeight="1">
      <c r="A32" s="355">
        <v>2</v>
      </c>
      <c r="B32" s="256">
        <v>44559</v>
      </c>
      <c r="C32" s="303"/>
      <c r="D32" s="356" t="s">
        <v>850</v>
      </c>
      <c r="E32" s="302" t="s">
        <v>593</v>
      </c>
      <c r="F32" s="302">
        <v>3010</v>
      </c>
      <c r="G32" s="302">
        <v>2930</v>
      </c>
      <c r="H32" s="302">
        <v>3170</v>
      </c>
      <c r="I32" s="302" t="s">
        <v>873</v>
      </c>
      <c r="J32" s="99" t="s">
        <v>951</v>
      </c>
      <c r="K32" s="99">
        <f t="shared" si="18"/>
        <v>160</v>
      </c>
      <c r="L32" s="100">
        <f t="shared" si="19"/>
        <v>-21.07</v>
      </c>
      <c r="M32" s="101">
        <f t="shared" si="20"/>
        <v>4.6156146179401995E-2</v>
      </c>
      <c r="N32" s="99" t="s">
        <v>591</v>
      </c>
      <c r="O32" s="102">
        <v>44573</v>
      </c>
      <c r="P32" s="352"/>
      <c r="Q32" s="352"/>
      <c r="R32" s="353" t="s">
        <v>592</v>
      </c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350"/>
      <c r="AJ32" s="313"/>
      <c r="AK32" s="313"/>
      <c r="AL32" s="313"/>
    </row>
    <row r="33" spans="1:38" s="274" customFormat="1" ht="15" customHeight="1">
      <c r="A33" s="355">
        <v>3</v>
      </c>
      <c r="B33" s="256">
        <v>44559</v>
      </c>
      <c r="C33" s="303"/>
      <c r="D33" s="356" t="s">
        <v>391</v>
      </c>
      <c r="E33" s="302" t="s">
        <v>593</v>
      </c>
      <c r="F33" s="302">
        <v>126</v>
      </c>
      <c r="G33" s="302">
        <v>122</v>
      </c>
      <c r="H33" s="302">
        <v>131.5</v>
      </c>
      <c r="I33" s="302" t="s">
        <v>874</v>
      </c>
      <c r="J33" s="99" t="s">
        <v>890</v>
      </c>
      <c r="K33" s="99">
        <f t="shared" ref="K33" si="21">H33-F33</f>
        <v>5.5</v>
      </c>
      <c r="L33" s="100">
        <f t="shared" ref="L33" si="22">(F33*-0.7)/100</f>
        <v>-0.8819999999999999</v>
      </c>
      <c r="M33" s="101">
        <f t="shared" ref="M33" si="23">(K33+L33)/F33</f>
        <v>3.6650793650793656E-2</v>
      </c>
      <c r="N33" s="99" t="s">
        <v>591</v>
      </c>
      <c r="O33" s="102">
        <v>44565</v>
      </c>
      <c r="P33" s="352"/>
      <c r="Q33" s="352"/>
      <c r="R33" s="353" t="s">
        <v>595</v>
      </c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350"/>
      <c r="AJ33" s="313"/>
      <c r="AK33" s="313"/>
      <c r="AL33" s="313"/>
    </row>
    <row r="34" spans="1:38" s="274" customFormat="1" ht="15" customHeight="1">
      <c r="A34" s="355">
        <v>4</v>
      </c>
      <c r="B34" s="256">
        <v>44561</v>
      </c>
      <c r="C34" s="303"/>
      <c r="D34" s="356" t="s">
        <v>381</v>
      </c>
      <c r="E34" s="302" t="s">
        <v>593</v>
      </c>
      <c r="F34" s="302">
        <v>443.5</v>
      </c>
      <c r="G34" s="302">
        <v>430</v>
      </c>
      <c r="H34" s="302">
        <v>459</v>
      </c>
      <c r="I34" s="302" t="s">
        <v>878</v>
      </c>
      <c r="J34" s="99" t="s">
        <v>891</v>
      </c>
      <c r="K34" s="99">
        <f t="shared" ref="K34" si="24">H34-F34</f>
        <v>15.5</v>
      </c>
      <c r="L34" s="100">
        <f t="shared" ref="L34" si="25">(F34*-0.7)/100</f>
        <v>-3.1044999999999998</v>
      </c>
      <c r="M34" s="101">
        <f t="shared" ref="M34" si="26">(K34+L34)/F34</f>
        <v>2.7949267192784667E-2</v>
      </c>
      <c r="N34" s="99" t="s">
        <v>591</v>
      </c>
      <c r="O34" s="102">
        <v>44565</v>
      </c>
      <c r="P34" s="352"/>
      <c r="Q34" s="352"/>
      <c r="R34" s="353" t="s">
        <v>595</v>
      </c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350"/>
      <c r="AJ34" s="313"/>
      <c r="AK34" s="313"/>
      <c r="AL34" s="313"/>
    </row>
    <row r="35" spans="1:38" s="274" customFormat="1" ht="15" customHeight="1">
      <c r="A35" s="408">
        <v>5</v>
      </c>
      <c r="B35" s="409">
        <v>44561</v>
      </c>
      <c r="C35" s="410"/>
      <c r="D35" s="411" t="s">
        <v>61</v>
      </c>
      <c r="E35" s="412" t="s">
        <v>593</v>
      </c>
      <c r="F35" s="412">
        <v>677.5</v>
      </c>
      <c r="G35" s="412">
        <v>659</v>
      </c>
      <c r="H35" s="412">
        <v>696</v>
      </c>
      <c r="I35" s="412" t="s">
        <v>883</v>
      </c>
      <c r="J35" s="413" t="s">
        <v>887</v>
      </c>
      <c r="K35" s="413">
        <f t="shared" ref="K35" si="27">H35-F35</f>
        <v>18.5</v>
      </c>
      <c r="L35" s="414">
        <f t="shared" ref="L35" si="28">(F35*-0.7)/100</f>
        <v>-4.7424999999999997</v>
      </c>
      <c r="M35" s="415">
        <f t="shared" ref="M35" si="29">(K35+L35)/F35</f>
        <v>2.0306273062730629E-2</v>
      </c>
      <c r="N35" s="413" t="s">
        <v>591</v>
      </c>
      <c r="O35" s="416">
        <v>44564</v>
      </c>
      <c r="P35" s="352"/>
      <c r="Q35" s="352"/>
      <c r="R35" s="353" t="s">
        <v>592</v>
      </c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350"/>
      <c r="AJ35" s="313"/>
      <c r="AK35" s="313"/>
      <c r="AL35" s="313"/>
    </row>
    <row r="36" spans="1:38" s="274" customFormat="1" ht="15" customHeight="1">
      <c r="A36" s="355">
        <v>6</v>
      </c>
      <c r="B36" s="256">
        <v>44567</v>
      </c>
      <c r="C36" s="303"/>
      <c r="D36" s="356" t="s">
        <v>77</v>
      </c>
      <c r="E36" s="302" t="s">
        <v>593</v>
      </c>
      <c r="F36" s="302">
        <v>362</v>
      </c>
      <c r="G36" s="302">
        <v>350</v>
      </c>
      <c r="H36" s="302">
        <v>373</v>
      </c>
      <c r="I36" s="302" t="s">
        <v>912</v>
      </c>
      <c r="J36" s="413" t="s">
        <v>963</v>
      </c>
      <c r="K36" s="413">
        <f t="shared" ref="K36" si="30">H36-F36</f>
        <v>11</v>
      </c>
      <c r="L36" s="414">
        <f t="shared" ref="L36" si="31">(F36*-0.7)/100</f>
        <v>-2.5339999999999998</v>
      </c>
      <c r="M36" s="415">
        <f t="shared" ref="M36" si="32">(K36+L36)/F36</f>
        <v>2.3386740331491716E-2</v>
      </c>
      <c r="N36" s="413" t="s">
        <v>591</v>
      </c>
      <c r="O36" s="416">
        <v>44574</v>
      </c>
      <c r="P36" s="352"/>
      <c r="Q36" s="352"/>
      <c r="R36" s="353" t="s">
        <v>595</v>
      </c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350"/>
      <c r="AJ36" s="313"/>
      <c r="AK36" s="313"/>
      <c r="AL36" s="313"/>
    </row>
    <row r="37" spans="1:38" s="274" customFormat="1" ht="15" customHeight="1">
      <c r="A37" s="408">
        <v>7</v>
      </c>
      <c r="B37" s="409">
        <v>44568</v>
      </c>
      <c r="C37" s="410"/>
      <c r="D37" s="411" t="s">
        <v>415</v>
      </c>
      <c r="E37" s="412" t="s">
        <v>593</v>
      </c>
      <c r="F37" s="412">
        <v>1668</v>
      </c>
      <c r="G37" s="412">
        <v>1618</v>
      </c>
      <c r="H37" s="412">
        <v>1715</v>
      </c>
      <c r="I37" s="412" t="s">
        <v>919</v>
      </c>
      <c r="J37" s="413" t="s">
        <v>928</v>
      </c>
      <c r="K37" s="413">
        <f t="shared" ref="K37" si="33">H37-F37</f>
        <v>47</v>
      </c>
      <c r="L37" s="414">
        <f t="shared" ref="L37" si="34">(F37*-0.7)/100</f>
        <v>-11.675999999999998</v>
      </c>
      <c r="M37" s="415">
        <f t="shared" ref="M37" si="35">(K37+L37)/F37</f>
        <v>2.117745803357314E-2</v>
      </c>
      <c r="N37" s="413" t="s">
        <v>591</v>
      </c>
      <c r="O37" s="416">
        <v>44571</v>
      </c>
      <c r="P37" s="352"/>
      <c r="Q37" s="352"/>
      <c r="R37" s="353" t="s">
        <v>592</v>
      </c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350"/>
      <c r="AJ37" s="313"/>
      <c r="AK37" s="313"/>
      <c r="AL37" s="313"/>
    </row>
    <row r="38" spans="1:38" s="274" customFormat="1" ht="15" customHeight="1">
      <c r="A38" s="355">
        <v>8</v>
      </c>
      <c r="B38" s="256">
        <v>44572</v>
      </c>
      <c r="C38" s="303"/>
      <c r="D38" s="356" t="s">
        <v>207</v>
      </c>
      <c r="E38" s="302" t="s">
        <v>593</v>
      </c>
      <c r="F38" s="302">
        <v>1084</v>
      </c>
      <c r="G38" s="302">
        <v>1050</v>
      </c>
      <c r="H38" s="302">
        <v>1117</v>
      </c>
      <c r="I38" s="302" t="s">
        <v>930</v>
      </c>
      <c r="J38" s="413" t="s">
        <v>931</v>
      </c>
      <c r="K38" s="413">
        <f>H38-F38</f>
        <v>33</v>
      </c>
      <c r="L38" s="414">
        <f>(F38*-0.07)/100</f>
        <v>-0.75880000000000014</v>
      </c>
      <c r="M38" s="415">
        <f t="shared" ref="M38:M39" si="36">(K38+L38)/F38</f>
        <v>2.9742804428044278E-2</v>
      </c>
      <c r="N38" s="413" t="s">
        <v>591</v>
      </c>
      <c r="O38" s="437">
        <v>44572</v>
      </c>
      <c r="P38" s="352"/>
      <c r="Q38" s="352"/>
      <c r="R38" s="353" t="s">
        <v>592</v>
      </c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350"/>
      <c r="AJ38" s="313"/>
      <c r="AK38" s="313"/>
      <c r="AL38" s="313"/>
    </row>
    <row r="39" spans="1:38" s="274" customFormat="1" ht="15" customHeight="1">
      <c r="A39" s="355">
        <v>9</v>
      </c>
      <c r="B39" s="256">
        <v>44572</v>
      </c>
      <c r="C39" s="303"/>
      <c r="D39" s="356" t="s">
        <v>430</v>
      </c>
      <c r="E39" s="302" t="s">
        <v>593</v>
      </c>
      <c r="F39" s="302">
        <v>312</v>
      </c>
      <c r="G39" s="302">
        <v>302</v>
      </c>
      <c r="H39" s="302">
        <v>321</v>
      </c>
      <c r="I39" s="302" t="s">
        <v>932</v>
      </c>
      <c r="J39" s="99" t="s">
        <v>890</v>
      </c>
      <c r="K39" s="99">
        <f t="shared" ref="K39" si="37">H39-F39</f>
        <v>9</v>
      </c>
      <c r="L39" s="100">
        <f t="shared" ref="L39" si="38">(F39*-0.7)/100</f>
        <v>-2.1839999999999997</v>
      </c>
      <c r="M39" s="101">
        <f t="shared" si="36"/>
        <v>2.1846153846153848E-2</v>
      </c>
      <c r="N39" s="99" t="s">
        <v>591</v>
      </c>
      <c r="O39" s="102">
        <v>44573</v>
      </c>
      <c r="P39" s="352"/>
      <c r="Q39" s="352"/>
      <c r="R39" s="353" t="s">
        <v>595</v>
      </c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350"/>
      <c r="AJ39" s="313"/>
      <c r="AK39" s="313"/>
      <c r="AL39" s="313"/>
    </row>
    <row r="40" spans="1:38" s="274" customFormat="1" ht="15" customHeight="1">
      <c r="A40" s="355">
        <v>10</v>
      </c>
      <c r="B40" s="256">
        <v>44573</v>
      </c>
      <c r="C40" s="303"/>
      <c r="D40" s="356" t="s">
        <v>207</v>
      </c>
      <c r="E40" s="302" t="s">
        <v>593</v>
      </c>
      <c r="F40" s="302">
        <v>1117.5</v>
      </c>
      <c r="G40" s="302">
        <v>1080</v>
      </c>
      <c r="H40" s="302">
        <v>1144</v>
      </c>
      <c r="I40" s="302" t="s">
        <v>943</v>
      </c>
      <c r="J40" s="413" t="s">
        <v>944</v>
      </c>
      <c r="K40" s="413">
        <f>H40-F40</f>
        <v>26.5</v>
      </c>
      <c r="L40" s="414">
        <f>(F40*-0.07)/100</f>
        <v>-0.78225000000000011</v>
      </c>
      <c r="M40" s="415">
        <f t="shared" ref="M40" si="39">(K40+L40)/F40</f>
        <v>2.3013646532438477E-2</v>
      </c>
      <c r="N40" s="413" t="s">
        <v>591</v>
      </c>
      <c r="O40" s="437">
        <v>44573</v>
      </c>
      <c r="P40" s="352"/>
      <c r="Q40" s="352"/>
      <c r="R40" s="353" t="s">
        <v>592</v>
      </c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350"/>
      <c r="AJ40" s="313"/>
      <c r="AK40" s="313"/>
      <c r="AL40" s="313"/>
    </row>
    <row r="41" spans="1:38" s="274" customFormat="1" ht="15" customHeight="1">
      <c r="A41" s="344">
        <v>11</v>
      </c>
      <c r="B41" s="259">
        <v>44573</v>
      </c>
      <c r="C41" s="345"/>
      <c r="D41" s="346" t="s">
        <v>309</v>
      </c>
      <c r="E41" s="262" t="s">
        <v>593</v>
      </c>
      <c r="F41" s="262" t="s">
        <v>948</v>
      </c>
      <c r="G41" s="262">
        <v>595</v>
      </c>
      <c r="H41" s="262"/>
      <c r="I41" s="262" t="s">
        <v>949</v>
      </c>
      <c r="J41" s="347" t="s">
        <v>594</v>
      </c>
      <c r="K41" s="347"/>
      <c r="L41" s="348"/>
      <c r="M41" s="349"/>
      <c r="N41" s="347"/>
      <c r="O41" s="417"/>
      <c r="P41" s="352"/>
      <c r="Q41" s="352"/>
      <c r="R41" s="353" t="s">
        <v>592</v>
      </c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350"/>
      <c r="AJ41" s="313"/>
      <c r="AK41" s="313"/>
      <c r="AL41" s="313"/>
    </row>
    <row r="42" spans="1:38" s="274" customFormat="1" ht="15" customHeight="1">
      <c r="A42" s="448">
        <v>12</v>
      </c>
      <c r="B42" s="358">
        <v>44574</v>
      </c>
      <c r="C42" s="359"/>
      <c r="D42" s="449" t="s">
        <v>964</v>
      </c>
      <c r="E42" s="357" t="s">
        <v>593</v>
      </c>
      <c r="F42" s="357">
        <v>134.5</v>
      </c>
      <c r="G42" s="357">
        <v>130.5</v>
      </c>
      <c r="H42" s="357">
        <v>130.5</v>
      </c>
      <c r="I42" s="357" t="s">
        <v>965</v>
      </c>
      <c r="J42" s="450" t="s">
        <v>988</v>
      </c>
      <c r="K42" s="450">
        <f t="shared" ref="K42:K43" si="40">H42-F42</f>
        <v>-4</v>
      </c>
      <c r="L42" s="451">
        <f t="shared" ref="L42:L43" si="41">(F42*-0.7)/100</f>
        <v>-0.94149999999999989</v>
      </c>
      <c r="M42" s="452">
        <f t="shared" ref="M42:M43" si="42">(K42+L42)/F42</f>
        <v>-3.673977695167286E-2</v>
      </c>
      <c r="N42" s="450" t="s">
        <v>604</v>
      </c>
      <c r="O42" s="453">
        <v>44579</v>
      </c>
      <c r="P42" s="352"/>
      <c r="Q42" s="352"/>
      <c r="R42" s="353" t="s">
        <v>595</v>
      </c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350"/>
      <c r="AJ42" s="313"/>
      <c r="AK42" s="313"/>
      <c r="AL42" s="313"/>
    </row>
    <row r="43" spans="1:38" s="274" customFormat="1" ht="15" customHeight="1">
      <c r="A43" s="448">
        <v>13</v>
      </c>
      <c r="B43" s="358">
        <v>44574</v>
      </c>
      <c r="C43" s="359"/>
      <c r="D43" s="449" t="s">
        <v>973</v>
      </c>
      <c r="E43" s="357" t="s">
        <v>593</v>
      </c>
      <c r="F43" s="357">
        <v>1545</v>
      </c>
      <c r="G43" s="357">
        <v>1495</v>
      </c>
      <c r="H43" s="357">
        <v>1495</v>
      </c>
      <c r="I43" s="357" t="s">
        <v>974</v>
      </c>
      <c r="J43" s="450" t="s">
        <v>1062</v>
      </c>
      <c r="K43" s="450">
        <f t="shared" si="40"/>
        <v>-50</v>
      </c>
      <c r="L43" s="451">
        <f t="shared" si="41"/>
        <v>-10.815</v>
      </c>
      <c r="M43" s="452">
        <f t="shared" si="42"/>
        <v>-3.9362459546925563E-2</v>
      </c>
      <c r="N43" s="450" t="s">
        <v>604</v>
      </c>
      <c r="O43" s="453">
        <v>44579</v>
      </c>
      <c r="P43" s="352"/>
      <c r="Q43" s="352"/>
      <c r="R43" s="353" t="s">
        <v>592</v>
      </c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350"/>
      <c r="AJ43" s="313"/>
      <c r="AK43" s="313"/>
      <c r="AL43" s="313"/>
    </row>
    <row r="44" spans="1:38" s="274" customFormat="1" ht="15" customHeight="1">
      <c r="A44" s="344">
        <v>14</v>
      </c>
      <c r="B44" s="259">
        <v>44575</v>
      </c>
      <c r="C44" s="345"/>
      <c r="D44" s="346" t="s">
        <v>201</v>
      </c>
      <c r="E44" s="262" t="s">
        <v>593</v>
      </c>
      <c r="F44" s="262" t="s">
        <v>985</v>
      </c>
      <c r="G44" s="262">
        <v>1170</v>
      </c>
      <c r="H44" s="262"/>
      <c r="I44" s="262" t="s">
        <v>986</v>
      </c>
      <c r="J44" s="347" t="s">
        <v>594</v>
      </c>
      <c r="K44" s="347"/>
      <c r="L44" s="348"/>
      <c r="M44" s="349"/>
      <c r="N44" s="347"/>
      <c r="O44" s="417"/>
      <c r="P44" s="352"/>
      <c r="Q44" s="352"/>
      <c r="R44" s="353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350"/>
      <c r="AJ44" s="313"/>
      <c r="AK44" s="313"/>
      <c r="AL44" s="313"/>
    </row>
    <row r="45" spans="1:38" s="274" customFormat="1" ht="15" customHeight="1">
      <c r="A45" s="355">
        <v>15</v>
      </c>
      <c r="B45" s="256">
        <v>44575</v>
      </c>
      <c r="C45" s="303"/>
      <c r="D45" s="356" t="s">
        <v>545</v>
      </c>
      <c r="E45" s="302" t="s">
        <v>593</v>
      </c>
      <c r="F45" s="302">
        <v>534</v>
      </c>
      <c r="G45" s="302">
        <v>515</v>
      </c>
      <c r="H45" s="302">
        <v>549</v>
      </c>
      <c r="I45" s="302" t="s">
        <v>987</v>
      </c>
      <c r="J45" s="99" t="s">
        <v>1004</v>
      </c>
      <c r="K45" s="99">
        <f t="shared" ref="K45" si="43">H45-F45</f>
        <v>15</v>
      </c>
      <c r="L45" s="100">
        <f t="shared" ref="L45" si="44">(F45*-0.7)/100</f>
        <v>-3.7379999999999995</v>
      </c>
      <c r="M45" s="101">
        <f t="shared" ref="M45" si="45">(K45+L45)/F45</f>
        <v>2.1089887640449438E-2</v>
      </c>
      <c r="N45" s="99" t="s">
        <v>591</v>
      </c>
      <c r="O45" s="102">
        <v>44578</v>
      </c>
      <c r="P45" s="352"/>
      <c r="Q45" s="352"/>
      <c r="R45" s="353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350"/>
      <c r="AJ45" s="313"/>
      <c r="AK45" s="313"/>
      <c r="AL45" s="313"/>
    </row>
    <row r="46" spans="1:38" s="274" customFormat="1" ht="15" customHeight="1">
      <c r="A46" s="448">
        <v>16</v>
      </c>
      <c r="B46" s="358">
        <v>44578</v>
      </c>
      <c r="C46" s="359"/>
      <c r="D46" s="449" t="s">
        <v>71</v>
      </c>
      <c r="E46" s="357" t="s">
        <v>593</v>
      </c>
      <c r="F46" s="357">
        <v>218.5</v>
      </c>
      <c r="G46" s="357">
        <v>213</v>
      </c>
      <c r="H46" s="357">
        <v>213</v>
      </c>
      <c r="I46" s="357" t="s">
        <v>1006</v>
      </c>
      <c r="J46" s="450" t="s">
        <v>1053</v>
      </c>
      <c r="K46" s="450">
        <f t="shared" ref="K46" si="46">H46-F46</f>
        <v>-5.5</v>
      </c>
      <c r="L46" s="451">
        <f t="shared" ref="L46" si="47">(F46*-0.7)/100</f>
        <v>-1.5294999999999999</v>
      </c>
      <c r="M46" s="452">
        <f t="shared" ref="M46" si="48">(K46+L46)/F46</f>
        <v>-3.2171624713958812E-2</v>
      </c>
      <c r="N46" s="450" t="s">
        <v>604</v>
      </c>
      <c r="O46" s="453">
        <v>44579</v>
      </c>
      <c r="P46" s="352"/>
      <c r="Q46" s="352"/>
      <c r="R46" s="353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350"/>
      <c r="AJ46" s="313"/>
      <c r="AK46" s="313"/>
      <c r="AL46" s="313"/>
    </row>
    <row r="47" spans="1:38" s="274" customFormat="1" ht="15" customHeight="1">
      <c r="A47" s="344"/>
      <c r="B47" s="259"/>
      <c r="C47" s="345"/>
      <c r="D47" s="346"/>
      <c r="E47" s="262"/>
      <c r="F47" s="262"/>
      <c r="G47" s="262"/>
      <c r="H47" s="262"/>
      <c r="I47" s="262"/>
      <c r="J47" s="347"/>
      <c r="K47" s="347"/>
      <c r="L47" s="348"/>
      <c r="M47" s="349"/>
      <c r="N47" s="347"/>
      <c r="O47" s="417"/>
      <c r="P47" s="352"/>
      <c r="Q47" s="352"/>
      <c r="R47" s="353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350"/>
      <c r="AJ47" s="313"/>
      <c r="AK47" s="313"/>
      <c r="AL47" s="313"/>
    </row>
    <row r="48" spans="1:38" s="274" customFormat="1" ht="15" customHeight="1">
      <c r="A48" s="344"/>
      <c r="B48" s="259"/>
      <c r="C48" s="345"/>
      <c r="D48" s="346"/>
      <c r="E48" s="262"/>
      <c r="F48" s="262"/>
      <c r="G48" s="262"/>
      <c r="H48" s="262"/>
      <c r="I48" s="262"/>
      <c r="J48" s="347"/>
      <c r="K48" s="347"/>
      <c r="L48" s="348"/>
      <c r="M48" s="349"/>
      <c r="N48" s="347"/>
      <c r="O48" s="417"/>
      <c r="P48" s="352"/>
      <c r="Q48" s="352"/>
      <c r="R48" s="353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350"/>
      <c r="AJ48" s="313"/>
      <c r="AK48" s="313"/>
      <c r="AL48" s="313"/>
    </row>
    <row r="49" spans="1:38" s="287" customFormat="1" ht="15" customHeight="1">
      <c r="K49" s="263"/>
      <c r="L49" s="300"/>
      <c r="M49" s="379"/>
      <c r="N49" s="263"/>
      <c r="O49" s="311"/>
      <c r="P49" s="1"/>
      <c r="Q49" s="1"/>
      <c r="R49" s="374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381"/>
      <c r="AJ49" s="380"/>
      <c r="AK49" s="380"/>
      <c r="AL49" s="380"/>
    </row>
    <row r="50" spans="1:38" ht="15" customHeight="1">
      <c r="A50" s="365"/>
      <c r="B50" s="366"/>
      <c r="C50" s="367"/>
      <c r="D50" s="368"/>
      <c r="E50" s="369"/>
      <c r="F50" s="369"/>
      <c r="G50" s="369"/>
      <c r="H50" s="369"/>
      <c r="I50" s="369"/>
      <c r="J50" s="370"/>
      <c r="K50" s="370"/>
      <c r="L50" s="371"/>
      <c r="M50" s="372"/>
      <c r="N50" s="370"/>
      <c r="O50" s="373"/>
      <c r="P50" s="1"/>
      <c r="Q50" s="1"/>
      <c r="R50" s="37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44.25" customHeight="1">
      <c r="A51" s="128" t="s">
        <v>596</v>
      </c>
      <c r="B51" s="151"/>
      <c r="C51" s="151"/>
      <c r="D51" s="1"/>
      <c r="E51" s="6"/>
      <c r="F51" s="6"/>
      <c r="G51" s="6"/>
      <c r="H51" s="6" t="s">
        <v>608</v>
      </c>
      <c r="I51" s="6"/>
      <c r="J51" s="6"/>
      <c r="K51" s="124"/>
      <c r="L51" s="153"/>
      <c r="M51" s="124"/>
      <c r="N51" s="125"/>
      <c r="O51" s="124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316"/>
      <c r="AD51" s="316"/>
      <c r="AE51" s="316"/>
      <c r="AF51" s="316"/>
      <c r="AG51" s="316"/>
      <c r="AH51" s="316"/>
    </row>
    <row r="52" spans="1:38" ht="12.75" customHeight="1">
      <c r="A52" s="135" t="s">
        <v>597</v>
      </c>
      <c r="B52" s="128"/>
      <c r="C52" s="128"/>
      <c r="D52" s="128"/>
      <c r="E52" s="41"/>
      <c r="F52" s="136" t="s">
        <v>598</v>
      </c>
      <c r="G52" s="56"/>
      <c r="H52" s="41"/>
      <c r="I52" s="56"/>
      <c r="J52" s="6"/>
      <c r="K52" s="154"/>
      <c r="L52" s="155"/>
      <c r="M52" s="6"/>
      <c r="N52" s="118"/>
      <c r="O52" s="15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35"/>
      <c r="B53" s="128"/>
      <c r="C53" s="128"/>
      <c r="D53" s="128"/>
      <c r="E53" s="6"/>
      <c r="F53" s="136" t="s">
        <v>600</v>
      </c>
      <c r="G53" s="56"/>
      <c r="H53" s="41"/>
      <c r="I53" s="56"/>
      <c r="J53" s="6"/>
      <c r="K53" s="154"/>
      <c r="L53" s="155"/>
      <c r="M53" s="6"/>
      <c r="N53" s="118"/>
      <c r="O53" s="156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28"/>
      <c r="B54" s="128"/>
      <c r="C54" s="128"/>
      <c r="D54" s="128"/>
      <c r="E54" s="6"/>
      <c r="F54" s="6"/>
      <c r="G54" s="6"/>
      <c r="H54" s="6"/>
      <c r="I54" s="6"/>
      <c r="J54" s="141"/>
      <c r="K54" s="138"/>
      <c r="L54" s="139"/>
      <c r="M54" s="6"/>
      <c r="N54" s="142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57" t="s">
        <v>609</v>
      </c>
      <c r="B55" s="157"/>
      <c r="C55" s="157"/>
      <c r="D55" s="157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6" t="s">
        <v>16</v>
      </c>
      <c r="B56" s="96" t="s">
        <v>568</v>
      </c>
      <c r="C56" s="96"/>
      <c r="D56" s="97" t="s">
        <v>579</v>
      </c>
      <c r="E56" s="96" t="s">
        <v>580</v>
      </c>
      <c r="F56" s="96" t="s">
        <v>581</v>
      </c>
      <c r="G56" s="96" t="s">
        <v>602</v>
      </c>
      <c r="H56" s="96" t="s">
        <v>583</v>
      </c>
      <c r="I56" s="96" t="s">
        <v>584</v>
      </c>
      <c r="J56" s="95" t="s">
        <v>585</v>
      </c>
      <c r="K56" s="158" t="s">
        <v>610</v>
      </c>
      <c r="L56" s="98" t="s">
        <v>587</v>
      </c>
      <c r="M56" s="158" t="s">
        <v>611</v>
      </c>
      <c r="N56" s="96" t="s">
        <v>612</v>
      </c>
      <c r="O56" s="95" t="s">
        <v>589</v>
      </c>
      <c r="P56" s="97" t="s">
        <v>590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58" customFormat="1" ht="13.5" customHeight="1">
      <c r="A57" s="357">
        <v>1</v>
      </c>
      <c r="B57" s="358">
        <v>44561</v>
      </c>
      <c r="C57" s="399"/>
      <c r="D57" s="399" t="s">
        <v>882</v>
      </c>
      <c r="E57" s="357" t="s">
        <v>593</v>
      </c>
      <c r="F57" s="357">
        <v>2432.5</v>
      </c>
      <c r="G57" s="357">
        <v>2398</v>
      </c>
      <c r="H57" s="361">
        <v>2398</v>
      </c>
      <c r="I57" s="361" t="s">
        <v>881</v>
      </c>
      <c r="J57" s="376" t="s">
        <v>896</v>
      </c>
      <c r="K57" s="361">
        <f t="shared" ref="K57" si="49">H57-F57</f>
        <v>-34.5</v>
      </c>
      <c r="L57" s="395">
        <f t="shared" ref="L57" si="50">(H57*N57)*0.07%</f>
        <v>629.47500000000014</v>
      </c>
      <c r="M57" s="396">
        <f t="shared" ref="M57" si="51">(K57*N57)-L57</f>
        <v>-13566.975</v>
      </c>
      <c r="N57" s="361">
        <v>375</v>
      </c>
      <c r="O57" s="397" t="s">
        <v>604</v>
      </c>
      <c r="P57" s="398">
        <v>44200</v>
      </c>
      <c r="Q57" s="260"/>
      <c r="R57" s="270" t="s">
        <v>595</v>
      </c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69"/>
      <c r="AG57" s="259"/>
      <c r="AH57" s="312"/>
      <c r="AI57" s="312"/>
      <c r="AJ57" s="293"/>
      <c r="AK57" s="293"/>
      <c r="AL57" s="293"/>
    </row>
    <row r="58" spans="1:38" s="258" customFormat="1" ht="13.5" customHeight="1">
      <c r="A58" s="357">
        <v>2</v>
      </c>
      <c r="B58" s="358">
        <v>44565</v>
      </c>
      <c r="C58" s="399"/>
      <c r="D58" s="399" t="s">
        <v>893</v>
      </c>
      <c r="E58" s="357" t="s">
        <v>894</v>
      </c>
      <c r="F58" s="357">
        <v>17770</v>
      </c>
      <c r="G58" s="357">
        <v>17875</v>
      </c>
      <c r="H58" s="361">
        <v>17875</v>
      </c>
      <c r="I58" s="361" t="s">
        <v>895</v>
      </c>
      <c r="J58" s="376" t="s">
        <v>903</v>
      </c>
      <c r="K58" s="361">
        <f>F58-H58</f>
        <v>-105</v>
      </c>
      <c r="L58" s="395">
        <f t="shared" ref="L58:L59" si="52">(H58*N58)*0.07%</f>
        <v>625.62500000000011</v>
      </c>
      <c r="M58" s="396">
        <f t="shared" ref="M58:M59" si="53">(K58*N58)-L58</f>
        <v>-5875.625</v>
      </c>
      <c r="N58" s="361">
        <v>50</v>
      </c>
      <c r="O58" s="397" t="s">
        <v>604</v>
      </c>
      <c r="P58" s="398">
        <v>44201</v>
      </c>
      <c r="Q58" s="260"/>
      <c r="R58" s="270" t="s">
        <v>592</v>
      </c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69"/>
      <c r="AG58" s="259"/>
      <c r="AH58" s="312"/>
      <c r="AI58" s="312"/>
      <c r="AJ58" s="293"/>
      <c r="AK58" s="293"/>
      <c r="AL58" s="293"/>
    </row>
    <row r="59" spans="1:38" s="258" customFormat="1" ht="13.5" customHeight="1">
      <c r="A59" s="302">
        <v>3</v>
      </c>
      <c r="B59" s="256">
        <v>44568</v>
      </c>
      <c r="C59" s="438"/>
      <c r="D59" s="438" t="s">
        <v>920</v>
      </c>
      <c r="E59" s="302" t="s">
        <v>593</v>
      </c>
      <c r="F59" s="302">
        <v>1470</v>
      </c>
      <c r="G59" s="302">
        <v>1432</v>
      </c>
      <c r="H59" s="401">
        <v>1490</v>
      </c>
      <c r="I59" s="401" t="s">
        <v>921</v>
      </c>
      <c r="J59" s="405" t="s">
        <v>975</v>
      </c>
      <c r="K59" s="401">
        <f t="shared" ref="K59" si="54">H59-F59</f>
        <v>20</v>
      </c>
      <c r="L59" s="439">
        <f t="shared" si="52"/>
        <v>365.05000000000007</v>
      </c>
      <c r="M59" s="440">
        <f t="shared" si="53"/>
        <v>6634.95</v>
      </c>
      <c r="N59" s="401">
        <v>350</v>
      </c>
      <c r="O59" s="441" t="s">
        <v>591</v>
      </c>
      <c r="P59" s="442">
        <v>44214</v>
      </c>
      <c r="Q59" s="260"/>
      <c r="R59" s="270" t="s">
        <v>595</v>
      </c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69"/>
      <c r="AG59" s="259"/>
      <c r="AH59" s="312"/>
      <c r="AI59" s="312"/>
      <c r="AJ59" s="293"/>
      <c r="AK59" s="293"/>
      <c r="AL59" s="293"/>
    </row>
    <row r="60" spans="1:38" s="258" customFormat="1" ht="13.5" customHeight="1">
      <c r="A60" s="302">
        <v>4</v>
      </c>
      <c r="B60" s="256">
        <v>44573</v>
      </c>
      <c r="C60" s="438"/>
      <c r="D60" s="438" t="s">
        <v>946</v>
      </c>
      <c r="E60" s="302" t="s">
        <v>593</v>
      </c>
      <c r="F60" s="302">
        <v>131.15</v>
      </c>
      <c r="G60" s="302">
        <v>128</v>
      </c>
      <c r="H60" s="401">
        <v>133.15</v>
      </c>
      <c r="I60" s="401" t="s">
        <v>947</v>
      </c>
      <c r="J60" s="405" t="s">
        <v>956</v>
      </c>
      <c r="K60" s="401">
        <f t="shared" ref="K60:K61" si="55">H60-F60</f>
        <v>2</v>
      </c>
      <c r="L60" s="439">
        <f t="shared" ref="L60:L61" si="56">(H60*N60)*0.07%</f>
        <v>400.78150000000005</v>
      </c>
      <c r="M60" s="440">
        <f t="shared" ref="M60:M61" si="57">(K60*N60)-L60</f>
        <v>8199.218499999999</v>
      </c>
      <c r="N60" s="401">
        <v>4300</v>
      </c>
      <c r="O60" s="441" t="s">
        <v>591</v>
      </c>
      <c r="P60" s="443">
        <v>44208</v>
      </c>
      <c r="Q60" s="260"/>
      <c r="R60" s="270" t="s">
        <v>595</v>
      </c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69"/>
      <c r="AG60" s="259"/>
      <c r="AH60" s="312"/>
      <c r="AI60" s="312"/>
      <c r="AJ60" s="293"/>
      <c r="AK60" s="293"/>
      <c r="AL60" s="293"/>
    </row>
    <row r="61" spans="1:38" s="258" customFormat="1" ht="13.5" customHeight="1">
      <c r="A61" s="302">
        <v>5</v>
      </c>
      <c r="B61" s="256">
        <v>44573</v>
      </c>
      <c r="C61" s="438"/>
      <c r="D61" s="438" t="s">
        <v>957</v>
      </c>
      <c r="E61" s="302" t="s">
        <v>593</v>
      </c>
      <c r="F61" s="302">
        <v>1520</v>
      </c>
      <c r="G61" s="302">
        <v>1490</v>
      </c>
      <c r="H61" s="401">
        <v>1544.5</v>
      </c>
      <c r="I61" s="401" t="s">
        <v>950</v>
      </c>
      <c r="J61" s="405" t="s">
        <v>958</v>
      </c>
      <c r="K61" s="401">
        <f t="shared" si="55"/>
        <v>24.5</v>
      </c>
      <c r="L61" s="439">
        <f t="shared" si="56"/>
        <v>432.46000000000004</v>
      </c>
      <c r="M61" s="440">
        <f t="shared" si="57"/>
        <v>9367.5400000000009</v>
      </c>
      <c r="N61" s="401">
        <v>400</v>
      </c>
      <c r="O61" s="441" t="s">
        <v>591</v>
      </c>
      <c r="P61" s="443">
        <v>44208</v>
      </c>
      <c r="Q61" s="260"/>
      <c r="R61" s="270" t="s">
        <v>592</v>
      </c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69"/>
      <c r="AG61" s="259"/>
      <c r="AH61" s="312"/>
      <c r="AI61" s="312"/>
      <c r="AJ61" s="293"/>
      <c r="AK61" s="293"/>
      <c r="AL61" s="293"/>
    </row>
    <row r="62" spans="1:38" s="258" customFormat="1" ht="13.5" customHeight="1">
      <c r="A62" s="302">
        <v>6</v>
      </c>
      <c r="B62" s="256">
        <v>44573</v>
      </c>
      <c r="C62" s="438"/>
      <c r="D62" s="438" t="s">
        <v>954</v>
      </c>
      <c r="E62" s="302" t="s">
        <v>593</v>
      </c>
      <c r="F62" s="302">
        <v>443.5</v>
      </c>
      <c r="G62" s="302">
        <v>434</v>
      </c>
      <c r="H62" s="401">
        <v>451.5</v>
      </c>
      <c r="I62" s="401" t="s">
        <v>955</v>
      </c>
      <c r="J62" s="405" t="s">
        <v>975</v>
      </c>
      <c r="K62" s="401">
        <f t="shared" ref="K62" si="58">H62-F62</f>
        <v>8</v>
      </c>
      <c r="L62" s="439">
        <f t="shared" ref="L62" si="59">(H62*N62)*0.07%</f>
        <v>347.65500000000003</v>
      </c>
      <c r="M62" s="440">
        <f t="shared" ref="M62" si="60">(K62*N62)-L62</f>
        <v>8452.3449999999993</v>
      </c>
      <c r="N62" s="401">
        <v>1100</v>
      </c>
      <c r="O62" s="441" t="s">
        <v>591</v>
      </c>
      <c r="P62" s="442">
        <v>44209</v>
      </c>
      <c r="Q62" s="260"/>
      <c r="R62" s="270" t="s">
        <v>592</v>
      </c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69"/>
      <c r="AG62" s="259"/>
      <c r="AH62" s="312"/>
      <c r="AI62" s="312"/>
      <c r="AJ62" s="293"/>
      <c r="AK62" s="293"/>
      <c r="AL62" s="293"/>
    </row>
    <row r="63" spans="1:38" s="258" customFormat="1" ht="13.5" customHeight="1">
      <c r="A63" s="446">
        <v>7</v>
      </c>
      <c r="B63" s="256">
        <v>44574</v>
      </c>
      <c r="C63" s="438"/>
      <c r="D63" s="438" t="s">
        <v>976</v>
      </c>
      <c r="E63" s="302" t="s">
        <v>593</v>
      </c>
      <c r="F63" s="302">
        <v>944</v>
      </c>
      <c r="G63" s="302">
        <v>934</v>
      </c>
      <c r="H63" s="401">
        <v>952</v>
      </c>
      <c r="I63" s="401" t="s">
        <v>977</v>
      </c>
      <c r="J63" s="405" t="s">
        <v>975</v>
      </c>
      <c r="K63" s="401">
        <f t="shared" ref="K63" si="61">H63-F63</f>
        <v>8</v>
      </c>
      <c r="L63" s="439">
        <f t="shared" ref="L63" si="62">(H63*N63)*0.07%</f>
        <v>833.00000000000011</v>
      </c>
      <c r="M63" s="440">
        <f t="shared" ref="M63" si="63">(K63*N63)-L63</f>
        <v>9167</v>
      </c>
      <c r="N63" s="401">
        <v>1250</v>
      </c>
      <c r="O63" s="441" t="s">
        <v>591</v>
      </c>
      <c r="P63" s="442">
        <v>44210</v>
      </c>
      <c r="Q63" s="260"/>
      <c r="R63" s="270" t="s">
        <v>595</v>
      </c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69"/>
      <c r="AG63" s="259"/>
      <c r="AH63" s="312"/>
      <c r="AI63" s="312"/>
      <c r="AJ63" s="293"/>
      <c r="AK63" s="293"/>
      <c r="AL63" s="293"/>
    </row>
    <row r="64" spans="1:38" s="258" customFormat="1" ht="13.5" customHeight="1">
      <c r="A64" s="454">
        <v>8</v>
      </c>
      <c r="B64" s="256">
        <v>44575</v>
      </c>
      <c r="C64" s="438"/>
      <c r="D64" s="438" t="s">
        <v>989</v>
      </c>
      <c r="E64" s="302" t="s">
        <v>593</v>
      </c>
      <c r="F64" s="302">
        <v>3270</v>
      </c>
      <c r="G64" s="302">
        <v>3210</v>
      </c>
      <c r="H64" s="401">
        <v>3320</v>
      </c>
      <c r="I64" s="401" t="s">
        <v>990</v>
      </c>
      <c r="J64" s="405" t="s">
        <v>975</v>
      </c>
      <c r="K64" s="401">
        <f t="shared" ref="K64:K65" si="64">H64-F64</f>
        <v>50</v>
      </c>
      <c r="L64" s="439">
        <f t="shared" ref="L64:L65" si="65">(H64*N64)*0.07%</f>
        <v>406.70000000000005</v>
      </c>
      <c r="M64" s="440">
        <f t="shared" ref="M64:M65" si="66">(K64*N64)-L64</f>
        <v>8343.2999999999993</v>
      </c>
      <c r="N64" s="401">
        <v>175</v>
      </c>
      <c r="O64" s="441" t="s">
        <v>591</v>
      </c>
      <c r="P64" s="442">
        <v>44214</v>
      </c>
      <c r="Q64" s="260"/>
      <c r="R64" s="270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69"/>
      <c r="AG64" s="259"/>
      <c r="AH64" s="312"/>
      <c r="AI64" s="312"/>
      <c r="AJ64" s="293"/>
      <c r="AK64" s="293"/>
      <c r="AL64" s="293"/>
    </row>
    <row r="65" spans="1:38" s="258" customFormat="1" ht="13.5" customHeight="1">
      <c r="A65" s="455">
        <v>9</v>
      </c>
      <c r="B65" s="358">
        <v>44579</v>
      </c>
      <c r="C65" s="399"/>
      <c r="D65" s="399" t="s">
        <v>957</v>
      </c>
      <c r="E65" s="357" t="s">
        <v>593</v>
      </c>
      <c r="F65" s="357">
        <v>1527.5</v>
      </c>
      <c r="G65" s="357">
        <v>1497</v>
      </c>
      <c r="H65" s="361">
        <v>1497</v>
      </c>
      <c r="I65" s="361" t="s">
        <v>1059</v>
      </c>
      <c r="J65" s="376" t="s">
        <v>1060</v>
      </c>
      <c r="K65" s="361">
        <f t="shared" si="64"/>
        <v>-30.5</v>
      </c>
      <c r="L65" s="395">
        <f t="shared" si="65"/>
        <v>419.16000000000008</v>
      </c>
      <c r="M65" s="396">
        <f t="shared" si="66"/>
        <v>-12619.16</v>
      </c>
      <c r="N65" s="361">
        <v>400</v>
      </c>
      <c r="O65" s="397" t="s">
        <v>604</v>
      </c>
      <c r="P65" s="398">
        <v>44214</v>
      </c>
      <c r="Q65" s="260"/>
      <c r="R65" s="270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69"/>
      <c r="AG65" s="259"/>
      <c r="AH65" s="312"/>
      <c r="AI65" s="312"/>
      <c r="AJ65" s="293"/>
      <c r="AK65" s="293"/>
      <c r="AL65" s="293"/>
    </row>
    <row r="66" spans="1:38" s="258" customFormat="1" ht="13.5" customHeight="1">
      <c r="A66" s="445"/>
      <c r="B66" s="259"/>
      <c r="C66" s="418"/>
      <c r="D66" s="418"/>
      <c r="E66" s="262"/>
      <c r="F66" s="262"/>
      <c r="G66" s="262"/>
      <c r="H66" s="263"/>
      <c r="I66" s="263"/>
      <c r="J66" s="347"/>
      <c r="K66" s="263"/>
      <c r="L66" s="300"/>
      <c r="M66" s="301"/>
      <c r="N66" s="263"/>
      <c r="O66" s="310"/>
      <c r="P66" s="311"/>
      <c r="Q66" s="260"/>
      <c r="R66" s="270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69"/>
      <c r="AG66" s="259"/>
      <c r="AH66" s="312"/>
      <c r="AI66" s="312"/>
      <c r="AJ66" s="293"/>
      <c r="AK66" s="293"/>
      <c r="AL66" s="293"/>
    </row>
    <row r="67" spans="1:38" s="258" customFormat="1" ht="13.5" customHeight="1">
      <c r="A67" s="445"/>
      <c r="B67" s="259"/>
      <c r="C67" s="418"/>
      <c r="D67" s="418"/>
      <c r="E67" s="262"/>
      <c r="F67" s="262"/>
      <c r="G67" s="262"/>
      <c r="H67" s="263"/>
      <c r="I67" s="263"/>
      <c r="J67" s="347"/>
      <c r="K67" s="263"/>
      <c r="L67" s="300"/>
      <c r="M67" s="301"/>
      <c r="N67" s="263"/>
      <c r="O67" s="310"/>
      <c r="P67" s="311"/>
      <c r="Q67" s="260"/>
      <c r="R67" s="270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69"/>
      <c r="AG67" s="259"/>
      <c r="AH67" s="312"/>
      <c r="AI67" s="312"/>
      <c r="AJ67" s="293"/>
      <c r="AK67" s="293"/>
      <c r="AL67" s="293"/>
    </row>
    <row r="68" spans="1:38" s="258" customFormat="1" ht="13.5" customHeight="1">
      <c r="A68" s="262"/>
      <c r="B68" s="274"/>
      <c r="C68" s="274"/>
      <c r="D68" s="274"/>
      <c r="E68" s="274"/>
      <c r="F68" s="274"/>
      <c r="G68" s="274"/>
      <c r="H68" s="274"/>
      <c r="I68" s="274"/>
      <c r="J68" s="274"/>
      <c r="K68" s="263"/>
      <c r="L68" s="300"/>
      <c r="M68" s="301"/>
      <c r="N68" s="263"/>
      <c r="O68" s="310"/>
      <c r="P68" s="311"/>
      <c r="Q68" s="260"/>
      <c r="R68" s="270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69"/>
      <c r="AG68" s="259"/>
      <c r="AH68" s="312"/>
      <c r="AI68" s="312"/>
      <c r="AJ68" s="293"/>
      <c r="AK68" s="293"/>
      <c r="AL68" s="293"/>
    </row>
    <row r="69" spans="1:38" ht="13.5" customHeight="1">
      <c r="A69" s="116"/>
      <c r="B69" s="117"/>
      <c r="C69" s="151"/>
      <c r="D69" s="159"/>
      <c r="E69" s="160"/>
      <c r="F69" s="116"/>
      <c r="G69" s="116"/>
      <c r="H69" s="116"/>
      <c r="I69" s="152"/>
      <c r="J69" s="152"/>
      <c r="K69" s="152"/>
      <c r="L69" s="152"/>
      <c r="M69" s="152"/>
      <c r="N69" s="152"/>
      <c r="O69" s="152"/>
      <c r="P69" s="152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161"/>
      <c r="B70" s="117"/>
      <c r="C70" s="118"/>
      <c r="D70" s="162"/>
      <c r="E70" s="121"/>
      <c r="F70" s="121"/>
      <c r="G70" s="121"/>
      <c r="H70" s="121"/>
      <c r="I70" s="121"/>
      <c r="J70" s="6"/>
      <c r="K70" s="121"/>
      <c r="L70" s="121"/>
      <c r="M70" s="6"/>
      <c r="N70" s="1"/>
      <c r="O70" s="118"/>
      <c r="P70" s="41"/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63" t="s">
        <v>614</v>
      </c>
      <c r="B71" s="163"/>
      <c r="C71" s="163"/>
      <c r="D71" s="163"/>
      <c r="E71" s="164"/>
      <c r="F71" s="121"/>
      <c r="G71" s="121"/>
      <c r="H71" s="121"/>
      <c r="I71" s="121"/>
      <c r="J71" s="1"/>
      <c r="K71" s="6"/>
      <c r="L71" s="6"/>
      <c r="M71" s="6"/>
      <c r="N71" s="1"/>
      <c r="O71" s="1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96" t="s">
        <v>16</v>
      </c>
      <c r="B72" s="96" t="s">
        <v>568</v>
      </c>
      <c r="C72" s="96"/>
      <c r="D72" s="97" t="s">
        <v>579</v>
      </c>
      <c r="E72" s="96" t="s">
        <v>580</v>
      </c>
      <c r="F72" s="96" t="s">
        <v>581</v>
      </c>
      <c r="G72" s="96" t="s">
        <v>602</v>
      </c>
      <c r="H72" s="96" t="s">
        <v>583</v>
      </c>
      <c r="I72" s="96" t="s">
        <v>584</v>
      </c>
      <c r="J72" s="95" t="s">
        <v>585</v>
      </c>
      <c r="K72" s="95" t="s">
        <v>615</v>
      </c>
      <c r="L72" s="98" t="s">
        <v>587</v>
      </c>
      <c r="M72" s="158" t="s">
        <v>611</v>
      </c>
      <c r="N72" s="96" t="s">
        <v>612</v>
      </c>
      <c r="O72" s="96" t="s">
        <v>589</v>
      </c>
      <c r="P72" s="97" t="s">
        <v>590</v>
      </c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s="258" customFormat="1" ht="12.75" customHeight="1">
      <c r="A73" s="357">
        <v>1</v>
      </c>
      <c r="B73" s="358">
        <v>44561</v>
      </c>
      <c r="C73" s="359"/>
      <c r="D73" s="360" t="s">
        <v>879</v>
      </c>
      <c r="E73" s="357" t="s">
        <v>593</v>
      </c>
      <c r="F73" s="357">
        <v>81.5</v>
      </c>
      <c r="G73" s="357">
        <v>40</v>
      </c>
      <c r="H73" s="357">
        <v>40</v>
      </c>
      <c r="I73" s="361" t="s">
        <v>880</v>
      </c>
      <c r="J73" s="362" t="s">
        <v>888</v>
      </c>
      <c r="K73" s="363">
        <f t="shared" ref="K73" si="67">H73-F73</f>
        <v>-41.5</v>
      </c>
      <c r="L73" s="375">
        <v>100</v>
      </c>
      <c r="M73" s="376">
        <f t="shared" ref="M73" si="68">(K73*N73)-100</f>
        <v>-2175</v>
      </c>
      <c r="N73" s="376">
        <v>50</v>
      </c>
      <c r="O73" s="364" t="s">
        <v>604</v>
      </c>
      <c r="P73" s="358">
        <v>44564</v>
      </c>
      <c r="Q73" s="260"/>
      <c r="R73" s="261" t="s">
        <v>595</v>
      </c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</row>
    <row r="74" spans="1:38" s="258" customFormat="1" ht="12.75" customHeight="1">
      <c r="A74" s="357">
        <v>2</v>
      </c>
      <c r="B74" s="358">
        <v>44565</v>
      </c>
      <c r="C74" s="359"/>
      <c r="D74" s="360" t="s">
        <v>897</v>
      </c>
      <c r="E74" s="357" t="s">
        <v>593</v>
      </c>
      <c r="F74" s="357">
        <v>65.5</v>
      </c>
      <c r="G74" s="357">
        <v>20</v>
      </c>
      <c r="H74" s="357">
        <v>24.5</v>
      </c>
      <c r="I74" s="361">
        <v>120</v>
      </c>
      <c r="J74" s="362" t="s">
        <v>905</v>
      </c>
      <c r="K74" s="363">
        <f t="shared" ref="K74" si="69">H74-F74</f>
        <v>-41</v>
      </c>
      <c r="L74" s="375">
        <v>100</v>
      </c>
      <c r="M74" s="376">
        <f t="shared" ref="M74" si="70">(K74*N74)-100</f>
        <v>-2150</v>
      </c>
      <c r="N74" s="376">
        <v>50</v>
      </c>
      <c r="O74" s="364" t="s">
        <v>604</v>
      </c>
      <c r="P74" s="447">
        <v>44565</v>
      </c>
      <c r="Q74" s="260"/>
      <c r="R74" s="261" t="s">
        <v>595</v>
      </c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</row>
    <row r="75" spans="1:38" s="258" customFormat="1" ht="12.75" customHeight="1">
      <c r="A75" s="357">
        <v>3</v>
      </c>
      <c r="B75" s="358">
        <v>44566</v>
      </c>
      <c r="C75" s="359"/>
      <c r="D75" s="360" t="s">
        <v>898</v>
      </c>
      <c r="E75" s="357" t="s">
        <v>593</v>
      </c>
      <c r="F75" s="357">
        <v>3.8</v>
      </c>
      <c r="G75" s="357">
        <v>2.9</v>
      </c>
      <c r="H75" s="357">
        <v>2.9</v>
      </c>
      <c r="I75" s="361" t="s">
        <v>901</v>
      </c>
      <c r="J75" s="362" t="s">
        <v>911</v>
      </c>
      <c r="K75" s="363">
        <f t="shared" ref="K75" si="71">H75-F75</f>
        <v>-0.89999999999999991</v>
      </c>
      <c r="L75" s="375">
        <v>100</v>
      </c>
      <c r="M75" s="376">
        <f t="shared" ref="M75" si="72">(K75*N75)-100</f>
        <v>-4899.7</v>
      </c>
      <c r="N75" s="376">
        <v>5333</v>
      </c>
      <c r="O75" s="364" t="s">
        <v>604</v>
      </c>
      <c r="P75" s="358">
        <v>44565</v>
      </c>
      <c r="Q75" s="260"/>
      <c r="R75" s="261" t="s">
        <v>595</v>
      </c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</row>
    <row r="76" spans="1:38" s="258" customFormat="1" ht="12.75" customHeight="1">
      <c r="A76" s="302">
        <v>4</v>
      </c>
      <c r="B76" s="256">
        <v>44566</v>
      </c>
      <c r="C76" s="303"/>
      <c r="D76" s="400" t="s">
        <v>899</v>
      </c>
      <c r="E76" s="302" t="s">
        <v>593</v>
      </c>
      <c r="F76" s="302">
        <v>9.75</v>
      </c>
      <c r="G76" s="302">
        <v>7</v>
      </c>
      <c r="H76" s="302">
        <v>12</v>
      </c>
      <c r="I76" s="401" t="s">
        <v>900</v>
      </c>
      <c r="J76" s="402" t="s">
        <v>902</v>
      </c>
      <c r="K76" s="403">
        <f t="shared" ref="K76" si="73">H76-F76</f>
        <v>2.25</v>
      </c>
      <c r="L76" s="404">
        <v>100</v>
      </c>
      <c r="M76" s="405">
        <f t="shared" ref="M76" si="74">(K76*N76)-100</f>
        <v>3275</v>
      </c>
      <c r="N76" s="405">
        <v>1500</v>
      </c>
      <c r="O76" s="406" t="s">
        <v>591</v>
      </c>
      <c r="P76" s="407">
        <v>44566</v>
      </c>
      <c r="Q76" s="260"/>
      <c r="R76" s="261" t="s">
        <v>595</v>
      </c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</row>
    <row r="77" spans="1:38" s="258" customFormat="1" ht="12.75" customHeight="1">
      <c r="A77" s="302">
        <v>5</v>
      </c>
      <c r="B77" s="256">
        <v>44567</v>
      </c>
      <c r="C77" s="303"/>
      <c r="D77" s="400" t="s">
        <v>906</v>
      </c>
      <c r="E77" s="302" t="s">
        <v>593</v>
      </c>
      <c r="F77" s="302">
        <v>26.5</v>
      </c>
      <c r="G77" s="302">
        <v>17</v>
      </c>
      <c r="H77" s="302">
        <v>32.25</v>
      </c>
      <c r="I77" s="401" t="s">
        <v>907</v>
      </c>
      <c r="J77" s="402" t="s">
        <v>908</v>
      </c>
      <c r="K77" s="403">
        <f t="shared" ref="K77" si="75">H77-F77</f>
        <v>5.75</v>
      </c>
      <c r="L77" s="404">
        <v>100</v>
      </c>
      <c r="M77" s="405">
        <f t="shared" ref="M77" si="76">(K77*N77)-100</f>
        <v>3062.5</v>
      </c>
      <c r="N77" s="405">
        <v>550</v>
      </c>
      <c r="O77" s="406" t="s">
        <v>591</v>
      </c>
      <c r="P77" s="407">
        <v>44567</v>
      </c>
      <c r="Q77" s="260"/>
      <c r="R77" s="261" t="s">
        <v>595</v>
      </c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</row>
    <row r="78" spans="1:38" s="258" customFormat="1" ht="12.75" customHeight="1">
      <c r="A78" s="302">
        <v>6</v>
      </c>
      <c r="B78" s="256">
        <v>44567</v>
      </c>
      <c r="C78" s="303"/>
      <c r="D78" s="400" t="s">
        <v>909</v>
      </c>
      <c r="E78" s="302" t="s">
        <v>593</v>
      </c>
      <c r="F78" s="302">
        <v>29</v>
      </c>
      <c r="G78" s="302"/>
      <c r="H78" s="302">
        <v>45</v>
      </c>
      <c r="I78" s="401" t="s">
        <v>910</v>
      </c>
      <c r="J78" s="402" t="s">
        <v>904</v>
      </c>
      <c r="K78" s="403">
        <f t="shared" ref="K78" si="77">H78-F78</f>
        <v>16</v>
      </c>
      <c r="L78" s="404">
        <v>100</v>
      </c>
      <c r="M78" s="405">
        <f t="shared" ref="M78" si="78">(K78*N78)-100</f>
        <v>700</v>
      </c>
      <c r="N78" s="405">
        <v>50</v>
      </c>
      <c r="O78" s="406" t="s">
        <v>591</v>
      </c>
      <c r="P78" s="407">
        <v>44567</v>
      </c>
      <c r="Q78" s="260"/>
      <c r="R78" s="261" t="s">
        <v>592</v>
      </c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</row>
    <row r="79" spans="1:38" s="258" customFormat="1" ht="12.75" customHeight="1">
      <c r="A79" s="302">
        <v>7</v>
      </c>
      <c r="B79" s="256">
        <v>44568</v>
      </c>
      <c r="C79" s="303"/>
      <c r="D79" s="400" t="s">
        <v>913</v>
      </c>
      <c r="E79" s="302" t="s">
        <v>593</v>
      </c>
      <c r="F79" s="302">
        <v>98</v>
      </c>
      <c r="G79" s="302">
        <v>60</v>
      </c>
      <c r="H79" s="302">
        <v>113.5</v>
      </c>
      <c r="I79" s="401" t="s">
        <v>914</v>
      </c>
      <c r="J79" s="402" t="s">
        <v>891</v>
      </c>
      <c r="K79" s="403">
        <f t="shared" ref="K79:K81" si="79">H79-F79</f>
        <v>15.5</v>
      </c>
      <c r="L79" s="404">
        <v>100</v>
      </c>
      <c r="M79" s="405">
        <f t="shared" ref="M79:M81" si="80">(K79*N79)-100</f>
        <v>675</v>
      </c>
      <c r="N79" s="405">
        <v>50</v>
      </c>
      <c r="O79" s="406" t="s">
        <v>591</v>
      </c>
      <c r="P79" s="407">
        <v>44568</v>
      </c>
      <c r="Q79" s="260"/>
      <c r="R79" s="261" t="s">
        <v>592</v>
      </c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</row>
    <row r="80" spans="1:38" s="258" customFormat="1" ht="12.75" customHeight="1">
      <c r="A80" s="302">
        <v>8</v>
      </c>
      <c r="B80" s="256">
        <v>44568</v>
      </c>
      <c r="C80" s="303"/>
      <c r="D80" s="400" t="s">
        <v>915</v>
      </c>
      <c r="E80" s="302" t="s">
        <v>593</v>
      </c>
      <c r="F80" s="302">
        <v>94.5</v>
      </c>
      <c r="G80" s="302">
        <v>58</v>
      </c>
      <c r="H80" s="302">
        <v>107.5</v>
      </c>
      <c r="I80" s="401" t="s">
        <v>914</v>
      </c>
      <c r="J80" s="402" t="s">
        <v>889</v>
      </c>
      <c r="K80" s="403">
        <f t="shared" si="79"/>
        <v>13</v>
      </c>
      <c r="L80" s="404">
        <v>100</v>
      </c>
      <c r="M80" s="405">
        <f t="shared" si="80"/>
        <v>550</v>
      </c>
      <c r="N80" s="405">
        <v>50</v>
      </c>
      <c r="O80" s="406" t="s">
        <v>591</v>
      </c>
      <c r="P80" s="407">
        <v>44568</v>
      </c>
      <c r="Q80" s="260"/>
      <c r="R80" s="261" t="s">
        <v>595</v>
      </c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</row>
    <row r="81" spans="1:38" s="258" customFormat="1" ht="12.75" customHeight="1">
      <c r="A81" s="357">
        <v>9</v>
      </c>
      <c r="B81" s="358">
        <v>44568</v>
      </c>
      <c r="C81" s="359"/>
      <c r="D81" s="360" t="s">
        <v>918</v>
      </c>
      <c r="E81" s="357" t="s">
        <v>593</v>
      </c>
      <c r="F81" s="357">
        <v>235</v>
      </c>
      <c r="G81" s="357">
        <v>180</v>
      </c>
      <c r="H81" s="357">
        <v>190</v>
      </c>
      <c r="I81" s="361" t="s">
        <v>916</v>
      </c>
      <c r="J81" s="362" t="s">
        <v>917</v>
      </c>
      <c r="K81" s="363">
        <f t="shared" si="79"/>
        <v>-45</v>
      </c>
      <c r="L81" s="375">
        <v>100</v>
      </c>
      <c r="M81" s="376">
        <f t="shared" si="80"/>
        <v>-1225</v>
      </c>
      <c r="N81" s="376">
        <v>25</v>
      </c>
      <c r="O81" s="364" t="s">
        <v>604</v>
      </c>
      <c r="P81" s="358">
        <v>44568</v>
      </c>
      <c r="Q81" s="260"/>
      <c r="R81" s="261" t="s">
        <v>592</v>
      </c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</row>
    <row r="82" spans="1:38" s="258" customFormat="1" ht="12.75" customHeight="1">
      <c r="A82" s="302">
        <v>10</v>
      </c>
      <c r="B82" s="256">
        <v>44571</v>
      </c>
      <c r="C82" s="303"/>
      <c r="D82" s="400" t="s">
        <v>924</v>
      </c>
      <c r="E82" s="302" t="s">
        <v>593</v>
      </c>
      <c r="F82" s="302">
        <v>59</v>
      </c>
      <c r="G82" s="302">
        <v>25</v>
      </c>
      <c r="H82" s="302">
        <v>69</v>
      </c>
      <c r="I82" s="401" t="s">
        <v>925</v>
      </c>
      <c r="J82" s="402" t="s">
        <v>926</v>
      </c>
      <c r="K82" s="403">
        <f t="shared" ref="K82" si="81">H82-F82</f>
        <v>10</v>
      </c>
      <c r="L82" s="404">
        <v>100</v>
      </c>
      <c r="M82" s="405">
        <f t="shared" ref="M82" si="82">(K82*N82)-100</f>
        <v>400</v>
      </c>
      <c r="N82" s="405">
        <v>50</v>
      </c>
      <c r="O82" s="406" t="s">
        <v>591</v>
      </c>
      <c r="P82" s="407">
        <v>44571</v>
      </c>
      <c r="Q82" s="260"/>
      <c r="R82" s="261" t="s">
        <v>592</v>
      </c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</row>
    <row r="83" spans="1:38" s="258" customFormat="1" ht="12.75" customHeight="1">
      <c r="A83" s="302">
        <v>11</v>
      </c>
      <c r="B83" s="256">
        <v>44571</v>
      </c>
      <c r="C83" s="303"/>
      <c r="D83" s="400" t="s">
        <v>927</v>
      </c>
      <c r="E83" s="302" t="s">
        <v>593</v>
      </c>
      <c r="F83" s="302">
        <v>3.8</v>
      </c>
      <c r="G83" s="302">
        <v>2.9</v>
      </c>
      <c r="H83" s="302">
        <v>4.5999999999999996</v>
      </c>
      <c r="I83" s="442" t="s">
        <v>901</v>
      </c>
      <c r="J83" s="402" t="s">
        <v>966</v>
      </c>
      <c r="K83" s="403">
        <f t="shared" ref="K83" si="83">H83-F83</f>
        <v>0.79999999999999982</v>
      </c>
      <c r="L83" s="404">
        <v>100</v>
      </c>
      <c r="M83" s="405">
        <f t="shared" ref="M83" si="84">(K83*N83)-100</f>
        <v>4166.3999999999987</v>
      </c>
      <c r="N83" s="405">
        <v>5333</v>
      </c>
      <c r="O83" s="406" t="s">
        <v>591</v>
      </c>
      <c r="P83" s="256">
        <v>44574</v>
      </c>
      <c r="Q83" s="260"/>
      <c r="R83" s="261" t="s">
        <v>595</v>
      </c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</row>
    <row r="84" spans="1:38" s="258" customFormat="1" ht="12.75" customHeight="1">
      <c r="A84" s="357">
        <v>12</v>
      </c>
      <c r="B84" s="358">
        <v>44572</v>
      </c>
      <c r="C84" s="359"/>
      <c r="D84" s="360" t="s">
        <v>934</v>
      </c>
      <c r="E84" s="357" t="s">
        <v>593</v>
      </c>
      <c r="F84" s="357">
        <v>61.5</v>
      </c>
      <c r="G84" s="357">
        <v>25</v>
      </c>
      <c r="H84" s="357">
        <v>25</v>
      </c>
      <c r="I84" s="361" t="s">
        <v>925</v>
      </c>
      <c r="J84" s="362" t="s">
        <v>959</v>
      </c>
      <c r="K84" s="363">
        <f t="shared" ref="K84:K85" si="85">H84-F84</f>
        <v>-36.5</v>
      </c>
      <c r="L84" s="375">
        <v>100</v>
      </c>
      <c r="M84" s="376">
        <f t="shared" ref="M84:M85" si="86">(K84*N84)-100</f>
        <v>-1925</v>
      </c>
      <c r="N84" s="376">
        <v>50</v>
      </c>
      <c r="O84" s="364" t="s">
        <v>604</v>
      </c>
      <c r="P84" s="358">
        <v>44573</v>
      </c>
      <c r="Q84" s="260"/>
      <c r="R84" s="261" t="s">
        <v>595</v>
      </c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</row>
    <row r="85" spans="1:38" s="258" customFormat="1" ht="12.75" customHeight="1">
      <c r="A85" s="357">
        <v>13</v>
      </c>
      <c r="B85" s="358">
        <v>44573</v>
      </c>
      <c r="C85" s="359"/>
      <c r="D85" s="360" t="s">
        <v>952</v>
      </c>
      <c r="E85" s="357" t="s">
        <v>593</v>
      </c>
      <c r="F85" s="357">
        <v>14</v>
      </c>
      <c r="G85" s="357">
        <v>10</v>
      </c>
      <c r="H85" s="357">
        <v>10</v>
      </c>
      <c r="I85" s="361" t="s">
        <v>953</v>
      </c>
      <c r="J85" s="362" t="s">
        <v>988</v>
      </c>
      <c r="K85" s="363">
        <f t="shared" si="85"/>
        <v>-4</v>
      </c>
      <c r="L85" s="375">
        <v>100</v>
      </c>
      <c r="M85" s="376">
        <f t="shared" si="86"/>
        <v>-4900</v>
      </c>
      <c r="N85" s="376">
        <v>1200</v>
      </c>
      <c r="O85" s="364" t="s">
        <v>604</v>
      </c>
      <c r="P85" s="358">
        <v>44575</v>
      </c>
      <c r="Q85" s="260"/>
      <c r="R85" s="261" t="s">
        <v>595</v>
      </c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</row>
    <row r="86" spans="1:38" s="258" customFormat="1" ht="12.75" customHeight="1">
      <c r="A86" s="357">
        <v>14</v>
      </c>
      <c r="B86" s="358">
        <v>44574</v>
      </c>
      <c r="C86" s="359"/>
      <c r="D86" s="360" t="s">
        <v>967</v>
      </c>
      <c r="E86" s="357" t="s">
        <v>593</v>
      </c>
      <c r="F86" s="357">
        <v>42.5</v>
      </c>
      <c r="G86" s="357">
        <v>14</v>
      </c>
      <c r="H86" s="357">
        <v>16</v>
      </c>
      <c r="I86" s="361" t="s">
        <v>968</v>
      </c>
      <c r="J86" s="362" t="s">
        <v>979</v>
      </c>
      <c r="K86" s="363">
        <f t="shared" ref="K86" si="87">H86-F86</f>
        <v>-26.5</v>
      </c>
      <c r="L86" s="375">
        <v>100</v>
      </c>
      <c r="M86" s="376">
        <f t="shared" ref="M86" si="88">(K86*N86)-100</f>
        <v>-1425</v>
      </c>
      <c r="N86" s="376">
        <v>50</v>
      </c>
      <c r="O86" s="364" t="s">
        <v>604</v>
      </c>
      <c r="P86" s="447">
        <v>44574</v>
      </c>
      <c r="Q86" s="260"/>
      <c r="R86" s="261" t="s">
        <v>592</v>
      </c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</row>
    <row r="87" spans="1:38" s="258" customFormat="1" ht="12.75" customHeight="1">
      <c r="A87" s="302">
        <v>15</v>
      </c>
      <c r="B87" s="256">
        <v>44574</v>
      </c>
      <c r="C87" s="303"/>
      <c r="D87" s="400" t="s">
        <v>970</v>
      </c>
      <c r="E87" s="302" t="s">
        <v>593</v>
      </c>
      <c r="F87" s="302">
        <v>9.15</v>
      </c>
      <c r="G87" s="302">
        <v>5</v>
      </c>
      <c r="H87" s="302">
        <v>11.25</v>
      </c>
      <c r="I87" s="401" t="s">
        <v>971</v>
      </c>
      <c r="J87" s="402" t="s">
        <v>972</v>
      </c>
      <c r="K87" s="403">
        <f t="shared" ref="K87:K89" si="89">H87-F87</f>
        <v>2.0999999999999996</v>
      </c>
      <c r="L87" s="404">
        <v>100</v>
      </c>
      <c r="M87" s="405">
        <f t="shared" ref="M87:M89" si="90">(K87*N87)-100</f>
        <v>2682.4999999999995</v>
      </c>
      <c r="N87" s="405">
        <v>1325</v>
      </c>
      <c r="O87" s="406" t="s">
        <v>591</v>
      </c>
      <c r="P87" s="407">
        <v>44574</v>
      </c>
      <c r="Q87" s="260"/>
      <c r="R87" s="261" t="s">
        <v>592</v>
      </c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</row>
    <row r="88" spans="1:38" s="258" customFormat="1" ht="12.75" customHeight="1">
      <c r="A88" s="302">
        <v>16</v>
      </c>
      <c r="B88" s="256">
        <v>44574</v>
      </c>
      <c r="C88" s="303"/>
      <c r="D88" s="400" t="s">
        <v>969</v>
      </c>
      <c r="E88" s="302" t="s">
        <v>593</v>
      </c>
      <c r="F88" s="302">
        <v>32.5</v>
      </c>
      <c r="G88" s="302">
        <v>0</v>
      </c>
      <c r="H88" s="302">
        <v>47</v>
      </c>
      <c r="I88" s="401" t="s">
        <v>910</v>
      </c>
      <c r="J88" s="402" t="s">
        <v>978</v>
      </c>
      <c r="K88" s="403">
        <f t="shared" si="89"/>
        <v>14.5</v>
      </c>
      <c r="L88" s="404">
        <v>100</v>
      </c>
      <c r="M88" s="405">
        <f t="shared" si="90"/>
        <v>625</v>
      </c>
      <c r="N88" s="405">
        <v>50</v>
      </c>
      <c r="O88" s="406" t="s">
        <v>591</v>
      </c>
      <c r="P88" s="407">
        <v>44574</v>
      </c>
      <c r="Q88" s="260"/>
      <c r="R88" s="261" t="s">
        <v>592</v>
      </c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</row>
    <row r="89" spans="1:38" s="258" customFormat="1" ht="12.75" customHeight="1">
      <c r="A89" s="357">
        <v>17</v>
      </c>
      <c r="B89" s="358">
        <v>44575</v>
      </c>
      <c r="C89" s="359"/>
      <c r="D89" s="360" t="s">
        <v>970</v>
      </c>
      <c r="E89" s="357" t="s">
        <v>593</v>
      </c>
      <c r="F89" s="357">
        <v>8.8000000000000007</v>
      </c>
      <c r="G89" s="357">
        <v>4.5</v>
      </c>
      <c r="H89" s="357">
        <v>4.5</v>
      </c>
      <c r="I89" s="361" t="s">
        <v>971</v>
      </c>
      <c r="J89" s="362" t="s">
        <v>988</v>
      </c>
      <c r="K89" s="363">
        <f t="shared" si="89"/>
        <v>-4.3000000000000007</v>
      </c>
      <c r="L89" s="375">
        <v>100</v>
      </c>
      <c r="M89" s="376">
        <f t="shared" si="90"/>
        <v>-5797.5000000000009</v>
      </c>
      <c r="N89" s="376">
        <v>1325</v>
      </c>
      <c r="O89" s="364" t="s">
        <v>604</v>
      </c>
      <c r="P89" s="358">
        <v>44579</v>
      </c>
      <c r="Q89" s="260"/>
      <c r="R89" s="261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</row>
    <row r="90" spans="1:38" s="258" customFormat="1" ht="12.75" customHeight="1">
      <c r="A90" s="302">
        <v>18</v>
      </c>
      <c r="B90" s="256">
        <v>44578</v>
      </c>
      <c r="C90" s="303"/>
      <c r="D90" s="400" t="s">
        <v>1005</v>
      </c>
      <c r="E90" s="302" t="s">
        <v>593</v>
      </c>
      <c r="F90" s="302">
        <v>8.5</v>
      </c>
      <c r="G90" s="302">
        <v>5</v>
      </c>
      <c r="H90" s="302">
        <v>11</v>
      </c>
      <c r="I90" s="401" t="s">
        <v>971</v>
      </c>
      <c r="J90" s="402" t="s">
        <v>972</v>
      </c>
      <c r="K90" s="403">
        <f t="shared" ref="K90:K91" si="91">H90-F90</f>
        <v>2.5</v>
      </c>
      <c r="L90" s="404">
        <v>100</v>
      </c>
      <c r="M90" s="405">
        <f t="shared" ref="M90:M91" si="92">(K90*N90)-100</f>
        <v>3650</v>
      </c>
      <c r="N90" s="405">
        <v>1500</v>
      </c>
      <c r="O90" s="406" t="s">
        <v>591</v>
      </c>
      <c r="P90" s="407">
        <v>44578</v>
      </c>
      <c r="Q90" s="260"/>
      <c r="R90" s="261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</row>
    <row r="91" spans="1:38" s="258" customFormat="1" ht="12.75" customHeight="1">
      <c r="A91" s="357">
        <v>19</v>
      </c>
      <c r="B91" s="358">
        <v>44579</v>
      </c>
      <c r="C91" s="359"/>
      <c r="D91" s="360" t="s">
        <v>1054</v>
      </c>
      <c r="E91" s="357" t="s">
        <v>593</v>
      </c>
      <c r="F91" s="357">
        <v>7.5</v>
      </c>
      <c r="G91" s="357">
        <v>4</v>
      </c>
      <c r="H91" s="357">
        <v>4</v>
      </c>
      <c r="I91" s="361" t="s">
        <v>1055</v>
      </c>
      <c r="J91" s="362" t="s">
        <v>1056</v>
      </c>
      <c r="K91" s="363">
        <f t="shared" si="91"/>
        <v>-3.5</v>
      </c>
      <c r="L91" s="375">
        <v>100</v>
      </c>
      <c r="M91" s="376">
        <f t="shared" si="92"/>
        <v>-5350</v>
      </c>
      <c r="N91" s="376">
        <v>1500</v>
      </c>
      <c r="O91" s="364" t="s">
        <v>604</v>
      </c>
      <c r="P91" s="358">
        <v>44579</v>
      </c>
      <c r="Q91" s="260"/>
      <c r="R91" s="261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</row>
    <row r="92" spans="1:38" s="258" customFormat="1" ht="12.75" customHeight="1">
      <c r="A92" s="302">
        <v>20</v>
      </c>
      <c r="B92" s="256">
        <v>44579</v>
      </c>
      <c r="C92" s="303"/>
      <c r="D92" s="400" t="s">
        <v>1057</v>
      </c>
      <c r="E92" s="302" t="s">
        <v>593</v>
      </c>
      <c r="F92" s="302">
        <v>265</v>
      </c>
      <c r="G92" s="302">
        <v>150</v>
      </c>
      <c r="H92" s="302">
        <v>315</v>
      </c>
      <c r="I92" s="401" t="s">
        <v>1058</v>
      </c>
      <c r="J92" s="402" t="s">
        <v>1061</v>
      </c>
      <c r="K92" s="403">
        <f t="shared" ref="K92" si="93">H92-F92</f>
        <v>50</v>
      </c>
      <c r="L92" s="404">
        <v>100</v>
      </c>
      <c r="M92" s="405">
        <f t="shared" ref="M92" si="94">(K92*N92)-100</f>
        <v>1150</v>
      </c>
      <c r="N92" s="405">
        <v>25</v>
      </c>
      <c r="O92" s="406" t="s">
        <v>591</v>
      </c>
      <c r="P92" s="407">
        <v>44579</v>
      </c>
      <c r="Q92" s="260"/>
      <c r="R92" s="261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</row>
    <row r="93" spans="1:38" s="258" customFormat="1" ht="12.75" customHeight="1">
      <c r="A93" s="262"/>
      <c r="B93" s="259"/>
      <c r="C93" s="345"/>
      <c r="D93" s="419"/>
      <c r="E93" s="262"/>
      <c r="F93" s="262"/>
      <c r="G93" s="262"/>
      <c r="H93" s="262"/>
      <c r="I93" s="263"/>
      <c r="J93" s="420"/>
      <c r="K93" s="421"/>
      <c r="L93" s="348"/>
      <c r="M93" s="347"/>
      <c r="N93" s="347"/>
      <c r="O93" s="422"/>
      <c r="P93" s="423"/>
      <c r="Q93" s="260"/>
      <c r="R93" s="261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</row>
    <row r="94" spans="1:38" s="336" customFormat="1" ht="12.75" customHeight="1">
      <c r="A94" s="324"/>
      <c r="B94" s="325"/>
      <c r="C94" s="326"/>
      <c r="D94" s="327"/>
      <c r="E94" s="324"/>
      <c r="F94" s="324"/>
      <c r="G94" s="324"/>
      <c r="H94" s="324"/>
      <c r="I94" s="328"/>
      <c r="J94" s="329"/>
      <c r="K94" s="330"/>
      <c r="L94" s="330"/>
      <c r="M94" s="329"/>
      <c r="N94" s="329"/>
      <c r="O94" s="331"/>
      <c r="P94" s="332"/>
      <c r="Q94" s="333"/>
      <c r="R94" s="334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5"/>
      <c r="AG94" s="335"/>
      <c r="AH94" s="335"/>
      <c r="AI94" s="335"/>
      <c r="AJ94" s="335"/>
      <c r="AK94" s="335"/>
      <c r="AL94" s="335"/>
    </row>
    <row r="95" spans="1:38" ht="14.25" customHeight="1">
      <c r="A95" s="160"/>
      <c r="B95" s="165"/>
      <c r="C95" s="165"/>
      <c r="D95" s="166"/>
      <c r="E95" s="160"/>
      <c r="F95" s="167"/>
      <c r="G95" s="160"/>
      <c r="H95" s="160"/>
      <c r="I95" s="160"/>
      <c r="J95" s="165"/>
      <c r="K95" s="168"/>
      <c r="L95" s="160"/>
      <c r="M95" s="160"/>
      <c r="N95" s="160"/>
      <c r="O95" s="169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94" t="s">
        <v>616</v>
      </c>
      <c r="B96" s="170"/>
      <c r="C96" s="170"/>
      <c r="D96" s="171"/>
      <c r="E96" s="144"/>
      <c r="F96" s="6"/>
      <c r="G96" s="6"/>
      <c r="H96" s="145"/>
      <c r="I96" s="172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ht="38.25" customHeight="1">
      <c r="A97" s="95" t="s">
        <v>16</v>
      </c>
      <c r="B97" s="96" t="s">
        <v>568</v>
      </c>
      <c r="C97" s="96"/>
      <c r="D97" s="97" t="s">
        <v>579</v>
      </c>
      <c r="E97" s="96" t="s">
        <v>580</v>
      </c>
      <c r="F97" s="96" t="s">
        <v>581</v>
      </c>
      <c r="G97" s="96" t="s">
        <v>582</v>
      </c>
      <c r="H97" s="96" t="s">
        <v>583</v>
      </c>
      <c r="I97" s="96" t="s">
        <v>584</v>
      </c>
      <c r="J97" s="95" t="s">
        <v>585</v>
      </c>
      <c r="K97" s="148" t="s">
        <v>603</v>
      </c>
      <c r="L97" s="149" t="s">
        <v>587</v>
      </c>
      <c r="M97" s="98" t="s">
        <v>588</v>
      </c>
      <c r="N97" s="96" t="s">
        <v>589</v>
      </c>
      <c r="O97" s="97" t="s">
        <v>590</v>
      </c>
      <c r="P97" s="96" t="s">
        <v>826</v>
      </c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38" s="258" customFormat="1" ht="14.25" customHeight="1">
      <c r="A98" s="288">
        <v>1</v>
      </c>
      <c r="B98" s="289">
        <v>44488</v>
      </c>
      <c r="C98" s="290"/>
      <c r="D98" s="291" t="s">
        <v>138</v>
      </c>
      <c r="E98" s="292" t="s">
        <v>593</v>
      </c>
      <c r="F98" s="293" t="s">
        <v>835</v>
      </c>
      <c r="G98" s="293">
        <v>198</v>
      </c>
      <c r="H98" s="292"/>
      <c r="I98" s="294" t="s">
        <v>831</v>
      </c>
      <c r="J98" s="295" t="s">
        <v>594</v>
      </c>
      <c r="K98" s="295"/>
      <c r="L98" s="296"/>
      <c r="M98" s="297"/>
      <c r="N98" s="295"/>
      <c r="O98" s="298"/>
      <c r="P98" s="295"/>
      <c r="Q98" s="257"/>
      <c r="R98" s="1" t="s">
        <v>592</v>
      </c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7"/>
      <c r="AI98" s="257"/>
      <c r="AJ98" s="257"/>
      <c r="AK98" s="257"/>
      <c r="AL98" s="257"/>
    </row>
    <row r="99" spans="1:38" s="258" customFormat="1" ht="14.25" customHeight="1">
      <c r="A99" s="288">
        <v>2</v>
      </c>
      <c r="B99" s="289">
        <v>44490</v>
      </c>
      <c r="C99" s="290"/>
      <c r="D99" s="291" t="s">
        <v>468</v>
      </c>
      <c r="E99" s="292" t="s">
        <v>593</v>
      </c>
      <c r="F99" s="293" t="s">
        <v>836</v>
      </c>
      <c r="G99" s="293">
        <v>3700</v>
      </c>
      <c r="H99" s="292"/>
      <c r="I99" s="294" t="s">
        <v>833</v>
      </c>
      <c r="J99" s="295" t="s">
        <v>594</v>
      </c>
      <c r="K99" s="295"/>
      <c r="L99" s="296"/>
      <c r="M99" s="297"/>
      <c r="N99" s="295"/>
      <c r="O99" s="298"/>
      <c r="P99" s="295"/>
      <c r="Q99" s="257"/>
      <c r="R99" s="1" t="s">
        <v>592</v>
      </c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</row>
    <row r="100" spans="1:38" s="258" customFormat="1" ht="14.25" customHeight="1">
      <c r="A100" s="424">
        <v>3</v>
      </c>
      <c r="B100" s="425">
        <v>44551</v>
      </c>
      <c r="C100" s="426"/>
      <c r="D100" s="427" t="s">
        <v>389</v>
      </c>
      <c r="E100" s="428" t="s">
        <v>593</v>
      </c>
      <c r="F100" s="394">
        <v>215</v>
      </c>
      <c r="G100" s="394">
        <v>198</v>
      </c>
      <c r="H100" s="428">
        <v>240</v>
      </c>
      <c r="I100" s="429" t="s">
        <v>870</v>
      </c>
      <c r="J100" s="99" t="s">
        <v>613</v>
      </c>
      <c r="K100" s="99">
        <f t="shared" ref="K100" si="95">H100-F100</f>
        <v>25</v>
      </c>
      <c r="L100" s="100">
        <f t="shared" ref="L100" si="96">(F100*-0.7)/100</f>
        <v>-1.5049999999999999</v>
      </c>
      <c r="M100" s="101">
        <f t="shared" ref="M100" si="97">(K100+L100)/F100</f>
        <v>0.10927906976744187</v>
      </c>
      <c r="N100" s="99" t="s">
        <v>591</v>
      </c>
      <c r="O100" s="102">
        <v>44206</v>
      </c>
      <c r="P100" s="99"/>
      <c r="Q100" s="257"/>
      <c r="R100" s="1" t="s">
        <v>592</v>
      </c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57"/>
      <c r="AJ100" s="257"/>
      <c r="AK100" s="257"/>
      <c r="AL100" s="257"/>
    </row>
    <row r="101" spans="1:38" s="258" customFormat="1" ht="14.25" customHeight="1">
      <c r="A101" s="288"/>
      <c r="B101" s="289"/>
      <c r="C101" s="290"/>
      <c r="D101" s="291"/>
      <c r="E101" s="292"/>
      <c r="F101" s="293"/>
      <c r="G101" s="293"/>
      <c r="H101" s="292"/>
      <c r="I101" s="294"/>
      <c r="J101" s="295"/>
      <c r="K101" s="295"/>
      <c r="L101" s="296"/>
      <c r="M101" s="297"/>
      <c r="N101" s="295"/>
      <c r="O101" s="298"/>
      <c r="P101" s="295"/>
      <c r="Q101" s="257"/>
      <c r="R101" s="1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</row>
    <row r="102" spans="1:38" ht="14.25" customHeight="1">
      <c r="A102" s="173"/>
      <c r="B102" s="150"/>
      <c r="C102" s="174"/>
      <c r="D102" s="105"/>
      <c r="E102" s="175"/>
      <c r="F102" s="175"/>
      <c r="G102" s="175"/>
      <c r="H102" s="175"/>
      <c r="I102" s="175"/>
      <c r="J102" s="175"/>
      <c r="K102" s="176"/>
      <c r="L102" s="177"/>
      <c r="M102" s="175"/>
      <c r="N102" s="178"/>
      <c r="O102" s="179"/>
      <c r="P102" s="179"/>
      <c r="R102" s="6"/>
      <c r="S102" s="41"/>
      <c r="T102" s="1"/>
      <c r="U102" s="1"/>
      <c r="V102" s="1"/>
      <c r="W102" s="1"/>
      <c r="X102" s="1"/>
      <c r="Y102" s="1"/>
      <c r="Z102" s="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128" t="s">
        <v>596</v>
      </c>
      <c r="B103" s="128"/>
      <c r="C103" s="128"/>
      <c r="D103" s="128"/>
      <c r="E103" s="41"/>
      <c r="F103" s="136" t="s">
        <v>598</v>
      </c>
      <c r="G103" s="56"/>
      <c r="H103" s="56"/>
      <c r="I103" s="56"/>
      <c r="J103" s="6"/>
      <c r="K103" s="154"/>
      <c r="L103" s="155"/>
      <c r="M103" s="6"/>
      <c r="N103" s="118"/>
      <c r="O103" s="180"/>
      <c r="P103" s="1"/>
      <c r="Q103" s="1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35" t="s">
        <v>597</v>
      </c>
      <c r="B104" s="128"/>
      <c r="C104" s="128"/>
      <c r="D104" s="128"/>
      <c r="E104" s="6"/>
      <c r="F104" s="136" t="s">
        <v>600</v>
      </c>
      <c r="G104" s="6"/>
      <c r="H104" s="6" t="s">
        <v>821</v>
      </c>
      <c r="I104" s="6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35"/>
      <c r="B105" s="128"/>
      <c r="C105" s="128"/>
      <c r="D105" s="128"/>
      <c r="E105" s="6"/>
      <c r="F105" s="136"/>
      <c r="G105" s="6"/>
      <c r="H105" s="6"/>
      <c r="I105" s="6"/>
      <c r="J105" s="1"/>
      <c r="K105" s="6"/>
      <c r="L105" s="6"/>
      <c r="M105" s="6"/>
      <c r="N105" s="1"/>
      <c r="O105" s="1"/>
      <c r="Q105" s="1"/>
      <c r="R105" s="5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"/>
      <c r="B106" s="143" t="s">
        <v>617</v>
      </c>
      <c r="C106" s="143"/>
      <c r="D106" s="143"/>
      <c r="E106" s="143"/>
      <c r="F106" s="144"/>
      <c r="G106" s="6"/>
      <c r="H106" s="6"/>
      <c r="I106" s="145"/>
      <c r="J106" s="146"/>
      <c r="K106" s="147"/>
      <c r="L106" s="146"/>
      <c r="M106" s="6"/>
      <c r="N106" s="1"/>
      <c r="O106" s="1"/>
      <c r="Q106" s="1"/>
      <c r="R106" s="5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95" t="s">
        <v>16</v>
      </c>
      <c r="B107" s="96" t="s">
        <v>568</v>
      </c>
      <c r="C107" s="96"/>
      <c r="D107" s="97" t="s">
        <v>579</v>
      </c>
      <c r="E107" s="96" t="s">
        <v>580</v>
      </c>
      <c r="F107" s="96" t="s">
        <v>581</v>
      </c>
      <c r="G107" s="96" t="s">
        <v>602</v>
      </c>
      <c r="H107" s="96" t="s">
        <v>583</v>
      </c>
      <c r="I107" s="96" t="s">
        <v>584</v>
      </c>
      <c r="J107" s="181" t="s">
        <v>585</v>
      </c>
      <c r="K107" s="148" t="s">
        <v>603</v>
      </c>
      <c r="L107" s="158" t="s">
        <v>611</v>
      </c>
      <c r="M107" s="96" t="s">
        <v>612</v>
      </c>
      <c r="N107" s="149" t="s">
        <v>587</v>
      </c>
      <c r="O107" s="98" t="s">
        <v>588</v>
      </c>
      <c r="P107" s="96" t="s">
        <v>589</v>
      </c>
      <c r="Q107" s="97" t="s">
        <v>590</v>
      </c>
      <c r="R107" s="56"/>
      <c r="S107" s="1"/>
      <c r="T107" s="1"/>
      <c r="U107" s="1"/>
      <c r="V107" s="1"/>
      <c r="W107" s="1"/>
      <c r="X107" s="1"/>
      <c r="Y107" s="1"/>
      <c r="Z107" s="1"/>
    </row>
    <row r="108" spans="1:38" ht="14.25" customHeight="1">
      <c r="A108" s="109"/>
      <c r="B108" s="111"/>
      <c r="C108" s="182"/>
      <c r="D108" s="112"/>
      <c r="E108" s="113"/>
      <c r="F108" s="183"/>
      <c r="G108" s="109"/>
      <c r="H108" s="113"/>
      <c r="I108" s="114"/>
      <c r="J108" s="184"/>
      <c r="K108" s="184"/>
      <c r="L108" s="185"/>
      <c r="M108" s="103"/>
      <c r="N108" s="185"/>
      <c r="O108" s="186"/>
      <c r="P108" s="187"/>
      <c r="Q108" s="188"/>
      <c r="R108" s="153"/>
      <c r="S108" s="122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38" ht="14.25" customHeight="1">
      <c r="A109" s="109"/>
      <c r="B109" s="111"/>
      <c r="C109" s="182"/>
      <c r="D109" s="112"/>
      <c r="E109" s="113"/>
      <c r="F109" s="183"/>
      <c r="G109" s="109"/>
      <c r="H109" s="113"/>
      <c r="I109" s="114"/>
      <c r="J109" s="184"/>
      <c r="K109" s="184"/>
      <c r="L109" s="185"/>
      <c r="M109" s="103"/>
      <c r="N109" s="185"/>
      <c r="O109" s="186"/>
      <c r="P109" s="187"/>
      <c r="Q109" s="188"/>
      <c r="R109" s="153"/>
      <c r="S109" s="122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38" ht="14.25" customHeight="1">
      <c r="A110" s="109"/>
      <c r="B110" s="111"/>
      <c r="C110" s="182"/>
      <c r="D110" s="112"/>
      <c r="E110" s="113"/>
      <c r="F110" s="183"/>
      <c r="G110" s="109"/>
      <c r="H110" s="113"/>
      <c r="I110" s="114"/>
      <c r="J110" s="184"/>
      <c r="K110" s="184"/>
      <c r="L110" s="185"/>
      <c r="M110" s="103"/>
      <c r="N110" s="185"/>
      <c r="O110" s="186"/>
      <c r="P110" s="187"/>
      <c r="Q110" s="188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09"/>
      <c r="B111" s="111"/>
      <c r="C111" s="182"/>
      <c r="D111" s="112"/>
      <c r="E111" s="113"/>
      <c r="F111" s="184"/>
      <c r="G111" s="109"/>
      <c r="H111" s="113"/>
      <c r="I111" s="114"/>
      <c r="J111" s="184"/>
      <c r="K111" s="184"/>
      <c r="L111" s="185"/>
      <c r="M111" s="103"/>
      <c r="N111" s="185"/>
      <c r="O111" s="186"/>
      <c r="P111" s="187"/>
      <c r="Q111" s="188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09"/>
      <c r="B112" s="111"/>
      <c r="C112" s="182"/>
      <c r="D112" s="112"/>
      <c r="E112" s="113"/>
      <c r="F112" s="184"/>
      <c r="G112" s="109"/>
      <c r="H112" s="113"/>
      <c r="I112" s="114"/>
      <c r="J112" s="184"/>
      <c r="K112" s="184"/>
      <c r="L112" s="185"/>
      <c r="M112" s="103"/>
      <c r="N112" s="185"/>
      <c r="O112" s="186"/>
      <c r="P112" s="187"/>
      <c r="Q112" s="188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09"/>
      <c r="B113" s="111"/>
      <c r="C113" s="182"/>
      <c r="D113" s="112"/>
      <c r="E113" s="113"/>
      <c r="F113" s="183"/>
      <c r="G113" s="109"/>
      <c r="H113" s="113"/>
      <c r="I113" s="114"/>
      <c r="J113" s="184"/>
      <c r="K113" s="184"/>
      <c r="L113" s="185"/>
      <c r="M113" s="103"/>
      <c r="N113" s="185"/>
      <c r="O113" s="186"/>
      <c r="P113" s="187"/>
      <c r="Q113" s="188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09"/>
      <c r="B114" s="111"/>
      <c r="C114" s="182"/>
      <c r="D114" s="112"/>
      <c r="E114" s="113"/>
      <c r="F114" s="183"/>
      <c r="G114" s="109"/>
      <c r="H114" s="113"/>
      <c r="I114" s="114"/>
      <c r="J114" s="184"/>
      <c r="K114" s="184"/>
      <c r="L114" s="184"/>
      <c r="M114" s="184"/>
      <c r="N114" s="185"/>
      <c r="O114" s="189"/>
      <c r="P114" s="187"/>
      <c r="Q114" s="188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09"/>
      <c r="B115" s="111"/>
      <c r="C115" s="182"/>
      <c r="D115" s="112"/>
      <c r="E115" s="113"/>
      <c r="F115" s="184"/>
      <c r="G115" s="109"/>
      <c r="H115" s="113"/>
      <c r="I115" s="114"/>
      <c r="J115" s="184"/>
      <c r="K115" s="184"/>
      <c r="L115" s="185"/>
      <c r="M115" s="103"/>
      <c r="N115" s="185"/>
      <c r="O115" s="186"/>
      <c r="P115" s="187"/>
      <c r="Q115" s="188"/>
      <c r="R115" s="153"/>
      <c r="S115" s="12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09"/>
      <c r="B116" s="111"/>
      <c r="C116" s="182"/>
      <c r="D116" s="112"/>
      <c r="E116" s="113"/>
      <c r="F116" s="183"/>
      <c r="G116" s="109"/>
      <c r="H116" s="113"/>
      <c r="I116" s="114"/>
      <c r="J116" s="190"/>
      <c r="K116" s="190"/>
      <c r="L116" s="190"/>
      <c r="M116" s="190"/>
      <c r="N116" s="191"/>
      <c r="O116" s="186"/>
      <c r="P116" s="115"/>
      <c r="Q116" s="188"/>
      <c r="R116" s="153"/>
      <c r="S116" s="12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135"/>
      <c r="B117" s="128"/>
      <c r="C117" s="128"/>
      <c r="D117" s="128"/>
      <c r="E117" s="6"/>
      <c r="F117" s="136"/>
      <c r="G117" s="6"/>
      <c r="H117" s="6"/>
      <c r="I117" s="6"/>
      <c r="J117" s="1"/>
      <c r="K117" s="6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35"/>
      <c r="B118" s="128"/>
      <c r="C118" s="128"/>
      <c r="D118" s="128"/>
      <c r="E118" s="6"/>
      <c r="F118" s="136"/>
      <c r="G118" s="56"/>
      <c r="H118" s="41"/>
      <c r="I118" s="56"/>
      <c r="J118" s="6"/>
      <c r="K118" s="154"/>
      <c r="L118" s="155"/>
      <c r="M118" s="6"/>
      <c r="N118" s="118"/>
      <c r="O118" s="156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56"/>
      <c r="B119" s="117"/>
      <c r="C119" s="117"/>
      <c r="D119" s="41"/>
      <c r="E119" s="56"/>
      <c r="F119" s="56"/>
      <c r="G119" s="56"/>
      <c r="H119" s="41"/>
      <c r="I119" s="56"/>
      <c r="J119" s="6"/>
      <c r="K119" s="154"/>
      <c r="L119" s="155"/>
      <c r="M119" s="6"/>
      <c r="N119" s="118"/>
      <c r="O119" s="156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41"/>
      <c r="B120" s="192" t="s">
        <v>618</v>
      </c>
      <c r="C120" s="192"/>
      <c r="D120" s="192"/>
      <c r="E120" s="192"/>
      <c r="F120" s="6"/>
      <c r="G120" s="6"/>
      <c r="H120" s="146"/>
      <c r="I120" s="6"/>
      <c r="J120" s="146"/>
      <c r="K120" s="147"/>
      <c r="L120" s="6"/>
      <c r="M120" s="6"/>
      <c r="N120" s="1"/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5" t="s">
        <v>16</v>
      </c>
      <c r="B121" s="96" t="s">
        <v>568</v>
      </c>
      <c r="C121" s="96"/>
      <c r="D121" s="97" t="s">
        <v>579</v>
      </c>
      <c r="E121" s="96" t="s">
        <v>580</v>
      </c>
      <c r="F121" s="96" t="s">
        <v>581</v>
      </c>
      <c r="G121" s="96" t="s">
        <v>619</v>
      </c>
      <c r="H121" s="96" t="s">
        <v>620</v>
      </c>
      <c r="I121" s="96" t="s">
        <v>584</v>
      </c>
      <c r="J121" s="193" t="s">
        <v>585</v>
      </c>
      <c r="K121" s="96" t="s">
        <v>586</v>
      </c>
      <c r="L121" s="96" t="s">
        <v>621</v>
      </c>
      <c r="M121" s="96" t="s">
        <v>589</v>
      </c>
      <c r="N121" s="97" t="s">
        <v>590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94">
        <v>1</v>
      </c>
      <c r="B122" s="195">
        <v>41579</v>
      </c>
      <c r="C122" s="195"/>
      <c r="D122" s="196" t="s">
        <v>622</v>
      </c>
      <c r="E122" s="197" t="s">
        <v>623</v>
      </c>
      <c r="F122" s="198">
        <v>82</v>
      </c>
      <c r="G122" s="197" t="s">
        <v>624</v>
      </c>
      <c r="H122" s="197">
        <v>100</v>
      </c>
      <c r="I122" s="199">
        <v>100</v>
      </c>
      <c r="J122" s="200" t="s">
        <v>625</v>
      </c>
      <c r="K122" s="201">
        <f t="shared" ref="K122:K174" si="98">H122-F122</f>
        <v>18</v>
      </c>
      <c r="L122" s="202">
        <f t="shared" ref="L122:L174" si="99">K122/F122</f>
        <v>0.21951219512195122</v>
      </c>
      <c r="M122" s="197" t="s">
        <v>591</v>
      </c>
      <c r="N122" s="203">
        <v>42657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94">
        <v>2</v>
      </c>
      <c r="B123" s="195">
        <v>41794</v>
      </c>
      <c r="C123" s="195"/>
      <c r="D123" s="196" t="s">
        <v>626</v>
      </c>
      <c r="E123" s="197" t="s">
        <v>593</v>
      </c>
      <c r="F123" s="198">
        <v>257</v>
      </c>
      <c r="G123" s="197" t="s">
        <v>624</v>
      </c>
      <c r="H123" s="197">
        <v>300</v>
      </c>
      <c r="I123" s="199">
        <v>300</v>
      </c>
      <c r="J123" s="200" t="s">
        <v>625</v>
      </c>
      <c r="K123" s="201">
        <f t="shared" si="98"/>
        <v>43</v>
      </c>
      <c r="L123" s="202">
        <f t="shared" si="99"/>
        <v>0.16731517509727625</v>
      </c>
      <c r="M123" s="197" t="s">
        <v>591</v>
      </c>
      <c r="N123" s="203">
        <v>41822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94">
        <v>3</v>
      </c>
      <c r="B124" s="195">
        <v>41828</v>
      </c>
      <c r="C124" s="195"/>
      <c r="D124" s="196" t="s">
        <v>627</v>
      </c>
      <c r="E124" s="197" t="s">
        <v>593</v>
      </c>
      <c r="F124" s="198">
        <v>393</v>
      </c>
      <c r="G124" s="197" t="s">
        <v>624</v>
      </c>
      <c r="H124" s="197">
        <v>468</v>
      </c>
      <c r="I124" s="199">
        <v>468</v>
      </c>
      <c r="J124" s="200" t="s">
        <v>625</v>
      </c>
      <c r="K124" s="201">
        <f t="shared" si="98"/>
        <v>75</v>
      </c>
      <c r="L124" s="202">
        <f t="shared" si="99"/>
        <v>0.19083969465648856</v>
      </c>
      <c r="M124" s="197" t="s">
        <v>591</v>
      </c>
      <c r="N124" s="203">
        <v>41863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94">
        <v>4</v>
      </c>
      <c r="B125" s="195">
        <v>41857</v>
      </c>
      <c r="C125" s="195"/>
      <c r="D125" s="196" t="s">
        <v>628</v>
      </c>
      <c r="E125" s="197" t="s">
        <v>593</v>
      </c>
      <c r="F125" s="198">
        <v>205</v>
      </c>
      <c r="G125" s="197" t="s">
        <v>624</v>
      </c>
      <c r="H125" s="197">
        <v>275</v>
      </c>
      <c r="I125" s="199">
        <v>250</v>
      </c>
      <c r="J125" s="200" t="s">
        <v>625</v>
      </c>
      <c r="K125" s="201">
        <f t="shared" si="98"/>
        <v>70</v>
      </c>
      <c r="L125" s="202">
        <f t="shared" si="99"/>
        <v>0.34146341463414637</v>
      </c>
      <c r="M125" s="197" t="s">
        <v>591</v>
      </c>
      <c r="N125" s="203">
        <v>41962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94">
        <v>5</v>
      </c>
      <c r="B126" s="195">
        <v>41886</v>
      </c>
      <c r="C126" s="195"/>
      <c r="D126" s="196" t="s">
        <v>629</v>
      </c>
      <c r="E126" s="197" t="s">
        <v>593</v>
      </c>
      <c r="F126" s="198">
        <v>162</v>
      </c>
      <c r="G126" s="197" t="s">
        <v>624</v>
      </c>
      <c r="H126" s="197">
        <v>190</v>
      </c>
      <c r="I126" s="199">
        <v>190</v>
      </c>
      <c r="J126" s="200" t="s">
        <v>625</v>
      </c>
      <c r="K126" s="201">
        <f t="shared" si="98"/>
        <v>28</v>
      </c>
      <c r="L126" s="202">
        <f t="shared" si="99"/>
        <v>0.1728395061728395</v>
      </c>
      <c r="M126" s="197" t="s">
        <v>591</v>
      </c>
      <c r="N126" s="203">
        <v>42006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94">
        <v>6</v>
      </c>
      <c r="B127" s="195">
        <v>41886</v>
      </c>
      <c r="C127" s="195"/>
      <c r="D127" s="196" t="s">
        <v>630</v>
      </c>
      <c r="E127" s="197" t="s">
        <v>593</v>
      </c>
      <c r="F127" s="198">
        <v>75</v>
      </c>
      <c r="G127" s="197" t="s">
        <v>624</v>
      </c>
      <c r="H127" s="197">
        <v>91.5</v>
      </c>
      <c r="I127" s="199" t="s">
        <v>631</v>
      </c>
      <c r="J127" s="200" t="s">
        <v>632</v>
      </c>
      <c r="K127" s="201">
        <f t="shared" si="98"/>
        <v>16.5</v>
      </c>
      <c r="L127" s="202">
        <f t="shared" si="99"/>
        <v>0.22</v>
      </c>
      <c r="M127" s="197" t="s">
        <v>591</v>
      </c>
      <c r="N127" s="203">
        <v>41954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94">
        <v>7</v>
      </c>
      <c r="B128" s="195">
        <v>41913</v>
      </c>
      <c r="C128" s="195"/>
      <c r="D128" s="196" t="s">
        <v>633</v>
      </c>
      <c r="E128" s="197" t="s">
        <v>593</v>
      </c>
      <c r="F128" s="198">
        <v>850</v>
      </c>
      <c r="G128" s="197" t="s">
        <v>624</v>
      </c>
      <c r="H128" s="197">
        <v>982.5</v>
      </c>
      <c r="I128" s="199">
        <v>1050</v>
      </c>
      <c r="J128" s="200" t="s">
        <v>634</v>
      </c>
      <c r="K128" s="201">
        <f t="shared" si="98"/>
        <v>132.5</v>
      </c>
      <c r="L128" s="202">
        <f t="shared" si="99"/>
        <v>0.15588235294117647</v>
      </c>
      <c r="M128" s="197" t="s">
        <v>591</v>
      </c>
      <c r="N128" s="203">
        <v>42039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4">
        <v>8</v>
      </c>
      <c r="B129" s="195">
        <v>41913</v>
      </c>
      <c r="C129" s="195"/>
      <c r="D129" s="196" t="s">
        <v>635</v>
      </c>
      <c r="E129" s="197" t="s">
        <v>593</v>
      </c>
      <c r="F129" s="198">
        <v>475</v>
      </c>
      <c r="G129" s="197" t="s">
        <v>624</v>
      </c>
      <c r="H129" s="197">
        <v>515</v>
      </c>
      <c r="I129" s="199">
        <v>600</v>
      </c>
      <c r="J129" s="200" t="s">
        <v>636</v>
      </c>
      <c r="K129" s="201">
        <f t="shared" si="98"/>
        <v>40</v>
      </c>
      <c r="L129" s="202">
        <f t="shared" si="99"/>
        <v>8.4210526315789472E-2</v>
      </c>
      <c r="M129" s="197" t="s">
        <v>591</v>
      </c>
      <c r="N129" s="203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4">
        <v>9</v>
      </c>
      <c r="B130" s="195">
        <v>41913</v>
      </c>
      <c r="C130" s="195"/>
      <c r="D130" s="196" t="s">
        <v>637</v>
      </c>
      <c r="E130" s="197" t="s">
        <v>593</v>
      </c>
      <c r="F130" s="198">
        <v>86</v>
      </c>
      <c r="G130" s="197" t="s">
        <v>624</v>
      </c>
      <c r="H130" s="197">
        <v>99</v>
      </c>
      <c r="I130" s="199">
        <v>140</v>
      </c>
      <c r="J130" s="200" t="s">
        <v>638</v>
      </c>
      <c r="K130" s="201">
        <f t="shared" si="98"/>
        <v>13</v>
      </c>
      <c r="L130" s="202">
        <f t="shared" si="99"/>
        <v>0.15116279069767441</v>
      </c>
      <c r="M130" s="197" t="s">
        <v>591</v>
      </c>
      <c r="N130" s="203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4">
        <v>10</v>
      </c>
      <c r="B131" s="195">
        <v>41926</v>
      </c>
      <c r="C131" s="195"/>
      <c r="D131" s="196" t="s">
        <v>639</v>
      </c>
      <c r="E131" s="197" t="s">
        <v>593</v>
      </c>
      <c r="F131" s="198">
        <v>496.6</v>
      </c>
      <c r="G131" s="197" t="s">
        <v>624</v>
      </c>
      <c r="H131" s="197">
        <v>621</v>
      </c>
      <c r="I131" s="199">
        <v>580</v>
      </c>
      <c r="J131" s="200" t="s">
        <v>625</v>
      </c>
      <c r="K131" s="201">
        <f t="shared" si="98"/>
        <v>124.39999999999998</v>
      </c>
      <c r="L131" s="202">
        <f t="shared" si="99"/>
        <v>0.25050342327829234</v>
      </c>
      <c r="M131" s="197" t="s">
        <v>591</v>
      </c>
      <c r="N131" s="203">
        <v>42605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4">
        <v>11</v>
      </c>
      <c r="B132" s="195">
        <v>41926</v>
      </c>
      <c r="C132" s="195"/>
      <c r="D132" s="196" t="s">
        <v>640</v>
      </c>
      <c r="E132" s="197" t="s">
        <v>593</v>
      </c>
      <c r="F132" s="198">
        <v>2481.9</v>
      </c>
      <c r="G132" s="197" t="s">
        <v>624</v>
      </c>
      <c r="H132" s="197">
        <v>2840</v>
      </c>
      <c r="I132" s="199">
        <v>2870</v>
      </c>
      <c r="J132" s="200" t="s">
        <v>641</v>
      </c>
      <c r="K132" s="201">
        <f t="shared" si="98"/>
        <v>358.09999999999991</v>
      </c>
      <c r="L132" s="202">
        <f t="shared" si="99"/>
        <v>0.14428462065353154</v>
      </c>
      <c r="M132" s="197" t="s">
        <v>591</v>
      </c>
      <c r="N132" s="203">
        <v>42017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4">
        <v>12</v>
      </c>
      <c r="B133" s="195">
        <v>41928</v>
      </c>
      <c r="C133" s="195"/>
      <c r="D133" s="196" t="s">
        <v>642</v>
      </c>
      <c r="E133" s="197" t="s">
        <v>593</v>
      </c>
      <c r="F133" s="198">
        <v>84.5</v>
      </c>
      <c r="G133" s="197" t="s">
        <v>624</v>
      </c>
      <c r="H133" s="197">
        <v>93</v>
      </c>
      <c r="I133" s="199">
        <v>110</v>
      </c>
      <c r="J133" s="200" t="s">
        <v>643</v>
      </c>
      <c r="K133" s="201">
        <f t="shared" si="98"/>
        <v>8.5</v>
      </c>
      <c r="L133" s="202">
        <f t="shared" si="99"/>
        <v>0.10059171597633136</v>
      </c>
      <c r="M133" s="197" t="s">
        <v>591</v>
      </c>
      <c r="N133" s="203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4">
        <v>13</v>
      </c>
      <c r="B134" s="195">
        <v>41928</v>
      </c>
      <c r="C134" s="195"/>
      <c r="D134" s="196" t="s">
        <v>644</v>
      </c>
      <c r="E134" s="197" t="s">
        <v>593</v>
      </c>
      <c r="F134" s="198">
        <v>401</v>
      </c>
      <c r="G134" s="197" t="s">
        <v>624</v>
      </c>
      <c r="H134" s="197">
        <v>428</v>
      </c>
      <c r="I134" s="199">
        <v>450</v>
      </c>
      <c r="J134" s="200" t="s">
        <v>645</v>
      </c>
      <c r="K134" s="201">
        <f t="shared" si="98"/>
        <v>27</v>
      </c>
      <c r="L134" s="202">
        <f t="shared" si="99"/>
        <v>6.7331670822942641E-2</v>
      </c>
      <c r="M134" s="197" t="s">
        <v>591</v>
      </c>
      <c r="N134" s="203">
        <v>42020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4">
        <v>14</v>
      </c>
      <c r="B135" s="195">
        <v>41928</v>
      </c>
      <c r="C135" s="195"/>
      <c r="D135" s="196" t="s">
        <v>646</v>
      </c>
      <c r="E135" s="197" t="s">
        <v>593</v>
      </c>
      <c r="F135" s="198">
        <v>101</v>
      </c>
      <c r="G135" s="197" t="s">
        <v>624</v>
      </c>
      <c r="H135" s="197">
        <v>112</v>
      </c>
      <c r="I135" s="199">
        <v>120</v>
      </c>
      <c r="J135" s="200" t="s">
        <v>647</v>
      </c>
      <c r="K135" s="201">
        <f t="shared" si="98"/>
        <v>11</v>
      </c>
      <c r="L135" s="202">
        <f t="shared" si="99"/>
        <v>0.10891089108910891</v>
      </c>
      <c r="M135" s="197" t="s">
        <v>591</v>
      </c>
      <c r="N135" s="203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4">
        <v>15</v>
      </c>
      <c r="B136" s="195">
        <v>41954</v>
      </c>
      <c r="C136" s="195"/>
      <c r="D136" s="196" t="s">
        <v>648</v>
      </c>
      <c r="E136" s="197" t="s">
        <v>593</v>
      </c>
      <c r="F136" s="198">
        <v>59</v>
      </c>
      <c r="G136" s="197" t="s">
        <v>624</v>
      </c>
      <c r="H136" s="197">
        <v>76</v>
      </c>
      <c r="I136" s="199">
        <v>76</v>
      </c>
      <c r="J136" s="200" t="s">
        <v>625</v>
      </c>
      <c r="K136" s="201">
        <f t="shared" si="98"/>
        <v>17</v>
      </c>
      <c r="L136" s="202">
        <f t="shared" si="99"/>
        <v>0.28813559322033899</v>
      </c>
      <c r="M136" s="197" t="s">
        <v>591</v>
      </c>
      <c r="N136" s="203">
        <v>43032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4">
        <v>16</v>
      </c>
      <c r="B137" s="195">
        <v>41954</v>
      </c>
      <c r="C137" s="195"/>
      <c r="D137" s="196" t="s">
        <v>637</v>
      </c>
      <c r="E137" s="197" t="s">
        <v>593</v>
      </c>
      <c r="F137" s="198">
        <v>99</v>
      </c>
      <c r="G137" s="197" t="s">
        <v>624</v>
      </c>
      <c r="H137" s="197">
        <v>120</v>
      </c>
      <c r="I137" s="199">
        <v>120</v>
      </c>
      <c r="J137" s="200" t="s">
        <v>605</v>
      </c>
      <c r="K137" s="201">
        <f t="shared" si="98"/>
        <v>21</v>
      </c>
      <c r="L137" s="202">
        <f t="shared" si="99"/>
        <v>0.21212121212121213</v>
      </c>
      <c r="M137" s="197" t="s">
        <v>591</v>
      </c>
      <c r="N137" s="203">
        <v>41960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4">
        <v>17</v>
      </c>
      <c r="B138" s="195">
        <v>41956</v>
      </c>
      <c r="C138" s="195"/>
      <c r="D138" s="196" t="s">
        <v>649</v>
      </c>
      <c r="E138" s="197" t="s">
        <v>593</v>
      </c>
      <c r="F138" s="198">
        <v>22</v>
      </c>
      <c r="G138" s="197" t="s">
        <v>624</v>
      </c>
      <c r="H138" s="197">
        <v>33.549999999999997</v>
      </c>
      <c r="I138" s="199">
        <v>32</v>
      </c>
      <c r="J138" s="200" t="s">
        <v>650</v>
      </c>
      <c r="K138" s="201">
        <f t="shared" si="98"/>
        <v>11.549999999999997</v>
      </c>
      <c r="L138" s="202">
        <f t="shared" si="99"/>
        <v>0.52499999999999991</v>
      </c>
      <c r="M138" s="197" t="s">
        <v>591</v>
      </c>
      <c r="N138" s="203">
        <v>42188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4">
        <v>18</v>
      </c>
      <c r="B139" s="195">
        <v>41976</v>
      </c>
      <c r="C139" s="195"/>
      <c r="D139" s="196" t="s">
        <v>651</v>
      </c>
      <c r="E139" s="197" t="s">
        <v>593</v>
      </c>
      <c r="F139" s="198">
        <v>440</v>
      </c>
      <c r="G139" s="197" t="s">
        <v>624</v>
      </c>
      <c r="H139" s="197">
        <v>520</v>
      </c>
      <c r="I139" s="199">
        <v>520</v>
      </c>
      <c r="J139" s="200" t="s">
        <v>652</v>
      </c>
      <c r="K139" s="201">
        <f t="shared" si="98"/>
        <v>80</v>
      </c>
      <c r="L139" s="202">
        <f t="shared" si="99"/>
        <v>0.18181818181818182</v>
      </c>
      <c r="M139" s="197" t="s">
        <v>591</v>
      </c>
      <c r="N139" s="203">
        <v>42208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4">
        <v>19</v>
      </c>
      <c r="B140" s="195">
        <v>41976</v>
      </c>
      <c r="C140" s="195"/>
      <c r="D140" s="196" t="s">
        <v>653</v>
      </c>
      <c r="E140" s="197" t="s">
        <v>593</v>
      </c>
      <c r="F140" s="198">
        <v>360</v>
      </c>
      <c r="G140" s="197" t="s">
        <v>624</v>
      </c>
      <c r="H140" s="197">
        <v>427</v>
      </c>
      <c r="I140" s="199">
        <v>425</v>
      </c>
      <c r="J140" s="200" t="s">
        <v>654</v>
      </c>
      <c r="K140" s="201">
        <f t="shared" si="98"/>
        <v>67</v>
      </c>
      <c r="L140" s="202">
        <f t="shared" si="99"/>
        <v>0.18611111111111112</v>
      </c>
      <c r="M140" s="197" t="s">
        <v>591</v>
      </c>
      <c r="N140" s="203">
        <v>42058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4">
        <v>20</v>
      </c>
      <c r="B141" s="195">
        <v>42012</v>
      </c>
      <c r="C141" s="195"/>
      <c r="D141" s="196" t="s">
        <v>655</v>
      </c>
      <c r="E141" s="197" t="s">
        <v>593</v>
      </c>
      <c r="F141" s="198">
        <v>360</v>
      </c>
      <c r="G141" s="197" t="s">
        <v>624</v>
      </c>
      <c r="H141" s="197">
        <v>455</v>
      </c>
      <c r="I141" s="199">
        <v>420</v>
      </c>
      <c r="J141" s="200" t="s">
        <v>656</v>
      </c>
      <c r="K141" s="201">
        <f t="shared" si="98"/>
        <v>95</v>
      </c>
      <c r="L141" s="202">
        <f t="shared" si="99"/>
        <v>0.2638888888888889</v>
      </c>
      <c r="M141" s="197" t="s">
        <v>591</v>
      </c>
      <c r="N141" s="203">
        <v>42024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4">
        <v>21</v>
      </c>
      <c r="B142" s="195">
        <v>42012</v>
      </c>
      <c r="C142" s="195"/>
      <c r="D142" s="196" t="s">
        <v>657</v>
      </c>
      <c r="E142" s="197" t="s">
        <v>593</v>
      </c>
      <c r="F142" s="198">
        <v>130</v>
      </c>
      <c r="G142" s="197"/>
      <c r="H142" s="197">
        <v>175.5</v>
      </c>
      <c r="I142" s="199">
        <v>165</v>
      </c>
      <c r="J142" s="200" t="s">
        <v>658</v>
      </c>
      <c r="K142" s="201">
        <f t="shared" si="98"/>
        <v>45.5</v>
      </c>
      <c r="L142" s="202">
        <f t="shared" si="99"/>
        <v>0.35</v>
      </c>
      <c r="M142" s="197" t="s">
        <v>591</v>
      </c>
      <c r="N142" s="203">
        <v>43088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4">
        <v>22</v>
      </c>
      <c r="B143" s="195">
        <v>42040</v>
      </c>
      <c r="C143" s="195"/>
      <c r="D143" s="196" t="s">
        <v>383</v>
      </c>
      <c r="E143" s="197" t="s">
        <v>623</v>
      </c>
      <c r="F143" s="198">
        <v>98</v>
      </c>
      <c r="G143" s="197"/>
      <c r="H143" s="197">
        <v>120</v>
      </c>
      <c r="I143" s="199">
        <v>120</v>
      </c>
      <c r="J143" s="200" t="s">
        <v>625</v>
      </c>
      <c r="K143" s="201">
        <f t="shared" si="98"/>
        <v>22</v>
      </c>
      <c r="L143" s="202">
        <f t="shared" si="99"/>
        <v>0.22448979591836735</v>
      </c>
      <c r="M143" s="197" t="s">
        <v>591</v>
      </c>
      <c r="N143" s="203">
        <v>42753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4">
        <v>23</v>
      </c>
      <c r="B144" s="195">
        <v>42040</v>
      </c>
      <c r="C144" s="195"/>
      <c r="D144" s="196" t="s">
        <v>659</v>
      </c>
      <c r="E144" s="197" t="s">
        <v>623</v>
      </c>
      <c r="F144" s="198">
        <v>196</v>
      </c>
      <c r="G144" s="197"/>
      <c r="H144" s="197">
        <v>262</v>
      </c>
      <c r="I144" s="199">
        <v>255</v>
      </c>
      <c r="J144" s="200" t="s">
        <v>625</v>
      </c>
      <c r="K144" s="201">
        <f t="shared" si="98"/>
        <v>66</v>
      </c>
      <c r="L144" s="202">
        <f t="shared" si="99"/>
        <v>0.33673469387755101</v>
      </c>
      <c r="M144" s="197" t="s">
        <v>591</v>
      </c>
      <c r="N144" s="203">
        <v>42599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24</v>
      </c>
      <c r="B145" s="205">
        <v>42067</v>
      </c>
      <c r="C145" s="205"/>
      <c r="D145" s="206" t="s">
        <v>382</v>
      </c>
      <c r="E145" s="207" t="s">
        <v>623</v>
      </c>
      <c r="F145" s="208">
        <v>235</v>
      </c>
      <c r="G145" s="208"/>
      <c r="H145" s="209">
        <v>77</v>
      </c>
      <c r="I145" s="209" t="s">
        <v>660</v>
      </c>
      <c r="J145" s="210" t="s">
        <v>661</v>
      </c>
      <c r="K145" s="211">
        <f t="shared" si="98"/>
        <v>-158</v>
      </c>
      <c r="L145" s="212">
        <f t="shared" si="99"/>
        <v>-0.67234042553191486</v>
      </c>
      <c r="M145" s="208" t="s">
        <v>604</v>
      </c>
      <c r="N145" s="205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4">
        <v>25</v>
      </c>
      <c r="B146" s="195">
        <v>42067</v>
      </c>
      <c r="C146" s="195"/>
      <c r="D146" s="196" t="s">
        <v>662</v>
      </c>
      <c r="E146" s="197" t="s">
        <v>623</v>
      </c>
      <c r="F146" s="198">
        <v>185</v>
      </c>
      <c r="G146" s="197"/>
      <c r="H146" s="197">
        <v>224</v>
      </c>
      <c r="I146" s="199" t="s">
        <v>663</v>
      </c>
      <c r="J146" s="200" t="s">
        <v>625</v>
      </c>
      <c r="K146" s="201">
        <f t="shared" si="98"/>
        <v>39</v>
      </c>
      <c r="L146" s="202">
        <f t="shared" si="99"/>
        <v>0.21081081081081082</v>
      </c>
      <c r="M146" s="197" t="s">
        <v>591</v>
      </c>
      <c r="N146" s="203">
        <v>42647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26</v>
      </c>
      <c r="B147" s="205">
        <v>42090</v>
      </c>
      <c r="C147" s="205"/>
      <c r="D147" s="213" t="s">
        <v>664</v>
      </c>
      <c r="E147" s="208" t="s">
        <v>623</v>
      </c>
      <c r="F147" s="208">
        <v>49.5</v>
      </c>
      <c r="G147" s="209"/>
      <c r="H147" s="209">
        <v>15.85</v>
      </c>
      <c r="I147" s="209">
        <v>67</v>
      </c>
      <c r="J147" s="210" t="s">
        <v>665</v>
      </c>
      <c r="K147" s="209">
        <f t="shared" si="98"/>
        <v>-33.65</v>
      </c>
      <c r="L147" s="214">
        <f t="shared" si="99"/>
        <v>-0.67979797979797973</v>
      </c>
      <c r="M147" s="208" t="s">
        <v>604</v>
      </c>
      <c r="N147" s="215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4">
        <v>27</v>
      </c>
      <c r="B148" s="195">
        <v>42093</v>
      </c>
      <c r="C148" s="195"/>
      <c r="D148" s="196" t="s">
        <v>666</v>
      </c>
      <c r="E148" s="197" t="s">
        <v>623</v>
      </c>
      <c r="F148" s="198">
        <v>183.5</v>
      </c>
      <c r="G148" s="197"/>
      <c r="H148" s="197">
        <v>219</v>
      </c>
      <c r="I148" s="199">
        <v>218</v>
      </c>
      <c r="J148" s="200" t="s">
        <v>667</v>
      </c>
      <c r="K148" s="201">
        <f t="shared" si="98"/>
        <v>35.5</v>
      </c>
      <c r="L148" s="202">
        <f t="shared" si="99"/>
        <v>0.19346049046321526</v>
      </c>
      <c r="M148" s="197" t="s">
        <v>591</v>
      </c>
      <c r="N148" s="203">
        <v>42103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4">
        <v>28</v>
      </c>
      <c r="B149" s="195">
        <v>42114</v>
      </c>
      <c r="C149" s="195"/>
      <c r="D149" s="196" t="s">
        <v>668</v>
      </c>
      <c r="E149" s="197" t="s">
        <v>623</v>
      </c>
      <c r="F149" s="198">
        <f>(227+237)/2</f>
        <v>232</v>
      </c>
      <c r="G149" s="197"/>
      <c r="H149" s="197">
        <v>298</v>
      </c>
      <c r="I149" s="199">
        <v>298</v>
      </c>
      <c r="J149" s="200" t="s">
        <v>625</v>
      </c>
      <c r="K149" s="201">
        <f t="shared" si="98"/>
        <v>66</v>
      </c>
      <c r="L149" s="202">
        <f t="shared" si="99"/>
        <v>0.28448275862068967</v>
      </c>
      <c r="M149" s="197" t="s">
        <v>591</v>
      </c>
      <c r="N149" s="203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4">
        <v>29</v>
      </c>
      <c r="B150" s="195">
        <v>42128</v>
      </c>
      <c r="C150" s="195"/>
      <c r="D150" s="196" t="s">
        <v>669</v>
      </c>
      <c r="E150" s="197" t="s">
        <v>593</v>
      </c>
      <c r="F150" s="198">
        <v>385</v>
      </c>
      <c r="G150" s="197"/>
      <c r="H150" s="197">
        <f>212.5+331</f>
        <v>543.5</v>
      </c>
      <c r="I150" s="199">
        <v>510</v>
      </c>
      <c r="J150" s="200" t="s">
        <v>670</v>
      </c>
      <c r="K150" s="201">
        <f t="shared" si="98"/>
        <v>158.5</v>
      </c>
      <c r="L150" s="202">
        <f t="shared" si="99"/>
        <v>0.41168831168831171</v>
      </c>
      <c r="M150" s="197" t="s">
        <v>591</v>
      </c>
      <c r="N150" s="203">
        <v>42235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4">
        <v>30</v>
      </c>
      <c r="B151" s="195">
        <v>42128</v>
      </c>
      <c r="C151" s="195"/>
      <c r="D151" s="196" t="s">
        <v>671</v>
      </c>
      <c r="E151" s="197" t="s">
        <v>593</v>
      </c>
      <c r="F151" s="198">
        <v>115.5</v>
      </c>
      <c r="G151" s="197"/>
      <c r="H151" s="197">
        <v>146</v>
      </c>
      <c r="I151" s="199">
        <v>142</v>
      </c>
      <c r="J151" s="200" t="s">
        <v>672</v>
      </c>
      <c r="K151" s="201">
        <f t="shared" si="98"/>
        <v>30.5</v>
      </c>
      <c r="L151" s="202">
        <f t="shared" si="99"/>
        <v>0.26406926406926406</v>
      </c>
      <c r="M151" s="197" t="s">
        <v>591</v>
      </c>
      <c r="N151" s="203">
        <v>42202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4">
        <v>31</v>
      </c>
      <c r="B152" s="195">
        <v>42151</v>
      </c>
      <c r="C152" s="195"/>
      <c r="D152" s="196" t="s">
        <v>673</v>
      </c>
      <c r="E152" s="197" t="s">
        <v>593</v>
      </c>
      <c r="F152" s="198">
        <v>237.5</v>
      </c>
      <c r="G152" s="197"/>
      <c r="H152" s="197">
        <v>279.5</v>
      </c>
      <c r="I152" s="199">
        <v>278</v>
      </c>
      <c r="J152" s="200" t="s">
        <v>625</v>
      </c>
      <c r="K152" s="201">
        <f t="shared" si="98"/>
        <v>42</v>
      </c>
      <c r="L152" s="202">
        <f t="shared" si="99"/>
        <v>0.17684210526315788</v>
      </c>
      <c r="M152" s="197" t="s">
        <v>591</v>
      </c>
      <c r="N152" s="203">
        <v>42222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4">
        <v>32</v>
      </c>
      <c r="B153" s="195">
        <v>42174</v>
      </c>
      <c r="C153" s="195"/>
      <c r="D153" s="196" t="s">
        <v>644</v>
      </c>
      <c r="E153" s="197" t="s">
        <v>623</v>
      </c>
      <c r="F153" s="198">
        <v>340</v>
      </c>
      <c r="G153" s="197"/>
      <c r="H153" s="197">
        <v>448</v>
      </c>
      <c r="I153" s="199">
        <v>448</v>
      </c>
      <c r="J153" s="200" t="s">
        <v>625</v>
      </c>
      <c r="K153" s="201">
        <f t="shared" si="98"/>
        <v>108</v>
      </c>
      <c r="L153" s="202">
        <f t="shared" si="99"/>
        <v>0.31764705882352939</v>
      </c>
      <c r="M153" s="197" t="s">
        <v>591</v>
      </c>
      <c r="N153" s="203">
        <v>43018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4">
        <v>33</v>
      </c>
      <c r="B154" s="195">
        <v>42191</v>
      </c>
      <c r="C154" s="195"/>
      <c r="D154" s="196" t="s">
        <v>674</v>
      </c>
      <c r="E154" s="197" t="s">
        <v>623</v>
      </c>
      <c r="F154" s="198">
        <v>390</v>
      </c>
      <c r="G154" s="197"/>
      <c r="H154" s="197">
        <v>460</v>
      </c>
      <c r="I154" s="199">
        <v>460</v>
      </c>
      <c r="J154" s="200" t="s">
        <v>625</v>
      </c>
      <c r="K154" s="201">
        <f t="shared" si="98"/>
        <v>70</v>
      </c>
      <c r="L154" s="202">
        <f t="shared" si="99"/>
        <v>0.17948717948717949</v>
      </c>
      <c r="M154" s="197" t="s">
        <v>591</v>
      </c>
      <c r="N154" s="203">
        <v>42478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34</v>
      </c>
      <c r="B155" s="205">
        <v>42195</v>
      </c>
      <c r="C155" s="205"/>
      <c r="D155" s="206" t="s">
        <v>675</v>
      </c>
      <c r="E155" s="207" t="s">
        <v>623</v>
      </c>
      <c r="F155" s="208">
        <v>122.5</v>
      </c>
      <c r="G155" s="208"/>
      <c r="H155" s="209">
        <v>61</v>
      </c>
      <c r="I155" s="209">
        <v>172</v>
      </c>
      <c r="J155" s="210" t="s">
        <v>676</v>
      </c>
      <c r="K155" s="211">
        <f t="shared" si="98"/>
        <v>-61.5</v>
      </c>
      <c r="L155" s="212">
        <f t="shared" si="99"/>
        <v>-0.50204081632653064</v>
      </c>
      <c r="M155" s="208" t="s">
        <v>604</v>
      </c>
      <c r="N155" s="205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4">
        <v>35</v>
      </c>
      <c r="B156" s="195">
        <v>42219</v>
      </c>
      <c r="C156" s="195"/>
      <c r="D156" s="196" t="s">
        <v>677</v>
      </c>
      <c r="E156" s="197" t="s">
        <v>623</v>
      </c>
      <c r="F156" s="198">
        <v>297.5</v>
      </c>
      <c r="G156" s="197"/>
      <c r="H156" s="197">
        <v>350</v>
      </c>
      <c r="I156" s="199">
        <v>360</v>
      </c>
      <c r="J156" s="200" t="s">
        <v>678</v>
      </c>
      <c r="K156" s="201">
        <f t="shared" si="98"/>
        <v>52.5</v>
      </c>
      <c r="L156" s="202">
        <f t="shared" si="99"/>
        <v>0.17647058823529413</v>
      </c>
      <c r="M156" s="197" t="s">
        <v>591</v>
      </c>
      <c r="N156" s="203">
        <v>42232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4">
        <v>36</v>
      </c>
      <c r="B157" s="195">
        <v>42219</v>
      </c>
      <c r="C157" s="195"/>
      <c r="D157" s="196" t="s">
        <v>679</v>
      </c>
      <c r="E157" s="197" t="s">
        <v>623</v>
      </c>
      <c r="F157" s="198">
        <v>115.5</v>
      </c>
      <c r="G157" s="197"/>
      <c r="H157" s="197">
        <v>149</v>
      </c>
      <c r="I157" s="199">
        <v>140</v>
      </c>
      <c r="J157" s="200" t="s">
        <v>680</v>
      </c>
      <c r="K157" s="201">
        <f t="shared" si="98"/>
        <v>33.5</v>
      </c>
      <c r="L157" s="202">
        <f t="shared" si="99"/>
        <v>0.29004329004329005</v>
      </c>
      <c r="M157" s="197" t="s">
        <v>591</v>
      </c>
      <c r="N157" s="203">
        <v>42740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4">
        <v>37</v>
      </c>
      <c r="B158" s="195">
        <v>42251</v>
      </c>
      <c r="C158" s="195"/>
      <c r="D158" s="196" t="s">
        <v>673</v>
      </c>
      <c r="E158" s="197" t="s">
        <v>623</v>
      </c>
      <c r="F158" s="198">
        <v>226</v>
      </c>
      <c r="G158" s="197"/>
      <c r="H158" s="197">
        <v>292</v>
      </c>
      <c r="I158" s="199">
        <v>292</v>
      </c>
      <c r="J158" s="200" t="s">
        <v>681</v>
      </c>
      <c r="K158" s="201">
        <f t="shared" si="98"/>
        <v>66</v>
      </c>
      <c r="L158" s="202">
        <f t="shared" si="99"/>
        <v>0.29203539823008851</v>
      </c>
      <c r="M158" s="197" t="s">
        <v>591</v>
      </c>
      <c r="N158" s="203">
        <v>42286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4">
        <v>38</v>
      </c>
      <c r="B159" s="195">
        <v>42254</v>
      </c>
      <c r="C159" s="195"/>
      <c r="D159" s="196" t="s">
        <v>668</v>
      </c>
      <c r="E159" s="197" t="s">
        <v>623</v>
      </c>
      <c r="F159" s="198">
        <v>232.5</v>
      </c>
      <c r="G159" s="197"/>
      <c r="H159" s="197">
        <v>312.5</v>
      </c>
      <c r="I159" s="199">
        <v>310</v>
      </c>
      <c r="J159" s="200" t="s">
        <v>625</v>
      </c>
      <c r="K159" s="201">
        <f t="shared" si="98"/>
        <v>80</v>
      </c>
      <c r="L159" s="202">
        <f t="shared" si="99"/>
        <v>0.34408602150537637</v>
      </c>
      <c r="M159" s="197" t="s">
        <v>591</v>
      </c>
      <c r="N159" s="203">
        <v>42823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4">
        <v>39</v>
      </c>
      <c r="B160" s="195">
        <v>42268</v>
      </c>
      <c r="C160" s="195"/>
      <c r="D160" s="196" t="s">
        <v>682</v>
      </c>
      <c r="E160" s="197" t="s">
        <v>623</v>
      </c>
      <c r="F160" s="198">
        <v>196.5</v>
      </c>
      <c r="G160" s="197"/>
      <c r="H160" s="197">
        <v>238</v>
      </c>
      <c r="I160" s="199">
        <v>238</v>
      </c>
      <c r="J160" s="200" t="s">
        <v>681</v>
      </c>
      <c r="K160" s="201">
        <f t="shared" si="98"/>
        <v>41.5</v>
      </c>
      <c r="L160" s="202">
        <f t="shared" si="99"/>
        <v>0.21119592875318066</v>
      </c>
      <c r="M160" s="197" t="s">
        <v>591</v>
      </c>
      <c r="N160" s="203">
        <v>42291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4">
        <v>40</v>
      </c>
      <c r="B161" s="195">
        <v>42271</v>
      </c>
      <c r="C161" s="195"/>
      <c r="D161" s="196" t="s">
        <v>622</v>
      </c>
      <c r="E161" s="197" t="s">
        <v>623</v>
      </c>
      <c r="F161" s="198">
        <v>65</v>
      </c>
      <c r="G161" s="197"/>
      <c r="H161" s="197">
        <v>82</v>
      </c>
      <c r="I161" s="199">
        <v>82</v>
      </c>
      <c r="J161" s="200" t="s">
        <v>681</v>
      </c>
      <c r="K161" s="201">
        <f t="shared" si="98"/>
        <v>17</v>
      </c>
      <c r="L161" s="202">
        <f t="shared" si="99"/>
        <v>0.26153846153846155</v>
      </c>
      <c r="M161" s="197" t="s">
        <v>591</v>
      </c>
      <c r="N161" s="203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4">
        <v>41</v>
      </c>
      <c r="B162" s="195">
        <v>42291</v>
      </c>
      <c r="C162" s="195"/>
      <c r="D162" s="196" t="s">
        <v>683</v>
      </c>
      <c r="E162" s="197" t="s">
        <v>623</v>
      </c>
      <c r="F162" s="198">
        <v>144</v>
      </c>
      <c r="G162" s="197"/>
      <c r="H162" s="197">
        <v>182.5</v>
      </c>
      <c r="I162" s="199">
        <v>181</v>
      </c>
      <c r="J162" s="200" t="s">
        <v>681</v>
      </c>
      <c r="K162" s="201">
        <f t="shared" si="98"/>
        <v>38.5</v>
      </c>
      <c r="L162" s="202">
        <f t="shared" si="99"/>
        <v>0.2673611111111111</v>
      </c>
      <c r="M162" s="197" t="s">
        <v>591</v>
      </c>
      <c r="N162" s="203">
        <v>42817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4">
        <v>42</v>
      </c>
      <c r="B163" s="195">
        <v>42291</v>
      </c>
      <c r="C163" s="195"/>
      <c r="D163" s="196" t="s">
        <v>684</v>
      </c>
      <c r="E163" s="197" t="s">
        <v>623</v>
      </c>
      <c r="F163" s="198">
        <v>264</v>
      </c>
      <c r="G163" s="197"/>
      <c r="H163" s="197">
        <v>311</v>
      </c>
      <c r="I163" s="199">
        <v>311</v>
      </c>
      <c r="J163" s="200" t="s">
        <v>681</v>
      </c>
      <c r="K163" s="201">
        <f t="shared" si="98"/>
        <v>47</v>
      </c>
      <c r="L163" s="202">
        <f t="shared" si="99"/>
        <v>0.17803030303030304</v>
      </c>
      <c r="M163" s="197" t="s">
        <v>591</v>
      </c>
      <c r="N163" s="203">
        <v>42604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4">
        <v>43</v>
      </c>
      <c r="B164" s="195">
        <v>42318</v>
      </c>
      <c r="C164" s="195"/>
      <c r="D164" s="196" t="s">
        <v>685</v>
      </c>
      <c r="E164" s="197" t="s">
        <v>593</v>
      </c>
      <c r="F164" s="198">
        <v>549.5</v>
      </c>
      <c r="G164" s="197"/>
      <c r="H164" s="197">
        <v>630</v>
      </c>
      <c r="I164" s="199">
        <v>630</v>
      </c>
      <c r="J164" s="200" t="s">
        <v>681</v>
      </c>
      <c r="K164" s="201">
        <f t="shared" si="98"/>
        <v>80.5</v>
      </c>
      <c r="L164" s="202">
        <f t="shared" si="99"/>
        <v>0.1464968152866242</v>
      </c>
      <c r="M164" s="197" t="s">
        <v>591</v>
      </c>
      <c r="N164" s="203">
        <v>42419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4">
        <v>44</v>
      </c>
      <c r="B165" s="195">
        <v>42342</v>
      </c>
      <c r="C165" s="195"/>
      <c r="D165" s="196" t="s">
        <v>686</v>
      </c>
      <c r="E165" s="197" t="s">
        <v>623</v>
      </c>
      <c r="F165" s="198">
        <v>1027.5</v>
      </c>
      <c r="G165" s="197"/>
      <c r="H165" s="197">
        <v>1315</v>
      </c>
      <c r="I165" s="199">
        <v>1250</v>
      </c>
      <c r="J165" s="200" t="s">
        <v>681</v>
      </c>
      <c r="K165" s="201">
        <f t="shared" si="98"/>
        <v>287.5</v>
      </c>
      <c r="L165" s="202">
        <f t="shared" si="99"/>
        <v>0.27980535279805352</v>
      </c>
      <c r="M165" s="197" t="s">
        <v>591</v>
      </c>
      <c r="N165" s="203">
        <v>43244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4">
        <v>45</v>
      </c>
      <c r="B166" s="195">
        <v>42367</v>
      </c>
      <c r="C166" s="195"/>
      <c r="D166" s="196" t="s">
        <v>687</v>
      </c>
      <c r="E166" s="197" t="s">
        <v>623</v>
      </c>
      <c r="F166" s="198">
        <v>465</v>
      </c>
      <c r="G166" s="197"/>
      <c r="H166" s="197">
        <v>540</v>
      </c>
      <c r="I166" s="199">
        <v>540</v>
      </c>
      <c r="J166" s="200" t="s">
        <v>681</v>
      </c>
      <c r="K166" s="201">
        <f t="shared" si="98"/>
        <v>75</v>
      </c>
      <c r="L166" s="202">
        <f t="shared" si="99"/>
        <v>0.16129032258064516</v>
      </c>
      <c r="M166" s="197" t="s">
        <v>591</v>
      </c>
      <c r="N166" s="203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4">
        <v>46</v>
      </c>
      <c r="B167" s="195">
        <v>42380</v>
      </c>
      <c r="C167" s="195"/>
      <c r="D167" s="196" t="s">
        <v>383</v>
      </c>
      <c r="E167" s="197" t="s">
        <v>593</v>
      </c>
      <c r="F167" s="198">
        <v>81</v>
      </c>
      <c r="G167" s="197"/>
      <c r="H167" s="197">
        <v>110</v>
      </c>
      <c r="I167" s="199">
        <v>110</v>
      </c>
      <c r="J167" s="200" t="s">
        <v>681</v>
      </c>
      <c r="K167" s="201">
        <f t="shared" si="98"/>
        <v>29</v>
      </c>
      <c r="L167" s="202">
        <f t="shared" si="99"/>
        <v>0.35802469135802467</v>
      </c>
      <c r="M167" s="197" t="s">
        <v>591</v>
      </c>
      <c r="N167" s="203">
        <v>42745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4">
        <v>47</v>
      </c>
      <c r="B168" s="195">
        <v>42382</v>
      </c>
      <c r="C168" s="195"/>
      <c r="D168" s="196" t="s">
        <v>688</v>
      </c>
      <c r="E168" s="197" t="s">
        <v>593</v>
      </c>
      <c r="F168" s="198">
        <v>417.5</v>
      </c>
      <c r="G168" s="197"/>
      <c r="H168" s="197">
        <v>547</v>
      </c>
      <c r="I168" s="199">
        <v>535</v>
      </c>
      <c r="J168" s="200" t="s">
        <v>681</v>
      </c>
      <c r="K168" s="201">
        <f t="shared" si="98"/>
        <v>129.5</v>
      </c>
      <c r="L168" s="202">
        <f t="shared" si="99"/>
        <v>0.31017964071856285</v>
      </c>
      <c r="M168" s="197" t="s">
        <v>591</v>
      </c>
      <c r="N168" s="203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4">
        <v>48</v>
      </c>
      <c r="B169" s="195">
        <v>42408</v>
      </c>
      <c r="C169" s="195"/>
      <c r="D169" s="196" t="s">
        <v>689</v>
      </c>
      <c r="E169" s="197" t="s">
        <v>623</v>
      </c>
      <c r="F169" s="198">
        <v>650</v>
      </c>
      <c r="G169" s="197"/>
      <c r="H169" s="197">
        <v>800</v>
      </c>
      <c r="I169" s="199">
        <v>800</v>
      </c>
      <c r="J169" s="200" t="s">
        <v>681</v>
      </c>
      <c r="K169" s="201">
        <f t="shared" si="98"/>
        <v>150</v>
      </c>
      <c r="L169" s="202">
        <f t="shared" si="99"/>
        <v>0.23076923076923078</v>
      </c>
      <c r="M169" s="197" t="s">
        <v>591</v>
      </c>
      <c r="N169" s="203">
        <v>43154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4">
        <v>49</v>
      </c>
      <c r="B170" s="195">
        <v>42433</v>
      </c>
      <c r="C170" s="195"/>
      <c r="D170" s="196" t="s">
        <v>211</v>
      </c>
      <c r="E170" s="197" t="s">
        <v>623</v>
      </c>
      <c r="F170" s="198">
        <v>437.5</v>
      </c>
      <c r="G170" s="197"/>
      <c r="H170" s="197">
        <v>504.5</v>
      </c>
      <c r="I170" s="199">
        <v>522</v>
      </c>
      <c r="J170" s="200" t="s">
        <v>690</v>
      </c>
      <c r="K170" s="201">
        <f t="shared" si="98"/>
        <v>67</v>
      </c>
      <c r="L170" s="202">
        <f t="shared" si="99"/>
        <v>0.15314285714285714</v>
      </c>
      <c r="M170" s="197" t="s">
        <v>591</v>
      </c>
      <c r="N170" s="203">
        <v>42480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4">
        <v>50</v>
      </c>
      <c r="B171" s="195">
        <v>42438</v>
      </c>
      <c r="C171" s="195"/>
      <c r="D171" s="196" t="s">
        <v>691</v>
      </c>
      <c r="E171" s="197" t="s">
        <v>623</v>
      </c>
      <c r="F171" s="198">
        <v>189.5</v>
      </c>
      <c r="G171" s="197"/>
      <c r="H171" s="197">
        <v>218</v>
      </c>
      <c r="I171" s="199">
        <v>218</v>
      </c>
      <c r="J171" s="200" t="s">
        <v>681</v>
      </c>
      <c r="K171" s="201">
        <f t="shared" si="98"/>
        <v>28.5</v>
      </c>
      <c r="L171" s="202">
        <f t="shared" si="99"/>
        <v>0.15039577836411611</v>
      </c>
      <c r="M171" s="197" t="s">
        <v>591</v>
      </c>
      <c r="N171" s="203">
        <v>43034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51</v>
      </c>
      <c r="B172" s="205">
        <v>42471</v>
      </c>
      <c r="C172" s="205"/>
      <c r="D172" s="213" t="s">
        <v>692</v>
      </c>
      <c r="E172" s="208" t="s">
        <v>623</v>
      </c>
      <c r="F172" s="208">
        <v>36.5</v>
      </c>
      <c r="G172" s="209"/>
      <c r="H172" s="209">
        <v>15.85</v>
      </c>
      <c r="I172" s="209">
        <v>60</v>
      </c>
      <c r="J172" s="210" t="s">
        <v>693</v>
      </c>
      <c r="K172" s="211">
        <f t="shared" si="98"/>
        <v>-20.65</v>
      </c>
      <c r="L172" s="212">
        <f t="shared" si="99"/>
        <v>-0.5657534246575342</v>
      </c>
      <c r="M172" s="208" t="s">
        <v>604</v>
      </c>
      <c r="N172" s="216">
        <v>43627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4">
        <v>52</v>
      </c>
      <c r="B173" s="195">
        <v>42472</v>
      </c>
      <c r="C173" s="195"/>
      <c r="D173" s="196" t="s">
        <v>694</v>
      </c>
      <c r="E173" s="197" t="s">
        <v>623</v>
      </c>
      <c r="F173" s="198">
        <v>93</v>
      </c>
      <c r="G173" s="197"/>
      <c r="H173" s="197">
        <v>149</v>
      </c>
      <c r="I173" s="199">
        <v>140</v>
      </c>
      <c r="J173" s="200" t="s">
        <v>695</v>
      </c>
      <c r="K173" s="201">
        <f t="shared" si="98"/>
        <v>56</v>
      </c>
      <c r="L173" s="202">
        <f t="shared" si="99"/>
        <v>0.60215053763440862</v>
      </c>
      <c r="M173" s="197" t="s">
        <v>591</v>
      </c>
      <c r="N173" s="203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4">
        <v>53</v>
      </c>
      <c r="B174" s="195">
        <v>42472</v>
      </c>
      <c r="C174" s="195"/>
      <c r="D174" s="196" t="s">
        <v>696</v>
      </c>
      <c r="E174" s="197" t="s">
        <v>623</v>
      </c>
      <c r="F174" s="198">
        <v>130</v>
      </c>
      <c r="G174" s="197"/>
      <c r="H174" s="197">
        <v>150</v>
      </c>
      <c r="I174" s="199" t="s">
        <v>697</v>
      </c>
      <c r="J174" s="200" t="s">
        <v>681</v>
      </c>
      <c r="K174" s="201">
        <f t="shared" si="98"/>
        <v>20</v>
      </c>
      <c r="L174" s="202">
        <f t="shared" si="99"/>
        <v>0.15384615384615385</v>
      </c>
      <c r="M174" s="197" t="s">
        <v>591</v>
      </c>
      <c r="N174" s="203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4">
        <v>54</v>
      </c>
      <c r="B175" s="195">
        <v>42473</v>
      </c>
      <c r="C175" s="195"/>
      <c r="D175" s="196" t="s">
        <v>698</v>
      </c>
      <c r="E175" s="197" t="s">
        <v>623</v>
      </c>
      <c r="F175" s="198">
        <v>196</v>
      </c>
      <c r="G175" s="197"/>
      <c r="H175" s="197">
        <v>299</v>
      </c>
      <c r="I175" s="199">
        <v>299</v>
      </c>
      <c r="J175" s="200" t="s">
        <v>681</v>
      </c>
      <c r="K175" s="201">
        <v>103</v>
      </c>
      <c r="L175" s="202">
        <v>0.52551020408163296</v>
      </c>
      <c r="M175" s="197" t="s">
        <v>591</v>
      </c>
      <c r="N175" s="203">
        <v>42620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4">
        <v>55</v>
      </c>
      <c r="B176" s="195">
        <v>42473</v>
      </c>
      <c r="C176" s="195"/>
      <c r="D176" s="196" t="s">
        <v>699</v>
      </c>
      <c r="E176" s="197" t="s">
        <v>623</v>
      </c>
      <c r="F176" s="198">
        <v>88</v>
      </c>
      <c r="G176" s="197"/>
      <c r="H176" s="197">
        <v>103</v>
      </c>
      <c r="I176" s="199">
        <v>103</v>
      </c>
      <c r="J176" s="200" t="s">
        <v>681</v>
      </c>
      <c r="K176" s="201">
        <v>15</v>
      </c>
      <c r="L176" s="202">
        <v>0.170454545454545</v>
      </c>
      <c r="M176" s="197" t="s">
        <v>591</v>
      </c>
      <c r="N176" s="203">
        <v>42530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4">
        <v>56</v>
      </c>
      <c r="B177" s="195">
        <v>42492</v>
      </c>
      <c r="C177" s="195"/>
      <c r="D177" s="196" t="s">
        <v>700</v>
      </c>
      <c r="E177" s="197" t="s">
        <v>623</v>
      </c>
      <c r="F177" s="198">
        <v>127.5</v>
      </c>
      <c r="G177" s="197"/>
      <c r="H177" s="197">
        <v>148</v>
      </c>
      <c r="I177" s="199" t="s">
        <v>701</v>
      </c>
      <c r="J177" s="200" t="s">
        <v>681</v>
      </c>
      <c r="K177" s="201">
        <f t="shared" ref="K177:K181" si="100">H177-F177</f>
        <v>20.5</v>
      </c>
      <c r="L177" s="202">
        <f t="shared" ref="L177:L181" si="101">K177/F177</f>
        <v>0.16078431372549021</v>
      </c>
      <c r="M177" s="197" t="s">
        <v>591</v>
      </c>
      <c r="N177" s="203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4">
        <v>57</v>
      </c>
      <c r="B178" s="195">
        <v>42493</v>
      </c>
      <c r="C178" s="195"/>
      <c r="D178" s="196" t="s">
        <v>702</v>
      </c>
      <c r="E178" s="197" t="s">
        <v>623</v>
      </c>
      <c r="F178" s="198">
        <v>675</v>
      </c>
      <c r="G178" s="197"/>
      <c r="H178" s="197">
        <v>815</v>
      </c>
      <c r="I178" s="199" t="s">
        <v>703</v>
      </c>
      <c r="J178" s="200" t="s">
        <v>681</v>
      </c>
      <c r="K178" s="201">
        <f t="shared" si="100"/>
        <v>140</v>
      </c>
      <c r="L178" s="202">
        <f t="shared" si="101"/>
        <v>0.2074074074074074</v>
      </c>
      <c r="M178" s="197" t="s">
        <v>591</v>
      </c>
      <c r="N178" s="203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58</v>
      </c>
      <c r="B179" s="205">
        <v>42522</v>
      </c>
      <c r="C179" s="205"/>
      <c r="D179" s="206" t="s">
        <v>704</v>
      </c>
      <c r="E179" s="207" t="s">
        <v>623</v>
      </c>
      <c r="F179" s="208">
        <v>500</v>
      </c>
      <c r="G179" s="208"/>
      <c r="H179" s="209">
        <v>232.5</v>
      </c>
      <c r="I179" s="209" t="s">
        <v>705</v>
      </c>
      <c r="J179" s="210" t="s">
        <v>706</v>
      </c>
      <c r="K179" s="211">
        <f t="shared" si="100"/>
        <v>-267.5</v>
      </c>
      <c r="L179" s="212">
        <f t="shared" si="101"/>
        <v>-0.53500000000000003</v>
      </c>
      <c r="M179" s="208" t="s">
        <v>604</v>
      </c>
      <c r="N179" s="205">
        <v>43735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4">
        <v>59</v>
      </c>
      <c r="B180" s="195">
        <v>42527</v>
      </c>
      <c r="C180" s="195"/>
      <c r="D180" s="196" t="s">
        <v>542</v>
      </c>
      <c r="E180" s="197" t="s">
        <v>623</v>
      </c>
      <c r="F180" s="198">
        <v>110</v>
      </c>
      <c r="G180" s="197"/>
      <c r="H180" s="197">
        <v>126.5</v>
      </c>
      <c r="I180" s="199">
        <v>125</v>
      </c>
      <c r="J180" s="200" t="s">
        <v>632</v>
      </c>
      <c r="K180" s="201">
        <f t="shared" si="100"/>
        <v>16.5</v>
      </c>
      <c r="L180" s="202">
        <f t="shared" si="101"/>
        <v>0.15</v>
      </c>
      <c r="M180" s="197" t="s">
        <v>591</v>
      </c>
      <c r="N180" s="203">
        <v>42552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4">
        <v>60</v>
      </c>
      <c r="B181" s="195">
        <v>42538</v>
      </c>
      <c r="C181" s="195"/>
      <c r="D181" s="196" t="s">
        <v>707</v>
      </c>
      <c r="E181" s="197" t="s">
        <v>623</v>
      </c>
      <c r="F181" s="198">
        <v>44</v>
      </c>
      <c r="G181" s="197"/>
      <c r="H181" s="197">
        <v>69.5</v>
      </c>
      <c r="I181" s="199">
        <v>69.5</v>
      </c>
      <c r="J181" s="200" t="s">
        <v>708</v>
      </c>
      <c r="K181" s="201">
        <f t="shared" si="100"/>
        <v>25.5</v>
      </c>
      <c r="L181" s="202">
        <f t="shared" si="101"/>
        <v>0.57954545454545459</v>
      </c>
      <c r="M181" s="197" t="s">
        <v>591</v>
      </c>
      <c r="N181" s="203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4">
        <v>61</v>
      </c>
      <c r="B182" s="195">
        <v>42549</v>
      </c>
      <c r="C182" s="195"/>
      <c r="D182" s="196" t="s">
        <v>709</v>
      </c>
      <c r="E182" s="197" t="s">
        <v>623</v>
      </c>
      <c r="F182" s="198">
        <v>262.5</v>
      </c>
      <c r="G182" s="197"/>
      <c r="H182" s="197">
        <v>340</v>
      </c>
      <c r="I182" s="199">
        <v>333</v>
      </c>
      <c r="J182" s="200" t="s">
        <v>710</v>
      </c>
      <c r="K182" s="201">
        <v>77.5</v>
      </c>
      <c r="L182" s="202">
        <v>0.29523809523809502</v>
      </c>
      <c r="M182" s="197" t="s">
        <v>591</v>
      </c>
      <c r="N182" s="203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4">
        <v>62</v>
      </c>
      <c r="B183" s="195">
        <v>42549</v>
      </c>
      <c r="C183" s="195"/>
      <c r="D183" s="196" t="s">
        <v>711</v>
      </c>
      <c r="E183" s="197" t="s">
        <v>623</v>
      </c>
      <c r="F183" s="198">
        <v>840</v>
      </c>
      <c r="G183" s="197"/>
      <c r="H183" s="197">
        <v>1230</v>
      </c>
      <c r="I183" s="199">
        <v>1230</v>
      </c>
      <c r="J183" s="200" t="s">
        <v>681</v>
      </c>
      <c r="K183" s="201">
        <v>390</v>
      </c>
      <c r="L183" s="202">
        <v>0.46428571428571402</v>
      </c>
      <c r="M183" s="197" t="s">
        <v>591</v>
      </c>
      <c r="N183" s="203">
        <v>42649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7">
        <v>63</v>
      </c>
      <c r="B184" s="218">
        <v>42556</v>
      </c>
      <c r="C184" s="218"/>
      <c r="D184" s="219" t="s">
        <v>712</v>
      </c>
      <c r="E184" s="220" t="s">
        <v>623</v>
      </c>
      <c r="F184" s="220">
        <v>395</v>
      </c>
      <c r="G184" s="221"/>
      <c r="H184" s="221">
        <f>(468.5+342.5)/2</f>
        <v>405.5</v>
      </c>
      <c r="I184" s="221">
        <v>510</v>
      </c>
      <c r="J184" s="222" t="s">
        <v>713</v>
      </c>
      <c r="K184" s="223">
        <f t="shared" ref="K184:K190" si="102">H184-F184</f>
        <v>10.5</v>
      </c>
      <c r="L184" s="224">
        <f t="shared" ref="L184:L190" si="103">K184/F184</f>
        <v>2.6582278481012658E-2</v>
      </c>
      <c r="M184" s="220" t="s">
        <v>714</v>
      </c>
      <c r="N184" s="218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64</v>
      </c>
      <c r="B185" s="205">
        <v>42584</v>
      </c>
      <c r="C185" s="205"/>
      <c r="D185" s="206" t="s">
        <v>715</v>
      </c>
      <c r="E185" s="207" t="s">
        <v>593</v>
      </c>
      <c r="F185" s="208">
        <f>169.5-12.8</f>
        <v>156.69999999999999</v>
      </c>
      <c r="G185" s="208"/>
      <c r="H185" s="209">
        <v>77</v>
      </c>
      <c r="I185" s="209" t="s">
        <v>716</v>
      </c>
      <c r="J185" s="210" t="s">
        <v>717</v>
      </c>
      <c r="K185" s="211">
        <f t="shared" si="102"/>
        <v>-79.699999999999989</v>
      </c>
      <c r="L185" s="212">
        <f t="shared" si="103"/>
        <v>-0.50861518825781749</v>
      </c>
      <c r="M185" s="208" t="s">
        <v>604</v>
      </c>
      <c r="N185" s="205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65</v>
      </c>
      <c r="B186" s="205">
        <v>42586</v>
      </c>
      <c r="C186" s="205"/>
      <c r="D186" s="206" t="s">
        <v>718</v>
      </c>
      <c r="E186" s="207" t="s">
        <v>623</v>
      </c>
      <c r="F186" s="208">
        <v>400</v>
      </c>
      <c r="G186" s="208"/>
      <c r="H186" s="209">
        <v>305</v>
      </c>
      <c r="I186" s="209">
        <v>475</v>
      </c>
      <c r="J186" s="210" t="s">
        <v>719</v>
      </c>
      <c r="K186" s="211">
        <f t="shared" si="102"/>
        <v>-95</v>
      </c>
      <c r="L186" s="212">
        <f t="shared" si="103"/>
        <v>-0.23749999999999999</v>
      </c>
      <c r="M186" s="208" t="s">
        <v>604</v>
      </c>
      <c r="N186" s="205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4">
        <v>66</v>
      </c>
      <c r="B187" s="195">
        <v>42593</v>
      </c>
      <c r="C187" s="195"/>
      <c r="D187" s="196" t="s">
        <v>720</v>
      </c>
      <c r="E187" s="197" t="s">
        <v>623</v>
      </c>
      <c r="F187" s="198">
        <v>86.5</v>
      </c>
      <c r="G187" s="197"/>
      <c r="H187" s="197">
        <v>130</v>
      </c>
      <c r="I187" s="199">
        <v>130</v>
      </c>
      <c r="J187" s="200" t="s">
        <v>721</v>
      </c>
      <c r="K187" s="201">
        <f t="shared" si="102"/>
        <v>43.5</v>
      </c>
      <c r="L187" s="202">
        <f t="shared" si="103"/>
        <v>0.50289017341040465</v>
      </c>
      <c r="M187" s="197" t="s">
        <v>591</v>
      </c>
      <c r="N187" s="203">
        <v>43091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67</v>
      </c>
      <c r="B188" s="205">
        <v>42600</v>
      </c>
      <c r="C188" s="205"/>
      <c r="D188" s="206" t="s">
        <v>110</v>
      </c>
      <c r="E188" s="207" t="s">
        <v>623</v>
      </c>
      <c r="F188" s="208">
        <v>133.5</v>
      </c>
      <c r="G188" s="208"/>
      <c r="H188" s="209">
        <v>126.5</v>
      </c>
      <c r="I188" s="209">
        <v>178</v>
      </c>
      <c r="J188" s="210" t="s">
        <v>722</v>
      </c>
      <c r="K188" s="211">
        <f t="shared" si="102"/>
        <v>-7</v>
      </c>
      <c r="L188" s="212">
        <f t="shared" si="103"/>
        <v>-5.2434456928838954E-2</v>
      </c>
      <c r="M188" s="208" t="s">
        <v>604</v>
      </c>
      <c r="N188" s="205">
        <v>42615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4">
        <v>68</v>
      </c>
      <c r="B189" s="195">
        <v>42613</v>
      </c>
      <c r="C189" s="195"/>
      <c r="D189" s="196" t="s">
        <v>723</v>
      </c>
      <c r="E189" s="197" t="s">
        <v>623</v>
      </c>
      <c r="F189" s="198">
        <v>560</v>
      </c>
      <c r="G189" s="197"/>
      <c r="H189" s="197">
        <v>725</v>
      </c>
      <c r="I189" s="199">
        <v>725</v>
      </c>
      <c r="J189" s="200" t="s">
        <v>625</v>
      </c>
      <c r="K189" s="201">
        <f t="shared" si="102"/>
        <v>165</v>
      </c>
      <c r="L189" s="202">
        <f t="shared" si="103"/>
        <v>0.29464285714285715</v>
      </c>
      <c r="M189" s="197" t="s">
        <v>591</v>
      </c>
      <c r="N189" s="203">
        <v>42456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4">
        <v>69</v>
      </c>
      <c r="B190" s="195">
        <v>42614</v>
      </c>
      <c r="C190" s="195"/>
      <c r="D190" s="196" t="s">
        <v>724</v>
      </c>
      <c r="E190" s="197" t="s">
        <v>623</v>
      </c>
      <c r="F190" s="198">
        <v>160.5</v>
      </c>
      <c r="G190" s="197"/>
      <c r="H190" s="197">
        <v>210</v>
      </c>
      <c r="I190" s="199">
        <v>210</v>
      </c>
      <c r="J190" s="200" t="s">
        <v>625</v>
      </c>
      <c r="K190" s="201">
        <f t="shared" si="102"/>
        <v>49.5</v>
      </c>
      <c r="L190" s="202">
        <f t="shared" si="103"/>
        <v>0.30841121495327101</v>
      </c>
      <c r="M190" s="197" t="s">
        <v>591</v>
      </c>
      <c r="N190" s="203">
        <v>42871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4">
        <v>70</v>
      </c>
      <c r="B191" s="195">
        <v>42646</v>
      </c>
      <c r="C191" s="195"/>
      <c r="D191" s="196" t="s">
        <v>397</v>
      </c>
      <c r="E191" s="197" t="s">
        <v>623</v>
      </c>
      <c r="F191" s="198">
        <v>430</v>
      </c>
      <c r="G191" s="197"/>
      <c r="H191" s="197">
        <v>596</v>
      </c>
      <c r="I191" s="199">
        <v>575</v>
      </c>
      <c r="J191" s="200" t="s">
        <v>725</v>
      </c>
      <c r="K191" s="201">
        <v>166</v>
      </c>
      <c r="L191" s="202">
        <v>0.38604651162790699</v>
      </c>
      <c r="M191" s="197" t="s">
        <v>591</v>
      </c>
      <c r="N191" s="203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4">
        <v>71</v>
      </c>
      <c r="B192" s="195">
        <v>42657</v>
      </c>
      <c r="C192" s="195"/>
      <c r="D192" s="196" t="s">
        <v>726</v>
      </c>
      <c r="E192" s="197" t="s">
        <v>623</v>
      </c>
      <c r="F192" s="198">
        <v>280</v>
      </c>
      <c r="G192" s="197"/>
      <c r="H192" s="197">
        <v>345</v>
      </c>
      <c r="I192" s="199">
        <v>345</v>
      </c>
      <c r="J192" s="200" t="s">
        <v>625</v>
      </c>
      <c r="K192" s="201">
        <f t="shared" ref="K192:K197" si="104">H192-F192</f>
        <v>65</v>
      </c>
      <c r="L192" s="202">
        <f t="shared" ref="L192:L193" si="105">K192/F192</f>
        <v>0.23214285714285715</v>
      </c>
      <c r="M192" s="197" t="s">
        <v>591</v>
      </c>
      <c r="N192" s="203">
        <v>42814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4">
        <v>72</v>
      </c>
      <c r="B193" s="195">
        <v>42657</v>
      </c>
      <c r="C193" s="195"/>
      <c r="D193" s="196" t="s">
        <v>727</v>
      </c>
      <c r="E193" s="197" t="s">
        <v>623</v>
      </c>
      <c r="F193" s="198">
        <v>245</v>
      </c>
      <c r="G193" s="197"/>
      <c r="H193" s="197">
        <v>325.5</v>
      </c>
      <c r="I193" s="199">
        <v>330</v>
      </c>
      <c r="J193" s="200" t="s">
        <v>728</v>
      </c>
      <c r="K193" s="201">
        <f t="shared" si="104"/>
        <v>80.5</v>
      </c>
      <c r="L193" s="202">
        <f t="shared" si="105"/>
        <v>0.32857142857142857</v>
      </c>
      <c r="M193" s="197" t="s">
        <v>591</v>
      </c>
      <c r="N193" s="203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4">
        <v>73</v>
      </c>
      <c r="B194" s="195">
        <v>42660</v>
      </c>
      <c r="C194" s="195"/>
      <c r="D194" s="196" t="s">
        <v>347</v>
      </c>
      <c r="E194" s="197" t="s">
        <v>623</v>
      </c>
      <c r="F194" s="198">
        <v>125</v>
      </c>
      <c r="G194" s="197"/>
      <c r="H194" s="197">
        <v>160</v>
      </c>
      <c r="I194" s="199">
        <v>160</v>
      </c>
      <c r="J194" s="200" t="s">
        <v>681</v>
      </c>
      <c r="K194" s="201">
        <f t="shared" si="104"/>
        <v>35</v>
      </c>
      <c r="L194" s="202">
        <v>0.28000000000000003</v>
      </c>
      <c r="M194" s="197" t="s">
        <v>591</v>
      </c>
      <c r="N194" s="203">
        <v>42803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4">
        <v>74</v>
      </c>
      <c r="B195" s="195">
        <v>42660</v>
      </c>
      <c r="C195" s="195"/>
      <c r="D195" s="196" t="s">
        <v>470</v>
      </c>
      <c r="E195" s="197" t="s">
        <v>623</v>
      </c>
      <c r="F195" s="198">
        <v>114</v>
      </c>
      <c r="G195" s="197"/>
      <c r="H195" s="197">
        <v>145</v>
      </c>
      <c r="I195" s="199">
        <v>145</v>
      </c>
      <c r="J195" s="200" t="s">
        <v>681</v>
      </c>
      <c r="K195" s="201">
        <f t="shared" si="104"/>
        <v>31</v>
      </c>
      <c r="L195" s="202">
        <f t="shared" ref="L195:L197" si="106">K195/F195</f>
        <v>0.27192982456140352</v>
      </c>
      <c r="M195" s="197" t="s">
        <v>591</v>
      </c>
      <c r="N195" s="203">
        <v>42859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4">
        <v>75</v>
      </c>
      <c r="B196" s="195">
        <v>42660</v>
      </c>
      <c r="C196" s="195"/>
      <c r="D196" s="196" t="s">
        <v>729</v>
      </c>
      <c r="E196" s="197" t="s">
        <v>623</v>
      </c>
      <c r="F196" s="198">
        <v>212</v>
      </c>
      <c r="G196" s="197"/>
      <c r="H196" s="197">
        <v>280</v>
      </c>
      <c r="I196" s="199">
        <v>276</v>
      </c>
      <c r="J196" s="200" t="s">
        <v>730</v>
      </c>
      <c r="K196" s="201">
        <f t="shared" si="104"/>
        <v>68</v>
      </c>
      <c r="L196" s="202">
        <f t="shared" si="106"/>
        <v>0.32075471698113206</v>
      </c>
      <c r="M196" s="197" t="s">
        <v>591</v>
      </c>
      <c r="N196" s="203">
        <v>42858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4">
        <v>76</v>
      </c>
      <c r="B197" s="195">
        <v>42678</v>
      </c>
      <c r="C197" s="195"/>
      <c r="D197" s="196" t="s">
        <v>458</v>
      </c>
      <c r="E197" s="197" t="s">
        <v>623</v>
      </c>
      <c r="F197" s="198">
        <v>155</v>
      </c>
      <c r="G197" s="197"/>
      <c r="H197" s="197">
        <v>210</v>
      </c>
      <c r="I197" s="199">
        <v>210</v>
      </c>
      <c r="J197" s="200" t="s">
        <v>731</v>
      </c>
      <c r="K197" s="201">
        <f t="shared" si="104"/>
        <v>55</v>
      </c>
      <c r="L197" s="202">
        <f t="shared" si="106"/>
        <v>0.35483870967741937</v>
      </c>
      <c r="M197" s="197" t="s">
        <v>591</v>
      </c>
      <c r="N197" s="203">
        <v>42944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77</v>
      </c>
      <c r="B198" s="205">
        <v>42710</v>
      </c>
      <c r="C198" s="205"/>
      <c r="D198" s="206" t="s">
        <v>732</v>
      </c>
      <c r="E198" s="207" t="s">
        <v>623</v>
      </c>
      <c r="F198" s="208">
        <v>150.5</v>
      </c>
      <c r="G198" s="208"/>
      <c r="H198" s="209">
        <v>72.5</v>
      </c>
      <c r="I198" s="209">
        <v>174</v>
      </c>
      <c r="J198" s="210" t="s">
        <v>733</v>
      </c>
      <c r="K198" s="211">
        <v>-78</v>
      </c>
      <c r="L198" s="212">
        <v>-0.51827242524916906</v>
      </c>
      <c r="M198" s="208" t="s">
        <v>604</v>
      </c>
      <c r="N198" s="205">
        <v>43333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4">
        <v>78</v>
      </c>
      <c r="B199" s="195">
        <v>42712</v>
      </c>
      <c r="C199" s="195"/>
      <c r="D199" s="196" t="s">
        <v>734</v>
      </c>
      <c r="E199" s="197" t="s">
        <v>623</v>
      </c>
      <c r="F199" s="198">
        <v>380</v>
      </c>
      <c r="G199" s="197"/>
      <c r="H199" s="197">
        <v>478</v>
      </c>
      <c r="I199" s="199">
        <v>468</v>
      </c>
      <c r="J199" s="200" t="s">
        <v>681</v>
      </c>
      <c r="K199" s="201">
        <f t="shared" ref="K199:K201" si="107">H199-F199</f>
        <v>98</v>
      </c>
      <c r="L199" s="202">
        <f t="shared" ref="L199:L201" si="108">K199/F199</f>
        <v>0.25789473684210529</v>
      </c>
      <c r="M199" s="197" t="s">
        <v>591</v>
      </c>
      <c r="N199" s="203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4">
        <v>79</v>
      </c>
      <c r="B200" s="195">
        <v>42734</v>
      </c>
      <c r="C200" s="195"/>
      <c r="D200" s="196" t="s">
        <v>109</v>
      </c>
      <c r="E200" s="197" t="s">
        <v>623</v>
      </c>
      <c r="F200" s="198">
        <v>305</v>
      </c>
      <c r="G200" s="197"/>
      <c r="H200" s="197">
        <v>375</v>
      </c>
      <c r="I200" s="199">
        <v>375</v>
      </c>
      <c r="J200" s="200" t="s">
        <v>681</v>
      </c>
      <c r="K200" s="201">
        <f t="shared" si="107"/>
        <v>70</v>
      </c>
      <c r="L200" s="202">
        <f t="shared" si="108"/>
        <v>0.22950819672131148</v>
      </c>
      <c r="M200" s="197" t="s">
        <v>591</v>
      </c>
      <c r="N200" s="203">
        <v>42768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4">
        <v>80</v>
      </c>
      <c r="B201" s="195">
        <v>42739</v>
      </c>
      <c r="C201" s="195"/>
      <c r="D201" s="196" t="s">
        <v>95</v>
      </c>
      <c r="E201" s="197" t="s">
        <v>623</v>
      </c>
      <c r="F201" s="198">
        <v>99.5</v>
      </c>
      <c r="G201" s="197"/>
      <c r="H201" s="197">
        <v>158</v>
      </c>
      <c r="I201" s="199">
        <v>158</v>
      </c>
      <c r="J201" s="200" t="s">
        <v>681</v>
      </c>
      <c r="K201" s="201">
        <f t="shared" si="107"/>
        <v>58.5</v>
      </c>
      <c r="L201" s="202">
        <f t="shared" si="108"/>
        <v>0.5879396984924623</v>
      </c>
      <c r="M201" s="197" t="s">
        <v>591</v>
      </c>
      <c r="N201" s="203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4">
        <v>81</v>
      </c>
      <c r="B202" s="195">
        <v>42739</v>
      </c>
      <c r="C202" s="195"/>
      <c r="D202" s="196" t="s">
        <v>95</v>
      </c>
      <c r="E202" s="197" t="s">
        <v>623</v>
      </c>
      <c r="F202" s="198">
        <v>99.5</v>
      </c>
      <c r="G202" s="197"/>
      <c r="H202" s="197">
        <v>158</v>
      </c>
      <c r="I202" s="199">
        <v>158</v>
      </c>
      <c r="J202" s="200" t="s">
        <v>681</v>
      </c>
      <c r="K202" s="201">
        <v>58.5</v>
      </c>
      <c r="L202" s="202">
        <v>0.58793969849246197</v>
      </c>
      <c r="M202" s="197" t="s">
        <v>591</v>
      </c>
      <c r="N202" s="203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4">
        <v>82</v>
      </c>
      <c r="B203" s="195">
        <v>42786</v>
      </c>
      <c r="C203" s="195"/>
      <c r="D203" s="196" t="s">
        <v>186</v>
      </c>
      <c r="E203" s="197" t="s">
        <v>623</v>
      </c>
      <c r="F203" s="198">
        <v>140.5</v>
      </c>
      <c r="G203" s="197"/>
      <c r="H203" s="197">
        <v>220</v>
      </c>
      <c r="I203" s="199">
        <v>220</v>
      </c>
      <c r="J203" s="200" t="s">
        <v>681</v>
      </c>
      <c r="K203" s="201">
        <f>H203-F203</f>
        <v>79.5</v>
      </c>
      <c r="L203" s="202">
        <f>K203/F203</f>
        <v>0.5658362989323843</v>
      </c>
      <c r="M203" s="197" t="s">
        <v>591</v>
      </c>
      <c r="N203" s="203">
        <v>42864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4">
        <v>83</v>
      </c>
      <c r="B204" s="195">
        <v>42786</v>
      </c>
      <c r="C204" s="195"/>
      <c r="D204" s="196" t="s">
        <v>735</v>
      </c>
      <c r="E204" s="197" t="s">
        <v>623</v>
      </c>
      <c r="F204" s="198">
        <v>202.5</v>
      </c>
      <c r="G204" s="197"/>
      <c r="H204" s="197">
        <v>234</v>
      </c>
      <c r="I204" s="199">
        <v>234</v>
      </c>
      <c r="J204" s="200" t="s">
        <v>681</v>
      </c>
      <c r="K204" s="201">
        <v>31.5</v>
      </c>
      <c r="L204" s="202">
        <v>0.155555555555556</v>
      </c>
      <c r="M204" s="197" t="s">
        <v>591</v>
      </c>
      <c r="N204" s="203">
        <v>42836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4">
        <v>84</v>
      </c>
      <c r="B205" s="195">
        <v>42818</v>
      </c>
      <c r="C205" s="195"/>
      <c r="D205" s="196" t="s">
        <v>736</v>
      </c>
      <c r="E205" s="197" t="s">
        <v>623</v>
      </c>
      <c r="F205" s="198">
        <v>300.5</v>
      </c>
      <c r="G205" s="197"/>
      <c r="H205" s="197">
        <v>417.5</v>
      </c>
      <c r="I205" s="199">
        <v>420</v>
      </c>
      <c r="J205" s="200" t="s">
        <v>737</v>
      </c>
      <c r="K205" s="201">
        <f>H205-F205</f>
        <v>117</v>
      </c>
      <c r="L205" s="202">
        <f>K205/F205</f>
        <v>0.38935108153078202</v>
      </c>
      <c r="M205" s="197" t="s">
        <v>591</v>
      </c>
      <c r="N205" s="203">
        <v>43070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4">
        <v>85</v>
      </c>
      <c r="B206" s="195">
        <v>42818</v>
      </c>
      <c r="C206" s="195"/>
      <c r="D206" s="196" t="s">
        <v>711</v>
      </c>
      <c r="E206" s="197" t="s">
        <v>623</v>
      </c>
      <c r="F206" s="198">
        <v>850</v>
      </c>
      <c r="G206" s="197"/>
      <c r="H206" s="197">
        <v>1042.5</v>
      </c>
      <c r="I206" s="199">
        <v>1023</v>
      </c>
      <c r="J206" s="200" t="s">
        <v>738</v>
      </c>
      <c r="K206" s="201">
        <v>192.5</v>
      </c>
      <c r="L206" s="202">
        <v>0.22647058823529401</v>
      </c>
      <c r="M206" s="197" t="s">
        <v>591</v>
      </c>
      <c r="N206" s="203">
        <v>42830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4">
        <v>86</v>
      </c>
      <c r="B207" s="195">
        <v>42830</v>
      </c>
      <c r="C207" s="195"/>
      <c r="D207" s="196" t="s">
        <v>489</v>
      </c>
      <c r="E207" s="197" t="s">
        <v>623</v>
      </c>
      <c r="F207" s="198">
        <v>785</v>
      </c>
      <c r="G207" s="197"/>
      <c r="H207" s="197">
        <v>930</v>
      </c>
      <c r="I207" s="199">
        <v>920</v>
      </c>
      <c r="J207" s="200" t="s">
        <v>739</v>
      </c>
      <c r="K207" s="201">
        <f>H207-F207</f>
        <v>145</v>
      </c>
      <c r="L207" s="202">
        <f>K207/F207</f>
        <v>0.18471337579617833</v>
      </c>
      <c r="M207" s="197" t="s">
        <v>591</v>
      </c>
      <c r="N207" s="203">
        <v>42976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87</v>
      </c>
      <c r="B208" s="205">
        <v>42831</v>
      </c>
      <c r="C208" s="205"/>
      <c r="D208" s="206" t="s">
        <v>740</v>
      </c>
      <c r="E208" s="207" t="s">
        <v>623</v>
      </c>
      <c r="F208" s="208">
        <v>40</v>
      </c>
      <c r="G208" s="208"/>
      <c r="H208" s="209">
        <v>13.1</v>
      </c>
      <c r="I208" s="209">
        <v>60</v>
      </c>
      <c r="J208" s="210" t="s">
        <v>741</v>
      </c>
      <c r="K208" s="211">
        <v>-26.9</v>
      </c>
      <c r="L208" s="212">
        <v>-0.67249999999999999</v>
      </c>
      <c r="M208" s="208" t="s">
        <v>604</v>
      </c>
      <c r="N208" s="205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4">
        <v>88</v>
      </c>
      <c r="B209" s="195">
        <v>42837</v>
      </c>
      <c r="C209" s="195"/>
      <c r="D209" s="196" t="s">
        <v>94</v>
      </c>
      <c r="E209" s="197" t="s">
        <v>623</v>
      </c>
      <c r="F209" s="198">
        <v>289.5</v>
      </c>
      <c r="G209" s="197"/>
      <c r="H209" s="197">
        <v>354</v>
      </c>
      <c r="I209" s="199">
        <v>360</v>
      </c>
      <c r="J209" s="200" t="s">
        <v>742</v>
      </c>
      <c r="K209" s="201">
        <f t="shared" ref="K209:K217" si="109">H209-F209</f>
        <v>64.5</v>
      </c>
      <c r="L209" s="202">
        <f t="shared" ref="L209:L217" si="110">K209/F209</f>
        <v>0.22279792746113988</v>
      </c>
      <c r="M209" s="197" t="s">
        <v>591</v>
      </c>
      <c r="N209" s="203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4">
        <v>89</v>
      </c>
      <c r="B210" s="195">
        <v>42845</v>
      </c>
      <c r="C210" s="195"/>
      <c r="D210" s="196" t="s">
        <v>428</v>
      </c>
      <c r="E210" s="197" t="s">
        <v>623</v>
      </c>
      <c r="F210" s="198">
        <v>700</v>
      </c>
      <c r="G210" s="197"/>
      <c r="H210" s="197">
        <v>840</v>
      </c>
      <c r="I210" s="199">
        <v>840</v>
      </c>
      <c r="J210" s="200" t="s">
        <v>743</v>
      </c>
      <c r="K210" s="201">
        <f t="shared" si="109"/>
        <v>140</v>
      </c>
      <c r="L210" s="202">
        <f t="shared" si="110"/>
        <v>0.2</v>
      </c>
      <c r="M210" s="197" t="s">
        <v>591</v>
      </c>
      <c r="N210" s="203">
        <v>42893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4">
        <v>90</v>
      </c>
      <c r="B211" s="195">
        <v>42887</v>
      </c>
      <c r="C211" s="195"/>
      <c r="D211" s="196" t="s">
        <v>744</v>
      </c>
      <c r="E211" s="197" t="s">
        <v>623</v>
      </c>
      <c r="F211" s="198">
        <v>130</v>
      </c>
      <c r="G211" s="197"/>
      <c r="H211" s="197">
        <v>144.25</v>
      </c>
      <c r="I211" s="199">
        <v>170</v>
      </c>
      <c r="J211" s="200" t="s">
        <v>745</v>
      </c>
      <c r="K211" s="201">
        <f t="shared" si="109"/>
        <v>14.25</v>
      </c>
      <c r="L211" s="202">
        <f t="shared" si="110"/>
        <v>0.10961538461538461</v>
      </c>
      <c r="M211" s="197" t="s">
        <v>591</v>
      </c>
      <c r="N211" s="203">
        <v>43675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4">
        <v>91</v>
      </c>
      <c r="B212" s="195">
        <v>42901</v>
      </c>
      <c r="C212" s="195"/>
      <c r="D212" s="196" t="s">
        <v>746</v>
      </c>
      <c r="E212" s="197" t="s">
        <v>623</v>
      </c>
      <c r="F212" s="198">
        <v>214.5</v>
      </c>
      <c r="G212" s="197"/>
      <c r="H212" s="197">
        <v>262</v>
      </c>
      <c r="I212" s="199">
        <v>262</v>
      </c>
      <c r="J212" s="200" t="s">
        <v>747</v>
      </c>
      <c r="K212" s="201">
        <f t="shared" si="109"/>
        <v>47.5</v>
      </c>
      <c r="L212" s="202">
        <f t="shared" si="110"/>
        <v>0.22144522144522144</v>
      </c>
      <c r="M212" s="197" t="s">
        <v>591</v>
      </c>
      <c r="N212" s="203">
        <v>42977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5">
        <v>92</v>
      </c>
      <c r="B213" s="226">
        <v>42933</v>
      </c>
      <c r="C213" s="226"/>
      <c r="D213" s="227" t="s">
        <v>748</v>
      </c>
      <c r="E213" s="228" t="s">
        <v>623</v>
      </c>
      <c r="F213" s="229">
        <v>370</v>
      </c>
      <c r="G213" s="228"/>
      <c r="H213" s="228">
        <v>447.5</v>
      </c>
      <c r="I213" s="230">
        <v>450</v>
      </c>
      <c r="J213" s="231" t="s">
        <v>681</v>
      </c>
      <c r="K213" s="201">
        <f t="shared" si="109"/>
        <v>77.5</v>
      </c>
      <c r="L213" s="232">
        <f t="shared" si="110"/>
        <v>0.20945945945945946</v>
      </c>
      <c r="M213" s="228" t="s">
        <v>591</v>
      </c>
      <c r="N213" s="233">
        <v>43035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5">
        <v>93</v>
      </c>
      <c r="B214" s="226">
        <v>42943</v>
      </c>
      <c r="C214" s="226"/>
      <c r="D214" s="227" t="s">
        <v>184</v>
      </c>
      <c r="E214" s="228" t="s">
        <v>623</v>
      </c>
      <c r="F214" s="229">
        <v>657.5</v>
      </c>
      <c r="G214" s="228"/>
      <c r="H214" s="228">
        <v>825</v>
      </c>
      <c r="I214" s="230">
        <v>820</v>
      </c>
      <c r="J214" s="231" t="s">
        <v>681</v>
      </c>
      <c r="K214" s="201">
        <f t="shared" si="109"/>
        <v>167.5</v>
      </c>
      <c r="L214" s="232">
        <f t="shared" si="110"/>
        <v>0.25475285171102663</v>
      </c>
      <c r="M214" s="228" t="s">
        <v>591</v>
      </c>
      <c r="N214" s="233">
        <v>43090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4">
        <v>94</v>
      </c>
      <c r="B215" s="195">
        <v>42964</v>
      </c>
      <c r="C215" s="195"/>
      <c r="D215" s="196" t="s">
        <v>363</v>
      </c>
      <c r="E215" s="197" t="s">
        <v>623</v>
      </c>
      <c r="F215" s="198">
        <v>605</v>
      </c>
      <c r="G215" s="197"/>
      <c r="H215" s="197">
        <v>750</v>
      </c>
      <c r="I215" s="199">
        <v>750</v>
      </c>
      <c r="J215" s="200" t="s">
        <v>739</v>
      </c>
      <c r="K215" s="201">
        <f t="shared" si="109"/>
        <v>145</v>
      </c>
      <c r="L215" s="202">
        <f t="shared" si="110"/>
        <v>0.23966942148760331</v>
      </c>
      <c r="M215" s="197" t="s">
        <v>591</v>
      </c>
      <c r="N215" s="203">
        <v>43027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95</v>
      </c>
      <c r="B216" s="205">
        <v>42979</v>
      </c>
      <c r="C216" s="205"/>
      <c r="D216" s="213" t="s">
        <v>749</v>
      </c>
      <c r="E216" s="208" t="s">
        <v>623</v>
      </c>
      <c r="F216" s="208">
        <v>255</v>
      </c>
      <c r="G216" s="209"/>
      <c r="H216" s="209">
        <v>217.25</v>
      </c>
      <c r="I216" s="209">
        <v>320</v>
      </c>
      <c r="J216" s="210" t="s">
        <v>750</v>
      </c>
      <c r="K216" s="211">
        <f t="shared" si="109"/>
        <v>-37.75</v>
      </c>
      <c r="L216" s="214">
        <f t="shared" si="110"/>
        <v>-0.14803921568627451</v>
      </c>
      <c r="M216" s="208" t="s">
        <v>604</v>
      </c>
      <c r="N216" s="205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4">
        <v>96</v>
      </c>
      <c r="B217" s="195">
        <v>42997</v>
      </c>
      <c r="C217" s="195"/>
      <c r="D217" s="196" t="s">
        <v>751</v>
      </c>
      <c r="E217" s="197" t="s">
        <v>623</v>
      </c>
      <c r="F217" s="198">
        <v>215</v>
      </c>
      <c r="G217" s="197"/>
      <c r="H217" s="197">
        <v>258</v>
      </c>
      <c r="I217" s="199">
        <v>258</v>
      </c>
      <c r="J217" s="200" t="s">
        <v>681</v>
      </c>
      <c r="K217" s="201">
        <f t="shared" si="109"/>
        <v>43</v>
      </c>
      <c r="L217" s="202">
        <f t="shared" si="110"/>
        <v>0.2</v>
      </c>
      <c r="M217" s="197" t="s">
        <v>591</v>
      </c>
      <c r="N217" s="203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4">
        <v>97</v>
      </c>
      <c r="B218" s="195">
        <v>42997</v>
      </c>
      <c r="C218" s="195"/>
      <c r="D218" s="196" t="s">
        <v>751</v>
      </c>
      <c r="E218" s="197" t="s">
        <v>623</v>
      </c>
      <c r="F218" s="198">
        <v>215</v>
      </c>
      <c r="G218" s="197"/>
      <c r="H218" s="197">
        <v>258</v>
      </c>
      <c r="I218" s="199">
        <v>258</v>
      </c>
      <c r="J218" s="231" t="s">
        <v>681</v>
      </c>
      <c r="K218" s="201">
        <v>43</v>
      </c>
      <c r="L218" s="202">
        <v>0.2</v>
      </c>
      <c r="M218" s="197" t="s">
        <v>591</v>
      </c>
      <c r="N218" s="203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5">
        <v>98</v>
      </c>
      <c r="B219" s="226">
        <v>42998</v>
      </c>
      <c r="C219" s="226"/>
      <c r="D219" s="227" t="s">
        <v>752</v>
      </c>
      <c r="E219" s="228" t="s">
        <v>623</v>
      </c>
      <c r="F219" s="198">
        <v>75</v>
      </c>
      <c r="G219" s="228"/>
      <c r="H219" s="228">
        <v>90</v>
      </c>
      <c r="I219" s="230">
        <v>90</v>
      </c>
      <c r="J219" s="200" t="s">
        <v>753</v>
      </c>
      <c r="K219" s="201">
        <f t="shared" ref="K219:K224" si="111">H219-F219</f>
        <v>15</v>
      </c>
      <c r="L219" s="202">
        <f t="shared" ref="L219:L224" si="112">K219/F219</f>
        <v>0.2</v>
      </c>
      <c r="M219" s="197" t="s">
        <v>591</v>
      </c>
      <c r="N219" s="203">
        <v>43019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5">
        <v>99</v>
      </c>
      <c r="B220" s="226">
        <v>43011</v>
      </c>
      <c r="C220" s="226"/>
      <c r="D220" s="227" t="s">
        <v>606</v>
      </c>
      <c r="E220" s="228" t="s">
        <v>623</v>
      </c>
      <c r="F220" s="229">
        <v>315</v>
      </c>
      <c r="G220" s="228"/>
      <c r="H220" s="228">
        <v>392</v>
      </c>
      <c r="I220" s="230">
        <v>384</v>
      </c>
      <c r="J220" s="231" t="s">
        <v>754</v>
      </c>
      <c r="K220" s="201">
        <f t="shared" si="111"/>
        <v>77</v>
      </c>
      <c r="L220" s="232">
        <f t="shared" si="112"/>
        <v>0.24444444444444444</v>
      </c>
      <c r="M220" s="228" t="s">
        <v>591</v>
      </c>
      <c r="N220" s="233">
        <v>43017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5">
        <v>100</v>
      </c>
      <c r="B221" s="226">
        <v>43013</v>
      </c>
      <c r="C221" s="226"/>
      <c r="D221" s="227" t="s">
        <v>463</v>
      </c>
      <c r="E221" s="228" t="s">
        <v>623</v>
      </c>
      <c r="F221" s="229">
        <v>145</v>
      </c>
      <c r="G221" s="228"/>
      <c r="H221" s="228">
        <v>179</v>
      </c>
      <c r="I221" s="230">
        <v>180</v>
      </c>
      <c r="J221" s="231" t="s">
        <v>755</v>
      </c>
      <c r="K221" s="201">
        <f t="shared" si="111"/>
        <v>34</v>
      </c>
      <c r="L221" s="232">
        <f t="shared" si="112"/>
        <v>0.23448275862068965</v>
      </c>
      <c r="M221" s="228" t="s">
        <v>591</v>
      </c>
      <c r="N221" s="233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5">
        <v>101</v>
      </c>
      <c r="B222" s="226">
        <v>43014</v>
      </c>
      <c r="C222" s="226"/>
      <c r="D222" s="227" t="s">
        <v>337</v>
      </c>
      <c r="E222" s="228" t="s">
        <v>623</v>
      </c>
      <c r="F222" s="229">
        <v>256</v>
      </c>
      <c r="G222" s="228"/>
      <c r="H222" s="228">
        <v>323</v>
      </c>
      <c r="I222" s="230">
        <v>320</v>
      </c>
      <c r="J222" s="231" t="s">
        <v>681</v>
      </c>
      <c r="K222" s="201">
        <f t="shared" si="111"/>
        <v>67</v>
      </c>
      <c r="L222" s="232">
        <f t="shared" si="112"/>
        <v>0.26171875</v>
      </c>
      <c r="M222" s="228" t="s">
        <v>591</v>
      </c>
      <c r="N222" s="233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5">
        <v>102</v>
      </c>
      <c r="B223" s="226">
        <v>43017</v>
      </c>
      <c r="C223" s="226"/>
      <c r="D223" s="227" t="s">
        <v>353</v>
      </c>
      <c r="E223" s="228" t="s">
        <v>623</v>
      </c>
      <c r="F223" s="229">
        <v>137.5</v>
      </c>
      <c r="G223" s="228"/>
      <c r="H223" s="228">
        <v>184</v>
      </c>
      <c r="I223" s="230">
        <v>183</v>
      </c>
      <c r="J223" s="231" t="s">
        <v>756</v>
      </c>
      <c r="K223" s="201">
        <f t="shared" si="111"/>
        <v>46.5</v>
      </c>
      <c r="L223" s="232">
        <f t="shared" si="112"/>
        <v>0.33818181818181819</v>
      </c>
      <c r="M223" s="228" t="s">
        <v>591</v>
      </c>
      <c r="N223" s="233">
        <v>43108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5">
        <v>103</v>
      </c>
      <c r="B224" s="226">
        <v>43018</v>
      </c>
      <c r="C224" s="226"/>
      <c r="D224" s="227" t="s">
        <v>757</v>
      </c>
      <c r="E224" s="228" t="s">
        <v>623</v>
      </c>
      <c r="F224" s="229">
        <v>125.5</v>
      </c>
      <c r="G224" s="228"/>
      <c r="H224" s="228">
        <v>158</v>
      </c>
      <c r="I224" s="230">
        <v>155</v>
      </c>
      <c r="J224" s="231" t="s">
        <v>758</v>
      </c>
      <c r="K224" s="201">
        <f t="shared" si="111"/>
        <v>32.5</v>
      </c>
      <c r="L224" s="232">
        <f t="shared" si="112"/>
        <v>0.25896414342629481</v>
      </c>
      <c r="M224" s="228" t="s">
        <v>591</v>
      </c>
      <c r="N224" s="233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5">
        <v>104</v>
      </c>
      <c r="B225" s="226">
        <v>43018</v>
      </c>
      <c r="C225" s="226"/>
      <c r="D225" s="227" t="s">
        <v>759</v>
      </c>
      <c r="E225" s="228" t="s">
        <v>623</v>
      </c>
      <c r="F225" s="229">
        <v>895</v>
      </c>
      <c r="G225" s="228"/>
      <c r="H225" s="228">
        <v>1122.5</v>
      </c>
      <c r="I225" s="230">
        <v>1078</v>
      </c>
      <c r="J225" s="231" t="s">
        <v>760</v>
      </c>
      <c r="K225" s="201">
        <v>227.5</v>
      </c>
      <c r="L225" s="232">
        <v>0.25418994413407803</v>
      </c>
      <c r="M225" s="228" t="s">
        <v>591</v>
      </c>
      <c r="N225" s="233">
        <v>43117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5">
        <v>105</v>
      </c>
      <c r="B226" s="226">
        <v>43020</v>
      </c>
      <c r="C226" s="226"/>
      <c r="D226" s="227" t="s">
        <v>346</v>
      </c>
      <c r="E226" s="228" t="s">
        <v>623</v>
      </c>
      <c r="F226" s="229">
        <v>525</v>
      </c>
      <c r="G226" s="228"/>
      <c r="H226" s="228">
        <v>629</v>
      </c>
      <c r="I226" s="230">
        <v>629</v>
      </c>
      <c r="J226" s="231" t="s">
        <v>681</v>
      </c>
      <c r="K226" s="201">
        <v>104</v>
      </c>
      <c r="L226" s="232">
        <v>0.19809523809523799</v>
      </c>
      <c r="M226" s="228" t="s">
        <v>591</v>
      </c>
      <c r="N226" s="233">
        <v>43119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5">
        <v>106</v>
      </c>
      <c r="B227" s="226">
        <v>43046</v>
      </c>
      <c r="C227" s="226"/>
      <c r="D227" s="227" t="s">
        <v>388</v>
      </c>
      <c r="E227" s="228" t="s">
        <v>623</v>
      </c>
      <c r="F227" s="229">
        <v>740</v>
      </c>
      <c r="G227" s="228"/>
      <c r="H227" s="228">
        <v>892.5</v>
      </c>
      <c r="I227" s="230">
        <v>900</v>
      </c>
      <c r="J227" s="231" t="s">
        <v>761</v>
      </c>
      <c r="K227" s="201">
        <f t="shared" ref="K227:K229" si="113">H227-F227</f>
        <v>152.5</v>
      </c>
      <c r="L227" s="232">
        <f t="shared" ref="L227:L229" si="114">K227/F227</f>
        <v>0.20608108108108109</v>
      </c>
      <c r="M227" s="228" t="s">
        <v>591</v>
      </c>
      <c r="N227" s="233">
        <v>43052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4">
        <v>107</v>
      </c>
      <c r="B228" s="195">
        <v>43073</v>
      </c>
      <c r="C228" s="195"/>
      <c r="D228" s="196" t="s">
        <v>762</v>
      </c>
      <c r="E228" s="197" t="s">
        <v>623</v>
      </c>
      <c r="F228" s="198">
        <v>118.5</v>
      </c>
      <c r="G228" s="197"/>
      <c r="H228" s="197">
        <v>143.5</v>
      </c>
      <c r="I228" s="199">
        <v>145</v>
      </c>
      <c r="J228" s="200" t="s">
        <v>613</v>
      </c>
      <c r="K228" s="201">
        <f t="shared" si="113"/>
        <v>25</v>
      </c>
      <c r="L228" s="202">
        <f t="shared" si="114"/>
        <v>0.2109704641350211</v>
      </c>
      <c r="M228" s="197" t="s">
        <v>591</v>
      </c>
      <c r="N228" s="203">
        <v>43097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108</v>
      </c>
      <c r="B229" s="205">
        <v>43090</v>
      </c>
      <c r="C229" s="205"/>
      <c r="D229" s="206" t="s">
        <v>434</v>
      </c>
      <c r="E229" s="207" t="s">
        <v>623</v>
      </c>
      <c r="F229" s="208">
        <v>715</v>
      </c>
      <c r="G229" s="208"/>
      <c r="H229" s="209">
        <v>500</v>
      </c>
      <c r="I229" s="209">
        <v>872</v>
      </c>
      <c r="J229" s="210" t="s">
        <v>763</v>
      </c>
      <c r="K229" s="211">
        <f t="shared" si="113"/>
        <v>-215</v>
      </c>
      <c r="L229" s="212">
        <f t="shared" si="114"/>
        <v>-0.30069930069930068</v>
      </c>
      <c r="M229" s="208" t="s">
        <v>604</v>
      </c>
      <c r="N229" s="205">
        <v>43670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4">
        <v>109</v>
      </c>
      <c r="B230" s="195">
        <v>43098</v>
      </c>
      <c r="C230" s="195"/>
      <c r="D230" s="196" t="s">
        <v>606</v>
      </c>
      <c r="E230" s="197" t="s">
        <v>623</v>
      </c>
      <c r="F230" s="198">
        <v>435</v>
      </c>
      <c r="G230" s="197"/>
      <c r="H230" s="197">
        <v>542.5</v>
      </c>
      <c r="I230" s="199">
        <v>539</v>
      </c>
      <c r="J230" s="200" t="s">
        <v>681</v>
      </c>
      <c r="K230" s="201">
        <v>107.5</v>
      </c>
      <c r="L230" s="202">
        <v>0.247126436781609</v>
      </c>
      <c r="M230" s="197" t="s">
        <v>591</v>
      </c>
      <c r="N230" s="203">
        <v>43206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4">
        <v>110</v>
      </c>
      <c r="B231" s="195">
        <v>43098</v>
      </c>
      <c r="C231" s="195"/>
      <c r="D231" s="196" t="s">
        <v>563</v>
      </c>
      <c r="E231" s="197" t="s">
        <v>623</v>
      </c>
      <c r="F231" s="198">
        <v>885</v>
      </c>
      <c r="G231" s="197"/>
      <c r="H231" s="197">
        <v>1090</v>
      </c>
      <c r="I231" s="199">
        <v>1084</v>
      </c>
      <c r="J231" s="200" t="s">
        <v>681</v>
      </c>
      <c r="K231" s="201">
        <v>205</v>
      </c>
      <c r="L231" s="202">
        <v>0.23163841807909599</v>
      </c>
      <c r="M231" s="197" t="s">
        <v>591</v>
      </c>
      <c r="N231" s="203">
        <v>43213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4">
        <v>111</v>
      </c>
      <c r="B232" s="235">
        <v>43192</v>
      </c>
      <c r="C232" s="235"/>
      <c r="D232" s="213" t="s">
        <v>764</v>
      </c>
      <c r="E232" s="208" t="s">
        <v>623</v>
      </c>
      <c r="F232" s="236">
        <v>478.5</v>
      </c>
      <c r="G232" s="208"/>
      <c r="H232" s="208">
        <v>442</v>
      </c>
      <c r="I232" s="209">
        <v>613</v>
      </c>
      <c r="J232" s="210" t="s">
        <v>765</v>
      </c>
      <c r="K232" s="211">
        <f t="shared" ref="K232:K235" si="115">H232-F232</f>
        <v>-36.5</v>
      </c>
      <c r="L232" s="212">
        <f t="shared" ref="L232:L235" si="116">K232/F232</f>
        <v>-7.6280041797283177E-2</v>
      </c>
      <c r="M232" s="208" t="s">
        <v>604</v>
      </c>
      <c r="N232" s="205">
        <v>43762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4">
        <v>112</v>
      </c>
      <c r="B233" s="205">
        <v>43194</v>
      </c>
      <c r="C233" s="205"/>
      <c r="D233" s="206" t="s">
        <v>766</v>
      </c>
      <c r="E233" s="207" t="s">
        <v>623</v>
      </c>
      <c r="F233" s="208">
        <f>141.5-7.3</f>
        <v>134.19999999999999</v>
      </c>
      <c r="G233" s="208"/>
      <c r="H233" s="209">
        <v>77</v>
      </c>
      <c r="I233" s="209">
        <v>180</v>
      </c>
      <c r="J233" s="210" t="s">
        <v>767</v>
      </c>
      <c r="K233" s="211">
        <f t="shared" si="115"/>
        <v>-57.199999999999989</v>
      </c>
      <c r="L233" s="212">
        <f t="shared" si="116"/>
        <v>-0.42622950819672129</v>
      </c>
      <c r="M233" s="208" t="s">
        <v>604</v>
      </c>
      <c r="N233" s="205">
        <v>43522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4">
        <v>113</v>
      </c>
      <c r="B234" s="205">
        <v>43209</v>
      </c>
      <c r="C234" s="205"/>
      <c r="D234" s="206" t="s">
        <v>768</v>
      </c>
      <c r="E234" s="207" t="s">
        <v>623</v>
      </c>
      <c r="F234" s="208">
        <v>430</v>
      </c>
      <c r="G234" s="208"/>
      <c r="H234" s="209">
        <v>220</v>
      </c>
      <c r="I234" s="209">
        <v>537</v>
      </c>
      <c r="J234" s="210" t="s">
        <v>769</v>
      </c>
      <c r="K234" s="211">
        <f t="shared" si="115"/>
        <v>-210</v>
      </c>
      <c r="L234" s="212">
        <f t="shared" si="116"/>
        <v>-0.48837209302325579</v>
      </c>
      <c r="M234" s="208" t="s">
        <v>604</v>
      </c>
      <c r="N234" s="205">
        <v>43252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5">
        <v>114</v>
      </c>
      <c r="B235" s="226">
        <v>43220</v>
      </c>
      <c r="C235" s="226"/>
      <c r="D235" s="227" t="s">
        <v>389</v>
      </c>
      <c r="E235" s="228" t="s">
        <v>623</v>
      </c>
      <c r="F235" s="228">
        <v>153.5</v>
      </c>
      <c r="G235" s="228"/>
      <c r="H235" s="228">
        <v>196</v>
      </c>
      <c r="I235" s="230">
        <v>196</v>
      </c>
      <c r="J235" s="200" t="s">
        <v>770</v>
      </c>
      <c r="K235" s="201">
        <f t="shared" si="115"/>
        <v>42.5</v>
      </c>
      <c r="L235" s="202">
        <f t="shared" si="116"/>
        <v>0.27687296416938112</v>
      </c>
      <c r="M235" s="197" t="s">
        <v>591</v>
      </c>
      <c r="N235" s="203">
        <v>43605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4">
        <v>115</v>
      </c>
      <c r="B236" s="205">
        <v>43306</v>
      </c>
      <c r="C236" s="205"/>
      <c r="D236" s="206" t="s">
        <v>740</v>
      </c>
      <c r="E236" s="207" t="s">
        <v>623</v>
      </c>
      <c r="F236" s="208">
        <v>27.5</v>
      </c>
      <c r="G236" s="208"/>
      <c r="H236" s="209">
        <v>13.1</v>
      </c>
      <c r="I236" s="209">
        <v>60</v>
      </c>
      <c r="J236" s="210" t="s">
        <v>771</v>
      </c>
      <c r="K236" s="211">
        <v>-14.4</v>
      </c>
      <c r="L236" s="212">
        <v>-0.52363636363636401</v>
      </c>
      <c r="M236" s="208" t="s">
        <v>604</v>
      </c>
      <c r="N236" s="205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4">
        <v>116</v>
      </c>
      <c r="B237" s="235">
        <v>43318</v>
      </c>
      <c r="C237" s="235"/>
      <c r="D237" s="213" t="s">
        <v>772</v>
      </c>
      <c r="E237" s="208" t="s">
        <v>623</v>
      </c>
      <c r="F237" s="208">
        <v>148.5</v>
      </c>
      <c r="G237" s="208"/>
      <c r="H237" s="208">
        <v>102</v>
      </c>
      <c r="I237" s="209">
        <v>182</v>
      </c>
      <c r="J237" s="210" t="s">
        <v>773</v>
      </c>
      <c r="K237" s="211">
        <f>H237-F237</f>
        <v>-46.5</v>
      </c>
      <c r="L237" s="212">
        <f>K237/F237</f>
        <v>-0.31313131313131315</v>
      </c>
      <c r="M237" s="208" t="s">
        <v>604</v>
      </c>
      <c r="N237" s="205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4">
        <v>117</v>
      </c>
      <c r="B238" s="195">
        <v>43335</v>
      </c>
      <c r="C238" s="195"/>
      <c r="D238" s="196" t="s">
        <v>774</v>
      </c>
      <c r="E238" s="197" t="s">
        <v>623</v>
      </c>
      <c r="F238" s="228">
        <v>285</v>
      </c>
      <c r="G238" s="197"/>
      <c r="H238" s="197">
        <v>355</v>
      </c>
      <c r="I238" s="199">
        <v>364</v>
      </c>
      <c r="J238" s="200" t="s">
        <v>775</v>
      </c>
      <c r="K238" s="201">
        <v>70</v>
      </c>
      <c r="L238" s="202">
        <v>0.24561403508771901</v>
      </c>
      <c r="M238" s="197" t="s">
        <v>591</v>
      </c>
      <c r="N238" s="203">
        <v>43455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4">
        <v>118</v>
      </c>
      <c r="B239" s="195">
        <v>43341</v>
      </c>
      <c r="C239" s="195"/>
      <c r="D239" s="196" t="s">
        <v>377</v>
      </c>
      <c r="E239" s="197" t="s">
        <v>623</v>
      </c>
      <c r="F239" s="228">
        <v>525</v>
      </c>
      <c r="G239" s="197"/>
      <c r="H239" s="197">
        <v>585</v>
      </c>
      <c r="I239" s="199">
        <v>635</v>
      </c>
      <c r="J239" s="200" t="s">
        <v>776</v>
      </c>
      <c r="K239" s="201">
        <f t="shared" ref="K239:K256" si="117">H239-F239</f>
        <v>60</v>
      </c>
      <c r="L239" s="202">
        <f t="shared" ref="L239:L256" si="118">K239/F239</f>
        <v>0.11428571428571428</v>
      </c>
      <c r="M239" s="197" t="s">
        <v>591</v>
      </c>
      <c r="N239" s="203">
        <v>43662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4">
        <v>119</v>
      </c>
      <c r="B240" s="195">
        <v>43395</v>
      </c>
      <c r="C240" s="195"/>
      <c r="D240" s="196" t="s">
        <v>363</v>
      </c>
      <c r="E240" s="197" t="s">
        <v>623</v>
      </c>
      <c r="F240" s="228">
        <v>475</v>
      </c>
      <c r="G240" s="197"/>
      <c r="H240" s="197">
        <v>574</v>
      </c>
      <c r="I240" s="199">
        <v>570</v>
      </c>
      <c r="J240" s="200" t="s">
        <v>681</v>
      </c>
      <c r="K240" s="201">
        <f t="shared" si="117"/>
        <v>99</v>
      </c>
      <c r="L240" s="202">
        <f t="shared" si="118"/>
        <v>0.20842105263157895</v>
      </c>
      <c r="M240" s="197" t="s">
        <v>591</v>
      </c>
      <c r="N240" s="203">
        <v>43403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5">
        <v>120</v>
      </c>
      <c r="B241" s="226">
        <v>43397</v>
      </c>
      <c r="C241" s="226"/>
      <c r="D241" s="227" t="s">
        <v>384</v>
      </c>
      <c r="E241" s="228" t="s">
        <v>623</v>
      </c>
      <c r="F241" s="228">
        <v>707.5</v>
      </c>
      <c r="G241" s="228"/>
      <c r="H241" s="228">
        <v>872</v>
      </c>
      <c r="I241" s="230">
        <v>872</v>
      </c>
      <c r="J241" s="231" t="s">
        <v>681</v>
      </c>
      <c r="K241" s="201">
        <f t="shared" si="117"/>
        <v>164.5</v>
      </c>
      <c r="L241" s="232">
        <f t="shared" si="118"/>
        <v>0.23250883392226149</v>
      </c>
      <c r="M241" s="228" t="s">
        <v>591</v>
      </c>
      <c r="N241" s="233">
        <v>43482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5">
        <v>121</v>
      </c>
      <c r="B242" s="226">
        <v>43398</v>
      </c>
      <c r="C242" s="226"/>
      <c r="D242" s="227" t="s">
        <v>777</v>
      </c>
      <c r="E242" s="228" t="s">
        <v>623</v>
      </c>
      <c r="F242" s="228">
        <v>162</v>
      </c>
      <c r="G242" s="228"/>
      <c r="H242" s="228">
        <v>204</v>
      </c>
      <c r="I242" s="230">
        <v>209</v>
      </c>
      <c r="J242" s="231" t="s">
        <v>778</v>
      </c>
      <c r="K242" s="201">
        <f t="shared" si="117"/>
        <v>42</v>
      </c>
      <c r="L242" s="232">
        <f t="shared" si="118"/>
        <v>0.25925925925925924</v>
      </c>
      <c r="M242" s="228" t="s">
        <v>591</v>
      </c>
      <c r="N242" s="233">
        <v>43539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5">
        <v>122</v>
      </c>
      <c r="B243" s="226">
        <v>43399</v>
      </c>
      <c r="C243" s="226"/>
      <c r="D243" s="227" t="s">
        <v>482</v>
      </c>
      <c r="E243" s="228" t="s">
        <v>623</v>
      </c>
      <c r="F243" s="228">
        <v>240</v>
      </c>
      <c r="G243" s="228"/>
      <c r="H243" s="228">
        <v>297</v>
      </c>
      <c r="I243" s="230">
        <v>297</v>
      </c>
      <c r="J243" s="231" t="s">
        <v>681</v>
      </c>
      <c r="K243" s="237">
        <f t="shared" si="117"/>
        <v>57</v>
      </c>
      <c r="L243" s="232">
        <f t="shared" si="118"/>
        <v>0.23749999999999999</v>
      </c>
      <c r="M243" s="228" t="s">
        <v>591</v>
      </c>
      <c r="N243" s="233">
        <v>43417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4">
        <v>123</v>
      </c>
      <c r="B244" s="195">
        <v>43439</v>
      </c>
      <c r="C244" s="195"/>
      <c r="D244" s="196" t="s">
        <v>779</v>
      </c>
      <c r="E244" s="197" t="s">
        <v>623</v>
      </c>
      <c r="F244" s="197">
        <v>202.5</v>
      </c>
      <c r="G244" s="197"/>
      <c r="H244" s="197">
        <v>255</v>
      </c>
      <c r="I244" s="199">
        <v>252</v>
      </c>
      <c r="J244" s="200" t="s">
        <v>681</v>
      </c>
      <c r="K244" s="201">
        <f t="shared" si="117"/>
        <v>52.5</v>
      </c>
      <c r="L244" s="202">
        <f t="shared" si="118"/>
        <v>0.25925925925925924</v>
      </c>
      <c r="M244" s="197" t="s">
        <v>591</v>
      </c>
      <c r="N244" s="203">
        <v>43542</v>
      </c>
      <c r="O244" s="1"/>
      <c r="P244" s="1"/>
      <c r="Q244" s="1"/>
      <c r="R244" s="6" t="s">
        <v>780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5">
        <v>124</v>
      </c>
      <c r="B245" s="226">
        <v>43465</v>
      </c>
      <c r="C245" s="195"/>
      <c r="D245" s="227" t="s">
        <v>416</v>
      </c>
      <c r="E245" s="228" t="s">
        <v>623</v>
      </c>
      <c r="F245" s="228">
        <v>710</v>
      </c>
      <c r="G245" s="228"/>
      <c r="H245" s="228">
        <v>866</v>
      </c>
      <c r="I245" s="230">
        <v>866</v>
      </c>
      <c r="J245" s="231" t="s">
        <v>681</v>
      </c>
      <c r="K245" s="201">
        <f t="shared" si="117"/>
        <v>156</v>
      </c>
      <c r="L245" s="202">
        <f t="shared" si="118"/>
        <v>0.21971830985915494</v>
      </c>
      <c r="M245" s="197" t="s">
        <v>591</v>
      </c>
      <c r="N245" s="203">
        <v>43553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5">
        <v>125</v>
      </c>
      <c r="B246" s="226">
        <v>43522</v>
      </c>
      <c r="C246" s="226"/>
      <c r="D246" s="227" t="s">
        <v>153</v>
      </c>
      <c r="E246" s="228" t="s">
        <v>623</v>
      </c>
      <c r="F246" s="228">
        <v>337.25</v>
      </c>
      <c r="G246" s="228"/>
      <c r="H246" s="228">
        <v>398.5</v>
      </c>
      <c r="I246" s="230">
        <v>411</v>
      </c>
      <c r="J246" s="200" t="s">
        <v>781</v>
      </c>
      <c r="K246" s="201">
        <f t="shared" si="117"/>
        <v>61.25</v>
      </c>
      <c r="L246" s="202">
        <f t="shared" si="118"/>
        <v>0.1816160118606375</v>
      </c>
      <c r="M246" s="197" t="s">
        <v>591</v>
      </c>
      <c r="N246" s="203">
        <v>43760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8">
        <v>126</v>
      </c>
      <c r="B247" s="239">
        <v>43559</v>
      </c>
      <c r="C247" s="239"/>
      <c r="D247" s="240" t="s">
        <v>782</v>
      </c>
      <c r="E247" s="241" t="s">
        <v>623</v>
      </c>
      <c r="F247" s="241">
        <v>130</v>
      </c>
      <c r="G247" s="241"/>
      <c r="H247" s="241">
        <v>65</v>
      </c>
      <c r="I247" s="242">
        <v>158</v>
      </c>
      <c r="J247" s="210" t="s">
        <v>783</v>
      </c>
      <c r="K247" s="211">
        <f t="shared" si="117"/>
        <v>-65</v>
      </c>
      <c r="L247" s="212">
        <f t="shared" si="118"/>
        <v>-0.5</v>
      </c>
      <c r="M247" s="208" t="s">
        <v>604</v>
      </c>
      <c r="N247" s="205">
        <v>43726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5">
        <v>127</v>
      </c>
      <c r="B248" s="226">
        <v>43017</v>
      </c>
      <c r="C248" s="226"/>
      <c r="D248" s="227" t="s">
        <v>186</v>
      </c>
      <c r="E248" s="228" t="s">
        <v>623</v>
      </c>
      <c r="F248" s="228">
        <v>141.5</v>
      </c>
      <c r="G248" s="228"/>
      <c r="H248" s="228">
        <v>183.5</v>
      </c>
      <c r="I248" s="230">
        <v>210</v>
      </c>
      <c r="J248" s="200" t="s">
        <v>778</v>
      </c>
      <c r="K248" s="201">
        <f t="shared" si="117"/>
        <v>42</v>
      </c>
      <c r="L248" s="202">
        <f t="shared" si="118"/>
        <v>0.29681978798586572</v>
      </c>
      <c r="M248" s="197" t="s">
        <v>591</v>
      </c>
      <c r="N248" s="203">
        <v>43042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8">
        <v>128</v>
      </c>
      <c r="B249" s="239">
        <v>43074</v>
      </c>
      <c r="C249" s="239"/>
      <c r="D249" s="240" t="s">
        <v>785</v>
      </c>
      <c r="E249" s="241" t="s">
        <v>623</v>
      </c>
      <c r="F249" s="236">
        <v>172</v>
      </c>
      <c r="G249" s="241"/>
      <c r="H249" s="241">
        <v>155.25</v>
      </c>
      <c r="I249" s="242">
        <v>230</v>
      </c>
      <c r="J249" s="210" t="s">
        <v>786</v>
      </c>
      <c r="K249" s="211">
        <f t="shared" si="117"/>
        <v>-16.75</v>
      </c>
      <c r="L249" s="212">
        <f t="shared" si="118"/>
        <v>-9.7383720930232565E-2</v>
      </c>
      <c r="M249" s="208" t="s">
        <v>604</v>
      </c>
      <c r="N249" s="205">
        <v>43787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5">
        <v>129</v>
      </c>
      <c r="B250" s="226">
        <v>43398</v>
      </c>
      <c r="C250" s="226"/>
      <c r="D250" s="227" t="s">
        <v>108</v>
      </c>
      <c r="E250" s="228" t="s">
        <v>623</v>
      </c>
      <c r="F250" s="228">
        <v>698.5</v>
      </c>
      <c r="G250" s="228"/>
      <c r="H250" s="228">
        <v>890</v>
      </c>
      <c r="I250" s="230">
        <v>890</v>
      </c>
      <c r="J250" s="200" t="s">
        <v>861</v>
      </c>
      <c r="K250" s="201">
        <f t="shared" si="117"/>
        <v>191.5</v>
      </c>
      <c r="L250" s="202">
        <f t="shared" si="118"/>
        <v>0.27415891195418757</v>
      </c>
      <c r="M250" s="197" t="s">
        <v>591</v>
      </c>
      <c r="N250" s="203">
        <v>44328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5">
        <v>130</v>
      </c>
      <c r="B251" s="226">
        <v>42877</v>
      </c>
      <c r="C251" s="226"/>
      <c r="D251" s="227" t="s">
        <v>376</v>
      </c>
      <c r="E251" s="228" t="s">
        <v>623</v>
      </c>
      <c r="F251" s="228">
        <v>127.6</v>
      </c>
      <c r="G251" s="228"/>
      <c r="H251" s="228">
        <v>138</v>
      </c>
      <c r="I251" s="230">
        <v>190</v>
      </c>
      <c r="J251" s="200" t="s">
        <v>787</v>
      </c>
      <c r="K251" s="201">
        <f t="shared" si="117"/>
        <v>10.400000000000006</v>
      </c>
      <c r="L251" s="202">
        <f t="shared" si="118"/>
        <v>8.1504702194357417E-2</v>
      </c>
      <c r="M251" s="197" t="s">
        <v>591</v>
      </c>
      <c r="N251" s="203">
        <v>43774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5">
        <v>131</v>
      </c>
      <c r="B252" s="226">
        <v>43158</v>
      </c>
      <c r="C252" s="226"/>
      <c r="D252" s="227" t="s">
        <v>788</v>
      </c>
      <c r="E252" s="228" t="s">
        <v>623</v>
      </c>
      <c r="F252" s="228">
        <v>317</v>
      </c>
      <c r="G252" s="228"/>
      <c r="H252" s="228">
        <v>382.5</v>
      </c>
      <c r="I252" s="230">
        <v>398</v>
      </c>
      <c r="J252" s="200" t="s">
        <v>789</v>
      </c>
      <c r="K252" s="201">
        <f t="shared" si="117"/>
        <v>65.5</v>
      </c>
      <c r="L252" s="202">
        <f t="shared" si="118"/>
        <v>0.20662460567823343</v>
      </c>
      <c r="M252" s="197" t="s">
        <v>591</v>
      </c>
      <c r="N252" s="203">
        <v>44238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8">
        <v>132</v>
      </c>
      <c r="B253" s="239">
        <v>43164</v>
      </c>
      <c r="C253" s="239"/>
      <c r="D253" s="240" t="s">
        <v>145</v>
      </c>
      <c r="E253" s="241" t="s">
        <v>623</v>
      </c>
      <c r="F253" s="236">
        <f>510-14.4</f>
        <v>495.6</v>
      </c>
      <c r="G253" s="241"/>
      <c r="H253" s="241">
        <v>350</v>
      </c>
      <c r="I253" s="242">
        <v>672</v>
      </c>
      <c r="J253" s="210" t="s">
        <v>790</v>
      </c>
      <c r="K253" s="211">
        <f t="shared" si="117"/>
        <v>-145.60000000000002</v>
      </c>
      <c r="L253" s="212">
        <f t="shared" si="118"/>
        <v>-0.29378531073446329</v>
      </c>
      <c r="M253" s="208" t="s">
        <v>604</v>
      </c>
      <c r="N253" s="205">
        <v>43887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8">
        <v>133</v>
      </c>
      <c r="B254" s="239">
        <v>43237</v>
      </c>
      <c r="C254" s="239"/>
      <c r="D254" s="240" t="s">
        <v>474</v>
      </c>
      <c r="E254" s="241" t="s">
        <v>623</v>
      </c>
      <c r="F254" s="236">
        <v>230.3</v>
      </c>
      <c r="G254" s="241"/>
      <c r="H254" s="241">
        <v>102.5</v>
      </c>
      <c r="I254" s="242">
        <v>348</v>
      </c>
      <c r="J254" s="210" t="s">
        <v>791</v>
      </c>
      <c r="K254" s="211">
        <f t="shared" si="117"/>
        <v>-127.80000000000001</v>
      </c>
      <c r="L254" s="212">
        <f t="shared" si="118"/>
        <v>-0.55492835432045162</v>
      </c>
      <c r="M254" s="208" t="s">
        <v>604</v>
      </c>
      <c r="N254" s="205">
        <v>43896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5">
        <v>134</v>
      </c>
      <c r="B255" s="226">
        <v>43258</v>
      </c>
      <c r="C255" s="226"/>
      <c r="D255" s="227" t="s">
        <v>439</v>
      </c>
      <c r="E255" s="228" t="s">
        <v>623</v>
      </c>
      <c r="F255" s="228">
        <f>342.5-5.1</f>
        <v>337.4</v>
      </c>
      <c r="G255" s="228"/>
      <c r="H255" s="228">
        <v>412.5</v>
      </c>
      <c r="I255" s="230">
        <v>439</v>
      </c>
      <c r="J255" s="200" t="s">
        <v>792</v>
      </c>
      <c r="K255" s="201">
        <f t="shared" si="117"/>
        <v>75.100000000000023</v>
      </c>
      <c r="L255" s="202">
        <f t="shared" si="118"/>
        <v>0.22258446947243635</v>
      </c>
      <c r="M255" s="197" t="s">
        <v>591</v>
      </c>
      <c r="N255" s="203">
        <v>44230</v>
      </c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9">
        <v>135</v>
      </c>
      <c r="B256" s="218">
        <v>43285</v>
      </c>
      <c r="C256" s="218"/>
      <c r="D256" s="219" t="s">
        <v>55</v>
      </c>
      <c r="E256" s="220" t="s">
        <v>623</v>
      </c>
      <c r="F256" s="220">
        <f>127.5-5.53</f>
        <v>121.97</v>
      </c>
      <c r="G256" s="221"/>
      <c r="H256" s="221">
        <v>122.5</v>
      </c>
      <c r="I256" s="221">
        <v>170</v>
      </c>
      <c r="J256" s="222" t="s">
        <v>823</v>
      </c>
      <c r="K256" s="223">
        <f t="shared" si="117"/>
        <v>0.53000000000000114</v>
      </c>
      <c r="L256" s="224">
        <f t="shared" si="118"/>
        <v>4.3453308190538747E-3</v>
      </c>
      <c r="M256" s="220" t="s">
        <v>714</v>
      </c>
      <c r="N256" s="218">
        <v>44431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8">
        <v>136</v>
      </c>
      <c r="B257" s="239">
        <v>43294</v>
      </c>
      <c r="C257" s="239"/>
      <c r="D257" s="240" t="s">
        <v>365</v>
      </c>
      <c r="E257" s="241" t="s">
        <v>623</v>
      </c>
      <c r="F257" s="236">
        <v>46.5</v>
      </c>
      <c r="G257" s="241"/>
      <c r="H257" s="241">
        <v>17</v>
      </c>
      <c r="I257" s="242">
        <v>59</v>
      </c>
      <c r="J257" s="210" t="s">
        <v>793</v>
      </c>
      <c r="K257" s="211">
        <f t="shared" ref="K257:K265" si="119">H257-F257</f>
        <v>-29.5</v>
      </c>
      <c r="L257" s="212">
        <f t="shared" ref="L257:L265" si="120">K257/F257</f>
        <v>-0.63440860215053763</v>
      </c>
      <c r="M257" s="208" t="s">
        <v>604</v>
      </c>
      <c r="N257" s="205">
        <v>43887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5">
        <v>137</v>
      </c>
      <c r="B258" s="226">
        <v>43396</v>
      </c>
      <c r="C258" s="226"/>
      <c r="D258" s="227" t="s">
        <v>418</v>
      </c>
      <c r="E258" s="228" t="s">
        <v>623</v>
      </c>
      <c r="F258" s="228">
        <v>156.5</v>
      </c>
      <c r="G258" s="228"/>
      <c r="H258" s="228">
        <v>207.5</v>
      </c>
      <c r="I258" s="230">
        <v>191</v>
      </c>
      <c r="J258" s="200" t="s">
        <v>681</v>
      </c>
      <c r="K258" s="201">
        <f t="shared" si="119"/>
        <v>51</v>
      </c>
      <c r="L258" s="202">
        <f t="shared" si="120"/>
        <v>0.32587859424920129</v>
      </c>
      <c r="M258" s="197" t="s">
        <v>591</v>
      </c>
      <c r="N258" s="203">
        <v>44369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5">
        <v>138</v>
      </c>
      <c r="B259" s="226">
        <v>43439</v>
      </c>
      <c r="C259" s="226"/>
      <c r="D259" s="227" t="s">
        <v>327</v>
      </c>
      <c r="E259" s="228" t="s">
        <v>623</v>
      </c>
      <c r="F259" s="228">
        <v>259.5</v>
      </c>
      <c r="G259" s="228"/>
      <c r="H259" s="228">
        <v>320</v>
      </c>
      <c r="I259" s="230">
        <v>320</v>
      </c>
      <c r="J259" s="200" t="s">
        <v>681</v>
      </c>
      <c r="K259" s="201">
        <f t="shared" si="119"/>
        <v>60.5</v>
      </c>
      <c r="L259" s="202">
        <f t="shared" si="120"/>
        <v>0.23314065510597304</v>
      </c>
      <c r="M259" s="197" t="s">
        <v>591</v>
      </c>
      <c r="N259" s="203">
        <v>44323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8">
        <v>139</v>
      </c>
      <c r="B260" s="239">
        <v>43439</v>
      </c>
      <c r="C260" s="239"/>
      <c r="D260" s="240" t="s">
        <v>794</v>
      </c>
      <c r="E260" s="241" t="s">
        <v>623</v>
      </c>
      <c r="F260" s="241">
        <v>715</v>
      </c>
      <c r="G260" s="241"/>
      <c r="H260" s="241">
        <v>445</v>
      </c>
      <c r="I260" s="242">
        <v>840</v>
      </c>
      <c r="J260" s="210" t="s">
        <v>795</v>
      </c>
      <c r="K260" s="211">
        <f t="shared" si="119"/>
        <v>-270</v>
      </c>
      <c r="L260" s="212">
        <f t="shared" si="120"/>
        <v>-0.3776223776223776</v>
      </c>
      <c r="M260" s="208" t="s">
        <v>604</v>
      </c>
      <c r="N260" s="205">
        <v>43800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5">
        <v>140</v>
      </c>
      <c r="B261" s="226">
        <v>43469</v>
      </c>
      <c r="C261" s="226"/>
      <c r="D261" s="227" t="s">
        <v>158</v>
      </c>
      <c r="E261" s="228" t="s">
        <v>623</v>
      </c>
      <c r="F261" s="228">
        <v>875</v>
      </c>
      <c r="G261" s="228"/>
      <c r="H261" s="228">
        <v>1165</v>
      </c>
      <c r="I261" s="230">
        <v>1185</v>
      </c>
      <c r="J261" s="200" t="s">
        <v>796</v>
      </c>
      <c r="K261" s="201">
        <f t="shared" si="119"/>
        <v>290</v>
      </c>
      <c r="L261" s="202">
        <f t="shared" si="120"/>
        <v>0.33142857142857141</v>
      </c>
      <c r="M261" s="197" t="s">
        <v>591</v>
      </c>
      <c r="N261" s="203">
        <v>43847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5">
        <v>141</v>
      </c>
      <c r="B262" s="226">
        <v>43559</v>
      </c>
      <c r="C262" s="226"/>
      <c r="D262" s="227" t="s">
        <v>343</v>
      </c>
      <c r="E262" s="228" t="s">
        <v>623</v>
      </c>
      <c r="F262" s="228">
        <f>387-14.63</f>
        <v>372.37</v>
      </c>
      <c r="G262" s="228"/>
      <c r="H262" s="228">
        <v>490</v>
      </c>
      <c r="I262" s="230">
        <v>490</v>
      </c>
      <c r="J262" s="200" t="s">
        <v>681</v>
      </c>
      <c r="K262" s="201">
        <f t="shared" si="119"/>
        <v>117.63</v>
      </c>
      <c r="L262" s="202">
        <f t="shared" si="120"/>
        <v>0.31589548030185027</v>
      </c>
      <c r="M262" s="197" t="s">
        <v>591</v>
      </c>
      <c r="N262" s="203">
        <v>43850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8">
        <v>142</v>
      </c>
      <c r="B263" s="239">
        <v>43578</v>
      </c>
      <c r="C263" s="239"/>
      <c r="D263" s="240" t="s">
        <v>797</v>
      </c>
      <c r="E263" s="241" t="s">
        <v>593</v>
      </c>
      <c r="F263" s="241">
        <v>220</v>
      </c>
      <c r="G263" s="241"/>
      <c r="H263" s="241">
        <v>127.5</v>
      </c>
      <c r="I263" s="242">
        <v>284</v>
      </c>
      <c r="J263" s="210" t="s">
        <v>798</v>
      </c>
      <c r="K263" s="211">
        <f t="shared" si="119"/>
        <v>-92.5</v>
      </c>
      <c r="L263" s="212">
        <f t="shared" si="120"/>
        <v>-0.42045454545454547</v>
      </c>
      <c r="M263" s="208" t="s">
        <v>604</v>
      </c>
      <c r="N263" s="205">
        <v>43896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5">
        <v>143</v>
      </c>
      <c r="B264" s="226">
        <v>43622</v>
      </c>
      <c r="C264" s="226"/>
      <c r="D264" s="227" t="s">
        <v>483</v>
      </c>
      <c r="E264" s="228" t="s">
        <v>593</v>
      </c>
      <c r="F264" s="228">
        <v>332.8</v>
      </c>
      <c r="G264" s="228"/>
      <c r="H264" s="228">
        <v>405</v>
      </c>
      <c r="I264" s="230">
        <v>419</v>
      </c>
      <c r="J264" s="200" t="s">
        <v>799</v>
      </c>
      <c r="K264" s="201">
        <f t="shared" si="119"/>
        <v>72.199999999999989</v>
      </c>
      <c r="L264" s="202">
        <f t="shared" si="120"/>
        <v>0.21694711538461534</v>
      </c>
      <c r="M264" s="197" t="s">
        <v>591</v>
      </c>
      <c r="N264" s="203">
        <v>43860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9">
        <v>144</v>
      </c>
      <c r="B265" s="218">
        <v>43641</v>
      </c>
      <c r="C265" s="218"/>
      <c r="D265" s="219" t="s">
        <v>151</v>
      </c>
      <c r="E265" s="220" t="s">
        <v>623</v>
      </c>
      <c r="F265" s="220">
        <v>386</v>
      </c>
      <c r="G265" s="221"/>
      <c r="H265" s="221">
        <v>395</v>
      </c>
      <c r="I265" s="221">
        <v>452</v>
      </c>
      <c r="J265" s="222" t="s">
        <v>800</v>
      </c>
      <c r="K265" s="223">
        <f t="shared" si="119"/>
        <v>9</v>
      </c>
      <c r="L265" s="224">
        <f t="shared" si="120"/>
        <v>2.3316062176165803E-2</v>
      </c>
      <c r="M265" s="220" t="s">
        <v>714</v>
      </c>
      <c r="N265" s="218">
        <v>43868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9">
        <v>145</v>
      </c>
      <c r="B266" s="218">
        <v>43707</v>
      </c>
      <c r="C266" s="218"/>
      <c r="D266" s="219" t="s">
        <v>131</v>
      </c>
      <c r="E266" s="220" t="s">
        <v>623</v>
      </c>
      <c r="F266" s="220">
        <v>137.5</v>
      </c>
      <c r="G266" s="221"/>
      <c r="H266" s="221">
        <v>138.5</v>
      </c>
      <c r="I266" s="221">
        <v>190</v>
      </c>
      <c r="J266" s="222" t="s">
        <v>822</v>
      </c>
      <c r="K266" s="223">
        <f t="shared" ref="K266" si="121">H266-F266</f>
        <v>1</v>
      </c>
      <c r="L266" s="224">
        <f t="shared" ref="L266" si="122">K266/F266</f>
        <v>7.2727272727272727E-3</v>
      </c>
      <c r="M266" s="220" t="s">
        <v>714</v>
      </c>
      <c r="N266" s="218">
        <v>44432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5">
        <v>146</v>
      </c>
      <c r="B267" s="226">
        <v>43731</v>
      </c>
      <c r="C267" s="226"/>
      <c r="D267" s="227" t="s">
        <v>430</v>
      </c>
      <c r="E267" s="228" t="s">
        <v>623</v>
      </c>
      <c r="F267" s="228">
        <v>235</v>
      </c>
      <c r="G267" s="228"/>
      <c r="H267" s="228">
        <v>295</v>
      </c>
      <c r="I267" s="230">
        <v>296</v>
      </c>
      <c r="J267" s="200" t="s">
        <v>801</v>
      </c>
      <c r="K267" s="201">
        <f t="shared" ref="K267:K272" si="123">H267-F267</f>
        <v>60</v>
      </c>
      <c r="L267" s="202">
        <f t="shared" ref="L267:L272" si="124">K267/F267</f>
        <v>0.25531914893617019</v>
      </c>
      <c r="M267" s="197" t="s">
        <v>591</v>
      </c>
      <c r="N267" s="203">
        <v>43844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5">
        <v>147</v>
      </c>
      <c r="B268" s="226">
        <v>43752</v>
      </c>
      <c r="C268" s="226"/>
      <c r="D268" s="227" t="s">
        <v>802</v>
      </c>
      <c r="E268" s="228" t="s">
        <v>623</v>
      </c>
      <c r="F268" s="228">
        <v>277.5</v>
      </c>
      <c r="G268" s="228"/>
      <c r="H268" s="228">
        <v>333</v>
      </c>
      <c r="I268" s="230">
        <v>333</v>
      </c>
      <c r="J268" s="200" t="s">
        <v>803</v>
      </c>
      <c r="K268" s="201">
        <f t="shared" si="123"/>
        <v>55.5</v>
      </c>
      <c r="L268" s="202">
        <f t="shared" si="124"/>
        <v>0.2</v>
      </c>
      <c r="M268" s="197" t="s">
        <v>591</v>
      </c>
      <c r="N268" s="203">
        <v>43846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5">
        <v>148</v>
      </c>
      <c r="B269" s="226">
        <v>43752</v>
      </c>
      <c r="C269" s="226"/>
      <c r="D269" s="227" t="s">
        <v>804</v>
      </c>
      <c r="E269" s="228" t="s">
        <v>623</v>
      </c>
      <c r="F269" s="228">
        <v>930</v>
      </c>
      <c r="G269" s="228"/>
      <c r="H269" s="228">
        <v>1165</v>
      </c>
      <c r="I269" s="230">
        <v>1200</v>
      </c>
      <c r="J269" s="200" t="s">
        <v>805</v>
      </c>
      <c r="K269" s="201">
        <f t="shared" si="123"/>
        <v>235</v>
      </c>
      <c r="L269" s="202">
        <f t="shared" si="124"/>
        <v>0.25268817204301075</v>
      </c>
      <c r="M269" s="197" t="s">
        <v>591</v>
      </c>
      <c r="N269" s="203">
        <v>43847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5">
        <v>149</v>
      </c>
      <c r="B270" s="226">
        <v>43753</v>
      </c>
      <c r="C270" s="226"/>
      <c r="D270" s="227" t="s">
        <v>806</v>
      </c>
      <c r="E270" s="228" t="s">
        <v>623</v>
      </c>
      <c r="F270" s="198">
        <v>111</v>
      </c>
      <c r="G270" s="228"/>
      <c r="H270" s="228">
        <v>141</v>
      </c>
      <c r="I270" s="230">
        <v>141</v>
      </c>
      <c r="J270" s="200" t="s">
        <v>607</v>
      </c>
      <c r="K270" s="201">
        <f t="shared" si="123"/>
        <v>30</v>
      </c>
      <c r="L270" s="202">
        <f t="shared" si="124"/>
        <v>0.27027027027027029</v>
      </c>
      <c r="M270" s="197" t="s">
        <v>591</v>
      </c>
      <c r="N270" s="203">
        <v>44328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5">
        <v>150</v>
      </c>
      <c r="B271" s="226">
        <v>43753</v>
      </c>
      <c r="C271" s="226"/>
      <c r="D271" s="227" t="s">
        <v>807</v>
      </c>
      <c r="E271" s="228" t="s">
        <v>623</v>
      </c>
      <c r="F271" s="198">
        <v>296</v>
      </c>
      <c r="G271" s="228"/>
      <c r="H271" s="228">
        <v>370</v>
      </c>
      <c r="I271" s="230">
        <v>370</v>
      </c>
      <c r="J271" s="200" t="s">
        <v>681</v>
      </c>
      <c r="K271" s="201">
        <f t="shared" si="123"/>
        <v>74</v>
      </c>
      <c r="L271" s="202">
        <f t="shared" si="124"/>
        <v>0.25</v>
      </c>
      <c r="M271" s="197" t="s">
        <v>591</v>
      </c>
      <c r="N271" s="203">
        <v>43853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5">
        <v>151</v>
      </c>
      <c r="B272" s="226">
        <v>43754</v>
      </c>
      <c r="C272" s="226"/>
      <c r="D272" s="227" t="s">
        <v>808</v>
      </c>
      <c r="E272" s="228" t="s">
        <v>623</v>
      </c>
      <c r="F272" s="198">
        <v>300</v>
      </c>
      <c r="G272" s="228"/>
      <c r="H272" s="228">
        <v>382.5</v>
      </c>
      <c r="I272" s="230">
        <v>344</v>
      </c>
      <c r="J272" s="200" t="s">
        <v>809</v>
      </c>
      <c r="K272" s="201">
        <f t="shared" si="123"/>
        <v>82.5</v>
      </c>
      <c r="L272" s="202">
        <f t="shared" si="124"/>
        <v>0.27500000000000002</v>
      </c>
      <c r="M272" s="197" t="s">
        <v>591</v>
      </c>
      <c r="N272" s="203">
        <v>44238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4">
        <v>152</v>
      </c>
      <c r="B273" s="245">
        <v>43832</v>
      </c>
      <c r="C273" s="245"/>
      <c r="D273" s="246" t="s">
        <v>810</v>
      </c>
      <c r="E273" s="53" t="s">
        <v>623</v>
      </c>
      <c r="F273" s="247" t="s">
        <v>811</v>
      </c>
      <c r="G273" s="53"/>
      <c r="H273" s="53"/>
      <c r="I273" s="248">
        <v>590</v>
      </c>
      <c r="J273" s="243" t="s">
        <v>594</v>
      </c>
      <c r="K273" s="243"/>
      <c r="L273" s="249"/>
      <c r="M273" s="250" t="s">
        <v>594</v>
      </c>
      <c r="N273" s="251"/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5">
        <v>153</v>
      </c>
      <c r="B274" s="226">
        <v>43966</v>
      </c>
      <c r="C274" s="226"/>
      <c r="D274" s="227" t="s">
        <v>71</v>
      </c>
      <c r="E274" s="228" t="s">
        <v>623</v>
      </c>
      <c r="F274" s="198">
        <v>67.5</v>
      </c>
      <c r="G274" s="228"/>
      <c r="H274" s="228">
        <v>86</v>
      </c>
      <c r="I274" s="230">
        <v>86</v>
      </c>
      <c r="J274" s="200" t="s">
        <v>812</v>
      </c>
      <c r="K274" s="201">
        <f t="shared" ref="K274:K281" si="125">H274-F274</f>
        <v>18.5</v>
      </c>
      <c r="L274" s="202">
        <f t="shared" ref="L274:L281" si="126">K274/F274</f>
        <v>0.27407407407407408</v>
      </c>
      <c r="M274" s="197" t="s">
        <v>591</v>
      </c>
      <c r="N274" s="203">
        <v>44008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5">
        <v>154</v>
      </c>
      <c r="B275" s="226">
        <v>44035</v>
      </c>
      <c r="C275" s="226"/>
      <c r="D275" s="227" t="s">
        <v>482</v>
      </c>
      <c r="E275" s="228" t="s">
        <v>623</v>
      </c>
      <c r="F275" s="198">
        <v>231</v>
      </c>
      <c r="G275" s="228"/>
      <c r="H275" s="228">
        <v>281</v>
      </c>
      <c r="I275" s="230">
        <v>281</v>
      </c>
      <c r="J275" s="200" t="s">
        <v>681</v>
      </c>
      <c r="K275" s="201">
        <f t="shared" si="125"/>
        <v>50</v>
      </c>
      <c r="L275" s="202">
        <f t="shared" si="126"/>
        <v>0.21645021645021645</v>
      </c>
      <c r="M275" s="197" t="s">
        <v>591</v>
      </c>
      <c r="N275" s="203">
        <v>44358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5">
        <v>155</v>
      </c>
      <c r="B276" s="226">
        <v>44092</v>
      </c>
      <c r="C276" s="226"/>
      <c r="D276" s="227" t="s">
        <v>407</v>
      </c>
      <c r="E276" s="228" t="s">
        <v>623</v>
      </c>
      <c r="F276" s="228">
        <v>206</v>
      </c>
      <c r="G276" s="228"/>
      <c r="H276" s="228">
        <v>248</v>
      </c>
      <c r="I276" s="230">
        <v>248</v>
      </c>
      <c r="J276" s="200" t="s">
        <v>681</v>
      </c>
      <c r="K276" s="201">
        <f t="shared" si="125"/>
        <v>42</v>
      </c>
      <c r="L276" s="202">
        <f t="shared" si="126"/>
        <v>0.20388349514563106</v>
      </c>
      <c r="M276" s="197" t="s">
        <v>591</v>
      </c>
      <c r="N276" s="203">
        <v>44214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5">
        <v>156</v>
      </c>
      <c r="B277" s="226">
        <v>44140</v>
      </c>
      <c r="C277" s="226"/>
      <c r="D277" s="227" t="s">
        <v>407</v>
      </c>
      <c r="E277" s="228" t="s">
        <v>623</v>
      </c>
      <c r="F277" s="228">
        <v>182.5</v>
      </c>
      <c r="G277" s="228"/>
      <c r="H277" s="228">
        <v>248</v>
      </c>
      <c r="I277" s="230">
        <v>248</v>
      </c>
      <c r="J277" s="200" t="s">
        <v>681</v>
      </c>
      <c r="K277" s="201">
        <f t="shared" si="125"/>
        <v>65.5</v>
      </c>
      <c r="L277" s="202">
        <f t="shared" si="126"/>
        <v>0.35890410958904112</v>
      </c>
      <c r="M277" s="197" t="s">
        <v>591</v>
      </c>
      <c r="N277" s="203">
        <v>44214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5">
        <v>157</v>
      </c>
      <c r="B278" s="226">
        <v>44140</v>
      </c>
      <c r="C278" s="226"/>
      <c r="D278" s="227" t="s">
        <v>327</v>
      </c>
      <c r="E278" s="228" t="s">
        <v>623</v>
      </c>
      <c r="F278" s="228">
        <v>247.5</v>
      </c>
      <c r="G278" s="228"/>
      <c r="H278" s="228">
        <v>320</v>
      </c>
      <c r="I278" s="230">
        <v>320</v>
      </c>
      <c r="J278" s="200" t="s">
        <v>681</v>
      </c>
      <c r="K278" s="201">
        <f t="shared" si="125"/>
        <v>72.5</v>
      </c>
      <c r="L278" s="202">
        <f t="shared" si="126"/>
        <v>0.29292929292929293</v>
      </c>
      <c r="M278" s="197" t="s">
        <v>591</v>
      </c>
      <c r="N278" s="203">
        <v>44323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5">
        <v>158</v>
      </c>
      <c r="B279" s="226">
        <v>44140</v>
      </c>
      <c r="C279" s="226"/>
      <c r="D279" s="227" t="s">
        <v>272</v>
      </c>
      <c r="E279" s="228" t="s">
        <v>623</v>
      </c>
      <c r="F279" s="198">
        <v>925</v>
      </c>
      <c r="G279" s="228"/>
      <c r="H279" s="228">
        <v>1095</v>
      </c>
      <c r="I279" s="230">
        <v>1093</v>
      </c>
      <c r="J279" s="200" t="s">
        <v>813</v>
      </c>
      <c r="K279" s="201">
        <f t="shared" si="125"/>
        <v>170</v>
      </c>
      <c r="L279" s="202">
        <f t="shared" si="126"/>
        <v>0.18378378378378379</v>
      </c>
      <c r="M279" s="197" t="s">
        <v>591</v>
      </c>
      <c r="N279" s="203">
        <v>44201</v>
      </c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5">
        <v>159</v>
      </c>
      <c r="B280" s="226">
        <v>44140</v>
      </c>
      <c r="C280" s="226"/>
      <c r="D280" s="227" t="s">
        <v>343</v>
      </c>
      <c r="E280" s="228" t="s">
        <v>623</v>
      </c>
      <c r="F280" s="198">
        <v>332.5</v>
      </c>
      <c r="G280" s="228"/>
      <c r="H280" s="228">
        <v>393</v>
      </c>
      <c r="I280" s="230">
        <v>406</v>
      </c>
      <c r="J280" s="200" t="s">
        <v>814</v>
      </c>
      <c r="K280" s="201">
        <f t="shared" si="125"/>
        <v>60.5</v>
      </c>
      <c r="L280" s="202">
        <f t="shared" si="126"/>
        <v>0.18195488721804512</v>
      </c>
      <c r="M280" s="197" t="s">
        <v>591</v>
      </c>
      <c r="N280" s="203">
        <v>44256</v>
      </c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5">
        <v>160</v>
      </c>
      <c r="B281" s="226">
        <v>44141</v>
      </c>
      <c r="C281" s="226"/>
      <c r="D281" s="227" t="s">
        <v>482</v>
      </c>
      <c r="E281" s="228" t="s">
        <v>623</v>
      </c>
      <c r="F281" s="198">
        <v>231</v>
      </c>
      <c r="G281" s="228"/>
      <c r="H281" s="228">
        <v>281</v>
      </c>
      <c r="I281" s="230">
        <v>281</v>
      </c>
      <c r="J281" s="200" t="s">
        <v>681</v>
      </c>
      <c r="K281" s="201">
        <f t="shared" si="125"/>
        <v>50</v>
      </c>
      <c r="L281" s="202">
        <f t="shared" si="126"/>
        <v>0.21645021645021645</v>
      </c>
      <c r="M281" s="197" t="s">
        <v>591</v>
      </c>
      <c r="N281" s="203">
        <v>44358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52">
        <v>161</v>
      </c>
      <c r="B282" s="245">
        <v>44187</v>
      </c>
      <c r="C282" s="245"/>
      <c r="D282" s="246" t="s">
        <v>455</v>
      </c>
      <c r="E282" s="53" t="s">
        <v>623</v>
      </c>
      <c r="F282" s="247" t="s">
        <v>815</v>
      </c>
      <c r="G282" s="53"/>
      <c r="H282" s="53"/>
      <c r="I282" s="248">
        <v>239</v>
      </c>
      <c r="J282" s="243" t="s">
        <v>594</v>
      </c>
      <c r="K282" s="243"/>
      <c r="L282" s="249"/>
      <c r="M282" s="250"/>
      <c r="N282" s="251"/>
      <c r="O282" s="1"/>
      <c r="P282" s="1"/>
      <c r="Q282" s="1"/>
      <c r="R282" s="6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52">
        <v>162</v>
      </c>
      <c r="B283" s="245">
        <v>44258</v>
      </c>
      <c r="C283" s="245"/>
      <c r="D283" s="246" t="s">
        <v>810</v>
      </c>
      <c r="E283" s="53" t="s">
        <v>623</v>
      </c>
      <c r="F283" s="247" t="s">
        <v>811</v>
      </c>
      <c r="G283" s="53"/>
      <c r="H283" s="53"/>
      <c r="I283" s="248">
        <v>590</v>
      </c>
      <c r="J283" s="243" t="s">
        <v>594</v>
      </c>
      <c r="K283" s="243"/>
      <c r="L283" s="249"/>
      <c r="M283" s="250"/>
      <c r="N283" s="251"/>
      <c r="O283" s="1"/>
      <c r="P283" s="1"/>
      <c r="R283" s="6" t="s">
        <v>784</v>
      </c>
    </row>
    <row r="284" spans="1:26" ht="12.75" customHeight="1">
      <c r="A284" s="225">
        <v>163</v>
      </c>
      <c r="B284" s="226">
        <v>44274</v>
      </c>
      <c r="C284" s="226"/>
      <c r="D284" s="227" t="s">
        <v>343</v>
      </c>
      <c r="E284" s="228" t="s">
        <v>623</v>
      </c>
      <c r="F284" s="198">
        <v>355</v>
      </c>
      <c r="G284" s="228"/>
      <c r="H284" s="228">
        <v>422.5</v>
      </c>
      <c r="I284" s="230">
        <v>420</v>
      </c>
      <c r="J284" s="200" t="s">
        <v>816</v>
      </c>
      <c r="K284" s="201">
        <f t="shared" ref="K284:K287" si="127">H284-F284</f>
        <v>67.5</v>
      </c>
      <c r="L284" s="202">
        <f t="shared" ref="L284:L287" si="128">K284/F284</f>
        <v>0.19014084507042253</v>
      </c>
      <c r="M284" s="197" t="s">
        <v>591</v>
      </c>
      <c r="N284" s="203">
        <v>44361</v>
      </c>
      <c r="O284" s="1"/>
      <c r="R284" s="253" t="s">
        <v>784</v>
      </c>
    </row>
    <row r="285" spans="1:26" ht="12.75" customHeight="1">
      <c r="A285" s="225">
        <v>164</v>
      </c>
      <c r="B285" s="226">
        <v>44295</v>
      </c>
      <c r="C285" s="226"/>
      <c r="D285" s="227" t="s">
        <v>817</v>
      </c>
      <c r="E285" s="228" t="s">
        <v>623</v>
      </c>
      <c r="F285" s="198">
        <v>555</v>
      </c>
      <c r="G285" s="228"/>
      <c r="H285" s="228">
        <v>663</v>
      </c>
      <c r="I285" s="230">
        <v>663</v>
      </c>
      <c r="J285" s="200" t="s">
        <v>818</v>
      </c>
      <c r="K285" s="201">
        <f t="shared" si="127"/>
        <v>108</v>
      </c>
      <c r="L285" s="202">
        <f t="shared" si="128"/>
        <v>0.19459459459459461</v>
      </c>
      <c r="M285" s="197" t="s">
        <v>591</v>
      </c>
      <c r="N285" s="203">
        <v>44321</v>
      </c>
      <c r="O285" s="1"/>
      <c r="P285" s="1"/>
      <c r="Q285" s="1"/>
      <c r="R285" s="253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5">
        <v>165</v>
      </c>
      <c r="B286" s="226">
        <v>44308</v>
      </c>
      <c r="C286" s="226"/>
      <c r="D286" s="227" t="s">
        <v>376</v>
      </c>
      <c r="E286" s="228" t="s">
        <v>623</v>
      </c>
      <c r="F286" s="198">
        <v>126.5</v>
      </c>
      <c r="G286" s="228"/>
      <c r="H286" s="228">
        <v>155</v>
      </c>
      <c r="I286" s="230">
        <v>155</v>
      </c>
      <c r="J286" s="200" t="s">
        <v>681</v>
      </c>
      <c r="K286" s="201">
        <f t="shared" si="127"/>
        <v>28.5</v>
      </c>
      <c r="L286" s="202">
        <f t="shared" si="128"/>
        <v>0.22529644268774704</v>
      </c>
      <c r="M286" s="197" t="s">
        <v>591</v>
      </c>
      <c r="N286" s="203">
        <v>44362</v>
      </c>
      <c r="O286" s="1"/>
      <c r="R286" s="253" t="s">
        <v>784</v>
      </c>
    </row>
    <row r="287" spans="1:26" ht="12.75" customHeight="1">
      <c r="A287" s="304">
        <v>166</v>
      </c>
      <c r="B287" s="305">
        <v>44368</v>
      </c>
      <c r="C287" s="305"/>
      <c r="D287" s="306" t="s">
        <v>394</v>
      </c>
      <c r="E287" s="307" t="s">
        <v>623</v>
      </c>
      <c r="F287" s="308">
        <v>287.5</v>
      </c>
      <c r="G287" s="307"/>
      <c r="H287" s="307">
        <v>245</v>
      </c>
      <c r="I287" s="309">
        <v>344</v>
      </c>
      <c r="J287" s="210" t="s">
        <v>858</v>
      </c>
      <c r="K287" s="211">
        <f t="shared" si="127"/>
        <v>-42.5</v>
      </c>
      <c r="L287" s="212">
        <f t="shared" si="128"/>
        <v>-0.14782608695652175</v>
      </c>
      <c r="M287" s="208" t="s">
        <v>604</v>
      </c>
      <c r="N287" s="205">
        <v>44508</v>
      </c>
      <c r="O287" s="1"/>
      <c r="R287" s="253" t="s">
        <v>784</v>
      </c>
    </row>
    <row r="288" spans="1:26" ht="12.75" customHeight="1">
      <c r="A288" s="252">
        <v>167</v>
      </c>
      <c r="B288" s="245">
        <v>44368</v>
      </c>
      <c r="C288" s="245"/>
      <c r="D288" s="246" t="s">
        <v>482</v>
      </c>
      <c r="E288" s="53" t="s">
        <v>623</v>
      </c>
      <c r="F288" s="247" t="s">
        <v>819</v>
      </c>
      <c r="G288" s="53"/>
      <c r="H288" s="53"/>
      <c r="I288" s="248">
        <v>320</v>
      </c>
      <c r="J288" s="243" t="s">
        <v>594</v>
      </c>
      <c r="K288" s="252"/>
      <c r="L288" s="245"/>
      <c r="M288" s="245"/>
      <c r="N288" s="246"/>
      <c r="O288" s="41"/>
      <c r="R288" s="253" t="s">
        <v>784</v>
      </c>
    </row>
    <row r="289" spans="1:18" ht="12.75" customHeight="1">
      <c r="A289" s="430">
        <v>168</v>
      </c>
      <c r="B289" s="431">
        <v>44406</v>
      </c>
      <c r="C289" s="431"/>
      <c r="D289" s="432" t="s">
        <v>376</v>
      </c>
      <c r="E289" s="433" t="s">
        <v>623</v>
      </c>
      <c r="F289" s="434">
        <v>162.5</v>
      </c>
      <c r="G289" s="433"/>
      <c r="H289" s="433">
        <v>200</v>
      </c>
      <c r="I289" s="433">
        <v>200</v>
      </c>
      <c r="J289" s="200" t="s">
        <v>681</v>
      </c>
      <c r="K289" s="201">
        <f t="shared" ref="K289" si="129">H289-F289</f>
        <v>37.5</v>
      </c>
      <c r="L289" s="202">
        <f t="shared" ref="L289" si="130">K289/F289</f>
        <v>0.23076923076923078</v>
      </c>
      <c r="M289" s="197" t="s">
        <v>591</v>
      </c>
      <c r="N289" s="203">
        <v>44571</v>
      </c>
      <c r="O289" s="41"/>
      <c r="R289" s="253" t="s">
        <v>784</v>
      </c>
    </row>
    <row r="290" spans="1:18" ht="12.75" customHeight="1">
      <c r="A290" s="225">
        <v>169</v>
      </c>
      <c r="B290" s="226">
        <v>44462</v>
      </c>
      <c r="C290" s="226"/>
      <c r="D290" s="227" t="s">
        <v>825</v>
      </c>
      <c r="E290" s="228" t="s">
        <v>623</v>
      </c>
      <c r="F290" s="198">
        <v>1235</v>
      </c>
      <c r="G290" s="228"/>
      <c r="H290" s="228">
        <v>1505</v>
      </c>
      <c r="I290" s="230">
        <v>1500</v>
      </c>
      <c r="J290" s="200" t="s">
        <v>681</v>
      </c>
      <c r="K290" s="201">
        <f t="shared" ref="K290" si="131">H290-F290</f>
        <v>270</v>
      </c>
      <c r="L290" s="202">
        <f t="shared" ref="L290" si="132">K290/F290</f>
        <v>0.21862348178137653</v>
      </c>
      <c r="M290" s="197" t="s">
        <v>591</v>
      </c>
      <c r="N290" s="203">
        <v>44564</v>
      </c>
      <c r="O290" s="1"/>
      <c r="R290" s="253" t="s">
        <v>784</v>
      </c>
    </row>
    <row r="291" spans="1:18" ht="12.75" customHeight="1">
      <c r="A291" s="275">
        <v>170</v>
      </c>
      <c r="B291" s="276">
        <v>44480</v>
      </c>
      <c r="C291" s="276"/>
      <c r="D291" s="277" t="s">
        <v>827</v>
      </c>
      <c r="E291" s="278" t="s">
        <v>623</v>
      </c>
      <c r="F291" s="279" t="s">
        <v>832</v>
      </c>
      <c r="G291" s="278"/>
      <c r="H291" s="278"/>
      <c r="I291" s="278">
        <v>145</v>
      </c>
      <c r="J291" s="280" t="s">
        <v>594</v>
      </c>
      <c r="K291" s="275"/>
      <c r="L291" s="276"/>
      <c r="M291" s="276"/>
      <c r="N291" s="277"/>
      <c r="O291" s="41"/>
      <c r="R291" s="253" t="s">
        <v>784</v>
      </c>
    </row>
    <row r="292" spans="1:18" ht="12.75" customHeight="1">
      <c r="A292" s="281">
        <v>171</v>
      </c>
      <c r="B292" s="282">
        <v>44481</v>
      </c>
      <c r="C292" s="282"/>
      <c r="D292" s="283" t="s">
        <v>261</v>
      </c>
      <c r="E292" s="284" t="s">
        <v>623</v>
      </c>
      <c r="F292" s="285" t="s">
        <v>829</v>
      </c>
      <c r="G292" s="284"/>
      <c r="H292" s="284"/>
      <c r="I292" s="284">
        <v>380</v>
      </c>
      <c r="J292" s="286" t="s">
        <v>594</v>
      </c>
      <c r="K292" s="281"/>
      <c r="L292" s="282"/>
      <c r="M292" s="282"/>
      <c r="N292" s="283"/>
      <c r="O292" s="41"/>
      <c r="R292" s="253" t="s">
        <v>784</v>
      </c>
    </row>
    <row r="293" spans="1:18" ht="12.75" customHeight="1">
      <c r="A293" s="281">
        <v>172</v>
      </c>
      <c r="B293" s="282">
        <v>44481</v>
      </c>
      <c r="C293" s="282"/>
      <c r="D293" s="283" t="s">
        <v>402</v>
      </c>
      <c r="E293" s="284" t="s">
        <v>623</v>
      </c>
      <c r="F293" s="285" t="s">
        <v>830</v>
      </c>
      <c r="G293" s="284"/>
      <c r="H293" s="284"/>
      <c r="I293" s="284">
        <v>56</v>
      </c>
      <c r="J293" s="286" t="s">
        <v>594</v>
      </c>
      <c r="K293" s="281"/>
      <c r="L293" s="282"/>
      <c r="M293" s="282"/>
      <c r="N293" s="283"/>
      <c r="O293" s="41"/>
      <c r="R293" s="253"/>
    </row>
    <row r="294" spans="1:18" ht="12.75" customHeight="1">
      <c r="A294" s="287">
        <v>173</v>
      </c>
      <c r="B294" s="282">
        <v>44551</v>
      </c>
      <c r="C294" s="287"/>
      <c r="D294" s="287" t="s">
        <v>119</v>
      </c>
      <c r="E294" s="284" t="s">
        <v>623</v>
      </c>
      <c r="F294" s="284" t="s">
        <v>871</v>
      </c>
      <c r="G294" s="284"/>
      <c r="H294" s="284"/>
      <c r="I294" s="284">
        <v>3000</v>
      </c>
      <c r="J294" s="284" t="s">
        <v>594</v>
      </c>
      <c r="K294" s="284"/>
      <c r="L294" s="284"/>
      <c r="M294" s="284"/>
      <c r="N294" s="287"/>
      <c r="O294" s="41"/>
      <c r="R294" s="253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253"/>
    </row>
    <row r="296" spans="1:18" ht="12.75" customHeight="1">
      <c r="A296" s="252"/>
      <c r="B296" s="254" t="s">
        <v>820</v>
      </c>
      <c r="F296" s="56"/>
      <c r="G296" s="56"/>
      <c r="H296" s="56"/>
      <c r="I296" s="56"/>
      <c r="J296" s="41"/>
      <c r="K296" s="56"/>
      <c r="L296" s="56"/>
      <c r="M296" s="56"/>
      <c r="O296" s="41"/>
      <c r="R296" s="253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A306" s="255"/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A307" s="255"/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A308" s="53"/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</sheetData>
  <autoFilter ref="R1:R30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2022-01-19T02:35:05Z</dcterms:modified>
</cp:coreProperties>
</file>