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14" i="7"/>
  <c r="L314" s="1"/>
  <c r="K313"/>
  <c r="L313" s="1"/>
  <c r="K126"/>
  <c r="M126" s="1"/>
  <c r="K120"/>
  <c r="M120" s="1"/>
  <c r="K125"/>
  <c r="M125" s="1"/>
  <c r="K124"/>
  <c r="M124" s="1"/>
  <c r="L100"/>
  <c r="K100"/>
  <c r="L42"/>
  <c r="K42"/>
  <c r="L50"/>
  <c r="K50"/>
  <c r="L48"/>
  <c r="K48"/>
  <c r="L51"/>
  <c r="K51"/>
  <c r="L38"/>
  <c r="K38"/>
  <c r="L99"/>
  <c r="K99"/>
  <c r="K115"/>
  <c r="M115" s="1"/>
  <c r="L98"/>
  <c r="K98"/>
  <c r="L97"/>
  <c r="K97"/>
  <c r="L94"/>
  <c r="K94"/>
  <c r="L96"/>
  <c r="K96"/>
  <c r="L95"/>
  <c r="K95"/>
  <c r="K123"/>
  <c r="M123" s="1"/>
  <c r="L93"/>
  <c r="K93"/>
  <c r="K122"/>
  <c r="M122" s="1"/>
  <c r="L44"/>
  <c r="K44"/>
  <c r="K116"/>
  <c r="M116" s="1"/>
  <c r="L16"/>
  <c r="K16"/>
  <c r="K121"/>
  <c r="M121" s="1"/>
  <c r="K119"/>
  <c r="M119" s="1"/>
  <c r="K117"/>
  <c r="M117" s="1"/>
  <c r="L46"/>
  <c r="K46"/>
  <c r="L40"/>
  <c r="K40"/>
  <c r="L41"/>
  <c r="K41"/>
  <c r="L91"/>
  <c r="K91"/>
  <c r="L90"/>
  <c r="K90"/>
  <c r="L92"/>
  <c r="K92"/>
  <c r="K118"/>
  <c r="M118" s="1"/>
  <c r="L47"/>
  <c r="K47"/>
  <c r="K114"/>
  <c r="M114" s="1"/>
  <c r="L43"/>
  <c r="K43"/>
  <c r="L32"/>
  <c r="K32"/>
  <c r="L86"/>
  <c r="K86"/>
  <c r="L85"/>
  <c r="K85"/>
  <c r="L89"/>
  <c r="K89"/>
  <c r="L88"/>
  <c r="K88"/>
  <c r="L87"/>
  <c r="K87"/>
  <c r="K112"/>
  <c r="M112" s="1"/>
  <c r="L83"/>
  <c r="K83"/>
  <c r="L84"/>
  <c r="K84"/>
  <c r="L33"/>
  <c r="K33"/>
  <c r="L39"/>
  <c r="K39"/>
  <c r="L82"/>
  <c r="K82"/>
  <c r="K81"/>
  <c r="L81"/>
  <c r="K113"/>
  <c r="M113" s="1"/>
  <c r="L79"/>
  <c r="K79"/>
  <c r="L36"/>
  <c r="K36"/>
  <c r="L80"/>
  <c r="K80"/>
  <c r="L77"/>
  <c r="K77"/>
  <c r="L15"/>
  <c r="K15"/>
  <c r="L74"/>
  <c r="K74"/>
  <c r="L78"/>
  <c r="K78"/>
  <c r="K111"/>
  <c r="M111" s="1"/>
  <c r="K110"/>
  <c r="M110" s="1"/>
  <c r="K316"/>
  <c r="L316" s="1"/>
  <c r="L76"/>
  <c r="K76"/>
  <c r="L75"/>
  <c r="K75"/>
  <c r="L14"/>
  <c r="K14"/>
  <c r="L71"/>
  <c r="K71"/>
  <c r="L73"/>
  <c r="K73"/>
  <c r="L72"/>
  <c r="K72"/>
  <c r="K68"/>
  <c r="L68"/>
  <c r="L70"/>
  <c r="K70"/>
  <c r="L37"/>
  <c r="K37"/>
  <c r="L31"/>
  <c r="K31"/>
  <c r="L30"/>
  <c r="K30"/>
  <c r="L69"/>
  <c r="K69"/>
  <c r="L65"/>
  <c r="K65"/>
  <c r="L67"/>
  <c r="K67"/>
  <c r="L66"/>
  <c r="K66"/>
  <c r="L35"/>
  <c r="K35"/>
  <c r="L34"/>
  <c r="K34"/>
  <c r="L29"/>
  <c r="K29"/>
  <c r="L13"/>
  <c r="K13"/>
  <c r="L12"/>
  <c r="K12"/>
  <c r="M48" l="1"/>
  <c r="M42"/>
  <c r="M100"/>
  <c r="M50"/>
  <c r="M44"/>
  <c r="M94"/>
  <c r="M38"/>
  <c r="M51"/>
  <c r="M98"/>
  <c r="M99"/>
  <c r="M95"/>
  <c r="M97"/>
  <c r="M96"/>
  <c r="M93"/>
  <c r="M16"/>
  <c r="M46"/>
  <c r="M41"/>
  <c r="M40"/>
  <c r="M47"/>
  <c r="M90"/>
  <c r="M91"/>
  <c r="M92"/>
  <c r="M43"/>
  <c r="M85"/>
  <c r="M32"/>
  <c r="M86"/>
  <c r="M89"/>
  <c r="M88"/>
  <c r="M87"/>
  <c r="M36"/>
  <c r="M83"/>
  <c r="M33"/>
  <c r="M84"/>
  <c r="M39"/>
  <c r="M15"/>
  <c r="M79"/>
  <c r="M81"/>
  <c r="M77"/>
  <c r="M82"/>
  <c r="M70"/>
  <c r="M80"/>
  <c r="M74"/>
  <c r="M78"/>
  <c r="M31"/>
  <c r="M76"/>
  <c r="M30"/>
  <c r="M14"/>
  <c r="M75"/>
  <c r="M72"/>
  <c r="M37"/>
  <c r="M71"/>
  <c r="M73"/>
  <c r="M68"/>
  <c r="M34"/>
  <c r="M69"/>
  <c r="M65"/>
  <c r="M35"/>
  <c r="M67"/>
  <c r="M66"/>
  <c r="M29"/>
  <c r="M13"/>
  <c r="M12"/>
  <c r="L11"/>
  <c r="K11"/>
  <c r="L10"/>
  <c r="K10"/>
  <c r="M11" l="1"/>
  <c r="M10"/>
  <c r="K311" l="1"/>
  <c r="L311" s="1"/>
  <c r="M7" l="1"/>
  <c r="F299" l="1"/>
  <c r="K300"/>
  <c r="L300" s="1"/>
  <c r="K291"/>
  <c r="L291" s="1"/>
  <c r="K294"/>
  <c r="L294" s="1"/>
  <c r="K302" l="1"/>
  <c r="L302" s="1"/>
  <c r="F293"/>
  <c r="F292"/>
  <c r="F290"/>
  <c r="K290" s="1"/>
  <c r="L290" s="1"/>
  <c r="F270"/>
  <c r="F222"/>
  <c r="K301" l="1"/>
  <c r="L301" s="1"/>
  <c r="K299"/>
  <c r="L299" s="1"/>
  <c r="K305"/>
  <c r="L305" s="1"/>
  <c r="K306"/>
  <c r="L306" s="1"/>
  <c r="K298"/>
  <c r="L298" s="1"/>
  <c r="K308"/>
  <c r="L308" s="1"/>
  <c r="K304"/>
  <c r="L304" s="1"/>
  <c r="K297" l="1"/>
  <c r="L297" s="1"/>
  <c r="K286"/>
  <c r="L286" s="1"/>
  <c r="K288"/>
  <c r="L288" s="1"/>
  <c r="K285"/>
  <c r="L285" s="1"/>
  <c r="K287"/>
  <c r="L287" s="1"/>
  <c r="K216"/>
  <c r="L216" s="1"/>
  <c r="K269"/>
  <c r="L269" s="1"/>
  <c r="K283"/>
  <c r="L283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1"/>
  <c r="L271" s="1"/>
  <c r="K270"/>
  <c r="L270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0"/>
  <c r="L240" s="1"/>
  <c r="K238"/>
  <c r="L238" s="1"/>
  <c r="K237"/>
  <c r="L237" s="1"/>
  <c r="K236"/>
  <c r="L236" s="1"/>
  <c r="K234"/>
  <c r="L234" s="1"/>
  <c r="K233"/>
  <c r="L233" s="1"/>
  <c r="K232"/>
  <c r="L232" s="1"/>
  <c r="K23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H221"/>
  <c r="K221" s="1"/>
  <c r="L221" s="1"/>
  <c r="K218"/>
  <c r="L218" s="1"/>
  <c r="K217"/>
  <c r="L217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F186"/>
  <c r="K186" s="1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D7" i="6"/>
  <c r="K6" i="4"/>
  <c r="K6" i="3"/>
  <c r="L6" i="2"/>
</calcChain>
</file>

<file path=xl/sharedStrings.xml><?xml version="1.0" encoding="utf-8"?>
<sst xmlns="http://schemas.openxmlformats.org/spreadsheetml/2006/main" count="7778" uniqueCount="3855">
  <si>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</si>
  <si>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</si>
  <si>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</si>
  <si>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</si>
  <si>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</si>
  <si>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</si>
  <si>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</si>
  <si>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</si>
  <si>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</si>
  <si>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</si>
  <si>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</si>
  <si>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</si>
  <si>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</si>
  <si>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</si>
  <si>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</si>
  <si>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</si>
  <si>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</si>
  <si>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</si>
  <si>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</si>
  <si>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</si>
  <si>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</si>
  <si>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</si>
  <si>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</si>
  <si>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</si>
  <si>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</si>
  <si>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</si>
  <si>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</si>
  <si>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</si>
  <si>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</si>
  <si>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</si>
  <si>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</si>
  <si>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</si>
  <si>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</si>
  <si>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</si>
  <si>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</si>
  <si>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</si>
  <si>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</si>
  <si>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</si>
  <si>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</si>
  <si>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</si>
  <si>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</si>
  <si>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</si>
  <si>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</si>
  <si>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</si>
  <si>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</si>
  <si>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</si>
  <si>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</si>
  <si>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</si>
  <si>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</si>
  <si>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</si>
  <si>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</si>
  <si>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</si>
  <si>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</si>
  <si>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</si>
  <si>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</si>
  <si>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</si>
  <si>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</si>
  <si>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</si>
  <si>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</si>
  <si>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</si>
  <si>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</si>
  <si>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</si>
  <si>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</si>
  <si>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</si>
  <si>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</si>
  <si>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</si>
  <si>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</si>
  <si>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</si>
  <si>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</si>
  <si>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</si>
  <si>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</si>
  <si>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</si>
  <si>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</si>
  <si>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</si>
  <si>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</si>
  <si>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</si>
  <si>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</si>
  <si>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</si>
  <si>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</si>
  <si>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</si>
  <si>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</si>
  <si>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</si>
  <si>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</si>
  <si>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</si>
  <si>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</si>
  <si>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</si>
  <si>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</si>
  <si>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</si>
  <si>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</si>
  <si>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</si>
  <si>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</si>
  <si>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</si>
  <si>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</si>
  <si>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</si>
  <si>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</si>
  <si>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</si>
  <si>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</si>
  <si>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</si>
  <si>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</si>
  <si>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</si>
  <si>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</si>
  <si>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</si>
  <si>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</si>
  <si>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</si>
  <si>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</si>
  <si>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</si>
  <si>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</si>
  <si>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</si>
  <si>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</si>
  <si>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</si>
  <si>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</si>
  <si>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</si>
  <si>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</si>
  <si>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</si>
  <si>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</si>
  <si>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</si>
  <si>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</si>
  <si>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</si>
  <si>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</si>
  <si>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</si>
  <si>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</si>
  <si>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</si>
  <si>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</si>
  <si>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</si>
  <si>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</si>
  <si>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</si>
  <si>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</si>
  <si>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</si>
  <si>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</si>
  <si>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</si>
  <si>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</si>
  <si>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</si>
  <si>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</si>
  <si>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</si>
  <si>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</si>
  <si>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</si>
  <si>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</si>
  <si>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</si>
  <si>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</si>
  <si>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</si>
  <si>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</si>
  <si>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</si>
  <si>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</si>
  <si>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</si>
  <si>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</si>
  <si>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</si>
  <si>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</si>
  <si>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</si>
  <si>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</si>
  <si>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</si>
  <si>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</si>
  <si>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</si>
  <si>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</si>
  <si>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</si>
  <si>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</si>
  <si>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</si>
  <si>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</si>
  <si>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</si>
  <si>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</si>
  <si>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</si>
  <si>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</si>
  <si>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</si>
  <si>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</si>
  <si>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</si>
  <si>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</si>
  <si>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</si>
  <si>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</si>
  <si>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</si>
  <si>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</si>
  <si>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</si>
  <si>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</si>
  <si>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</si>
  <si>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</si>
  <si>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</si>
  <si>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</si>
  <si>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</si>
  <si>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</si>
  <si>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</si>
  <si>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</si>
  <si>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</si>
  <si>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</si>
  <si>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</si>
  <si>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</si>
  <si>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</si>
  <si>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</si>
  <si>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</si>
  <si>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</si>
  <si>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</si>
  <si>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</si>
  <si>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</si>
  <si>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</si>
  <si>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</si>
  <si>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</si>
  <si>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</si>
  <si>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</si>
  <si>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</si>
  <si>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</si>
  <si>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</si>
  <si>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</si>
  <si>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</si>
  <si>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</si>
  <si>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</si>
  <si>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</si>
  <si>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</si>
  <si>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</si>
  <si>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</si>
  <si>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</si>
  <si>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</si>
  <si>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</si>
  <si>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</si>
  <si>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</si>
  <si>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</si>
  <si>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</si>
  <si>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</si>
  <si>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</si>
  <si>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</si>
  <si>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</si>
  <si>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</si>
  <si>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</si>
  <si>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</si>
  <si>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</si>
  <si>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</si>
  <si>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</si>
  <si>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</si>
  <si>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</si>
  <si>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</si>
  <si>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</si>
  <si>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</si>
  <si>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</si>
  <si>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</si>
  <si>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</si>
  <si>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</si>
  <si>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</si>
  <si>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</si>
  <si>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</si>
  <si>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</si>
  <si>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</si>
  <si>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</si>
  <si>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</si>
  <si>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</si>
  <si>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</si>
  <si>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</si>
  <si>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</si>
  <si>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</si>
  <si>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</si>
  <si>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</si>
  <si>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</si>
  <si>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</si>
  <si>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</si>
  <si>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</si>
  <si>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</si>
  <si>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</si>
  <si>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</si>
  <si>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</si>
  <si>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</si>
  <si>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</si>
  <si>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</si>
  <si>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</si>
  <si>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</si>
  <si>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</si>
  <si>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</si>
  <si>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</si>
  <si>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</si>
  <si>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</si>
  <si>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</si>
  <si>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</si>
  <si>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</si>
  <si>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</si>
  <si>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</si>
  <si>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</si>
  <si>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</si>
  <si>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</si>
  <si>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</si>
  <si>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</si>
  <si>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</si>
  <si>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</si>
  <si>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</si>
  <si>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</si>
  <si>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</si>
  <si>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</si>
  <si>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</si>
  <si>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</si>
  <si>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</si>
  <si>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</si>
  <si>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</si>
  <si>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</si>
  <si>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</si>
  <si>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</si>
  <si>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</si>
  <si>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</si>
  <si>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</si>
  <si>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</si>
  <si>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</si>
  <si>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</si>
  <si>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</si>
  <si>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</si>
  <si>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</si>
  <si>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</si>
  <si>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</si>
  <si>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</si>
  <si>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</si>
  <si>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</si>
  <si>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</si>
  <si>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</si>
  <si>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</si>
  <si>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</si>
  <si>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</si>
  <si>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</si>
  <si>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</si>
  <si>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</si>
  <si>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</si>
  <si>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</si>
  <si>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</si>
  <si>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</si>
  <si>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</si>
  <si>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</si>
  <si>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</si>
  <si>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</si>
  <si>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</si>
  <si>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</si>
  <si>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</si>
  <si>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</si>
  <si>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</si>
  <si>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</si>
  <si>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</si>
  <si>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</si>
  <si>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</si>
  <si>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</si>
  <si>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</si>
  <si>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</si>
  <si>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</si>
  <si>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</si>
  <si>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</si>
  <si>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</si>
  <si>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</si>
  <si>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</si>
  <si>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</si>
  <si>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</si>
  <si>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</si>
  <si>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</si>
  <si>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</si>
  <si>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</si>
  <si>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</si>
  <si>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</si>
  <si>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</si>
  <si>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</si>
  <si>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</si>
  <si>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</si>
  <si>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</si>
  <si>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</si>
  <si>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</si>
  <si>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</si>
  <si>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</si>
  <si>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</si>
  <si>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</si>
  <si>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</si>
  <si>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</si>
  <si>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</si>
  <si>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</si>
  <si>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</si>
  <si>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</si>
  <si>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</si>
  <si>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</si>
  <si>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</si>
  <si>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</si>
  <si>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</si>
  <si>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</si>
  <si>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</si>
  <si>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</si>
  <si>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</si>
  <si>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</si>
  <si>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</si>
  <si>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</si>
  <si>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</si>
  <si>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</si>
  <si>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</si>
  <si>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</si>
  <si>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</si>
  <si>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</si>
  <si>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</si>
  <si>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</si>
  <si>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</si>
  <si>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</si>
  <si>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</si>
  <si>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</si>
  <si>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</si>
  <si>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</si>
  <si>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</si>
  <si>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</si>
  <si>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</si>
  <si>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</si>
  <si>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</si>
  <si>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</si>
  <si>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</si>
  <si>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</si>
  <si>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</si>
  <si>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</si>
  <si>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</si>
  <si>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</si>
  <si>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</si>
  <si>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</si>
  <si>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</si>
  <si>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</si>
  <si>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</si>
  <si>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</si>
  <si>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</si>
  <si>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</si>
  <si>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</si>
  <si>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</si>
  <si>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</si>
  <si>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</si>
  <si>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</si>
  <si>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</si>
  <si>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</si>
  <si>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</si>
  <si>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</si>
  <si>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</si>
  <si>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</si>
  <si>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</si>
  <si>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</si>
  <si>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</si>
  <si>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</si>
  <si>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</si>
  <si>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</si>
  <si>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</si>
  <si>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</si>
  <si>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</si>
  <si>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</si>
  <si>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</si>
  <si>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</si>
  <si>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</si>
  <si>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</si>
  <si>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</si>
  <si>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</si>
  <si>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</si>
  <si>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</si>
  <si>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</si>
  <si>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</si>
  <si>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</si>
  <si>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</si>
  <si>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</si>
  <si>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</si>
  <si>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</si>
  <si>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</si>
  <si>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</si>
  <si>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</si>
  <si>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</si>
  <si>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</si>
  <si>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</si>
  <si>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</si>
  <si>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</si>
  <si>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</si>
  <si>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</si>
  <si>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</si>
  <si>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</si>
  <si>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</si>
  <si>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</si>
  <si>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</si>
  <si>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</si>
  <si>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</si>
  <si>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</si>
  <si>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</si>
  <si>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</si>
  <si>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</si>
  <si>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</si>
  <si>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</si>
  <si>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</si>
  <si>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</si>
  <si>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</si>
  <si>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</si>
  <si>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</si>
  <si>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</si>
  <si>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</si>
  <si>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</si>
  <si>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</si>
  <si>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</si>
  <si>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</si>
  <si>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</si>
  <si>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</si>
  <si>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</si>
  <si>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</si>
  <si>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</si>
  <si>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</si>
  <si>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</si>
  <si>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</si>
  <si>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</si>
  <si>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</si>
  <si>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</si>
  <si>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</si>
  <si>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</si>
  <si>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</si>
  <si>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</si>
  <si>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</si>
  <si>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</si>
  <si>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</si>
  <si>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</si>
  <si>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</si>
  <si>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</si>
  <si>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</si>
  <si>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</si>
  <si>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</si>
  <si>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</si>
  <si>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</si>
  <si>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</si>
  <si>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</si>
  <si>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</si>
  <si>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</si>
  <si>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</si>
  <si>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</si>
  <si>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</si>
  <si>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</si>
  <si>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</si>
  <si>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</si>
  <si>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</si>
  <si>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</si>
  <si>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</si>
  <si>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</si>
  <si>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</si>
  <si>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</si>
  <si>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</si>
  <si>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</si>
  <si>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</si>
  <si>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</si>
  <si>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</si>
  <si>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</si>
  <si>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</si>
  <si>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</si>
  <si>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</si>
  <si>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</si>
  <si>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</si>
  <si>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</si>
  <si>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</si>
  <si>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</si>
  <si>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</si>
  <si>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</si>
  <si>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</si>
  <si>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</si>
  <si>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</si>
  <si>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</si>
  <si>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</si>
  <si>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</si>
  <si>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</si>
  <si>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</si>
  <si>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</si>
  <si>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</si>
  <si>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</si>
  <si>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</si>
  <si>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</si>
  <si>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</si>
  <si>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</si>
  <si>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</si>
  <si>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</si>
  <si>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</si>
  <si>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</si>
  <si>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</si>
  <si>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</si>
  <si>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</si>
  <si>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</si>
  <si>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</si>
  <si>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</si>
  <si>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</si>
  <si>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</si>
  <si>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</si>
  <si>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</si>
  <si>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</si>
  <si>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</si>
  <si>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</si>
  <si>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</si>
  <si>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</si>
  <si>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</si>
  <si>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</si>
  <si>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</si>
  <si>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</si>
  <si>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</si>
  <si>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</si>
  <si>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</si>
  <si>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</si>
  <si>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</si>
  <si>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</si>
  <si>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</si>
  <si>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</si>
  <si>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</si>
  <si>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</si>
  <si>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</si>
  <si>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</si>
  <si>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</si>
  <si>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</si>
  <si>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</si>
  <si>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</si>
  <si>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</si>
  <si>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</si>
  <si>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</si>
  <si>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</si>
  <si>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</si>
  <si>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</si>
  <si>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</si>
  <si>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</si>
  <si>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</si>
  <si>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</si>
  <si>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</si>
  <si>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</si>
  <si>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</si>
  <si>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</si>
  <si>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</si>
  <si>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</si>
  <si>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</si>
  <si>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</si>
  <si>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</si>
  <si>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</si>
  <si>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</si>
  <si>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</si>
  <si>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</si>
  <si>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</si>
  <si>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</si>
  <si>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</si>
  <si>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</si>
  <si>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</si>
  <si>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</si>
  <si>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</si>
  <si>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</si>
  <si>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</si>
  <si>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</si>
  <si>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</si>
  <si>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</si>
  <si>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</si>
  <si>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</si>
  <si>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</si>
  <si>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</si>
  <si>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</si>
  <si>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</si>
  <si>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</si>
  <si>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</si>
  <si>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</si>
  <si>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</si>
  <si>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</si>
  <si>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</si>
  <si>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</si>
  <si>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</si>
  <si>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</si>
  <si>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</si>
  <si>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</si>
  <si>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</si>
  <si>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</si>
  <si>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</si>
  <si>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</si>
  <si>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</si>
  <si>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</si>
  <si>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</si>
  <si>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</si>
  <si>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</si>
  <si>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</si>
  <si>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</si>
  <si>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</si>
  <si>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</si>
  <si>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</si>
  <si>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</si>
  <si>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</si>
  <si>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</si>
  <si>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</si>
  <si>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</si>
  <si>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</si>
  <si>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</si>
  <si>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</si>
  <si>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</si>
  <si>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</si>
  <si>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</si>
  <si>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</si>
  <si>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</si>
  <si>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</si>
  <si>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</si>
  <si>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</si>
  <si>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</si>
  <si>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</si>
  <si>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</si>
  <si>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</si>
  <si>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</si>
  <si>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</si>
  <si>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</si>
  <si>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</si>
  <si>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</si>
  <si>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</si>
  <si>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</si>
  <si>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</si>
  <si>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</si>
  <si>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</si>
  <si>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</si>
  <si>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</si>
  <si>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</si>
  <si>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</si>
  <si>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</si>
  <si>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</si>
  <si>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</si>
  <si>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</si>
  <si>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</si>
  <si>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</si>
  <si>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</si>
  <si>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</si>
  <si>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</si>
  <si>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</si>
  <si>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</si>
  <si>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</si>
  <si>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</si>
  <si>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</si>
  <si>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</si>
  <si>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</si>
  <si>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</si>
  <si>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</si>
  <si>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</si>
  <si>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</si>
  <si>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</si>
  <si>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</si>
  <si>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</si>
  <si>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</si>
  <si>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</si>
  <si>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</si>
  <si>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</si>
  <si>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</si>
  <si>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</si>
  <si>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</si>
  <si>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</si>
  <si>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</si>
  <si>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</si>
  <si>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</si>
  <si>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</si>
  <si>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</si>
  <si>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</si>
  <si>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</si>
  <si>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</si>
  <si>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</si>
  <si>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</si>
  <si>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</si>
  <si>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</si>
  <si>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</si>
  <si>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</si>
  <si>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</si>
  <si>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</si>
  <si>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</si>
  <si>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</si>
  <si>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</si>
  <si>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</si>
  <si>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</si>
  <si>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</si>
  <si>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</si>
  <si>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</si>
  <si>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</si>
  <si>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</si>
  <si>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</si>
  <si>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</si>
  <si>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</si>
  <si>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</si>
  <si>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</si>
  <si>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</si>
  <si>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</si>
  <si>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</si>
  <si>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</si>
  <si>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</si>
  <si>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</si>
  <si>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</si>
  <si>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</si>
  <si>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</si>
  <si>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</si>
  <si>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</si>
  <si>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</si>
  <si>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</si>
  <si>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</si>
  <si>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</si>
  <si>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</si>
  <si>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</si>
  <si>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</si>
  <si>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</si>
  <si>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</si>
  <si>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</si>
  <si>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</si>
  <si>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</si>
  <si>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</si>
  <si>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</si>
  <si>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</si>
  <si>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</si>
  <si>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</si>
  <si>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</si>
  <si>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</si>
  <si>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</si>
  <si>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</si>
  <si>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</si>
  <si>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</si>
  <si>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</si>
  <si>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</si>
  <si>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</si>
  <si>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</si>
  <si>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</si>
  <si>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</si>
  <si>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</si>
  <si>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</si>
  <si>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</si>
  <si>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</si>
  <si>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</si>
  <si>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</si>
  <si>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</si>
  <si>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</si>
  <si>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</si>
  <si>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</si>
  <si>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</si>
  <si>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</si>
  <si>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</si>
  <si>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</si>
  <si>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</si>
  <si>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</si>
  <si>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</si>
  <si>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</si>
  <si>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</si>
  <si>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</si>
  <si>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</si>
  <si>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</si>
  <si>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</si>
  <si>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</si>
  <si>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</si>
  <si>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</si>
  <si>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</si>
  <si>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</si>
  <si>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</si>
  <si>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</si>
  <si>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</si>
  <si>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</si>
  <si>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</si>
  <si>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</si>
  <si>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</si>
  <si>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</si>
  <si>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</si>
  <si>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</si>
  <si>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</si>
  <si>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</si>
  <si>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</si>
  <si>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</si>
  <si>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</si>
  <si>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</si>
  <si>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</si>
  <si>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</si>
  <si>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</si>
  <si>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</si>
  <si>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</si>
  <si>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</si>
  <si>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</si>
  <si>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</si>
  <si>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</si>
  <si>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</si>
  <si>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</si>
  <si>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</si>
  <si>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</si>
  <si>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</si>
  <si>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</si>
  <si>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</si>
  <si>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</si>
  <si>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</si>
  <si>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</si>
  <si>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</si>
  <si>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</si>
  <si>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</si>
  <si>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</si>
  <si>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</si>
  <si>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</si>
  <si>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</si>
  <si>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</si>
  <si>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</si>
  <si>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</si>
  <si>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</si>
  <si>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</si>
  <si>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</si>
  <si>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</si>
  <si>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</si>
  <si>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</si>
  <si>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</si>
  <si>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</si>
  <si>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</si>
  <si>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</si>
  <si>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</si>
  <si>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</si>
  <si>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</si>
  <si>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</si>
  <si>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</si>
  <si>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</si>
  <si>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</si>
  <si>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</si>
  <si>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</si>
  <si>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</si>
  <si>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</si>
  <si>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</si>
  <si>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</si>
  <si>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</si>
  <si>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</si>
  <si>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</si>
  <si>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</si>
  <si>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</si>
  <si>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</si>
  <si>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</si>
  <si>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</si>
  <si>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</si>
  <si>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</si>
  <si>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</si>
  <si>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</si>
  <si>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</si>
  <si>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</si>
  <si>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</si>
  <si>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</si>
  <si>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</si>
  <si>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</si>
  <si>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</si>
  <si>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</si>
  <si>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</si>
  <si>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</si>
  <si>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</si>
  <si>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</si>
  <si>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</si>
  <si>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</si>
  <si>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</si>
  <si>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</si>
  <si>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</si>
  <si>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</si>
  <si>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</si>
  <si>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</si>
  <si>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</si>
  <si>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</si>
  <si>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</si>
  <si>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</si>
  <si>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</si>
  <si>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</si>
  <si>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</si>
  <si>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</si>
  <si>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</si>
  <si>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</si>
  <si>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</si>
  <si>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</si>
  <si>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</si>
  <si>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</si>
  <si>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</si>
  <si>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</si>
  <si>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</si>
  <si>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</si>
  <si>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</si>
  <si>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</si>
  <si>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</si>
  <si>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</si>
  <si>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</si>
  <si>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</si>
  <si>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</si>
  <si>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</si>
  <si>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</si>
  <si>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</si>
  <si>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</si>
  <si>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</si>
  <si>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</si>
  <si>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</si>
  <si>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</si>
  <si>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</si>
  <si>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</si>
  <si>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</si>
  <si>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</si>
  <si>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</si>
  <si>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</si>
  <si>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</si>
  <si>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</si>
  <si>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</si>
  <si>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</si>
  <si>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</si>
  <si>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</si>
  <si>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</si>
  <si>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</si>
  <si>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</si>
  <si>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</si>
  <si>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</si>
  <si>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</si>
  <si>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</si>
  <si>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</si>
  <si>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</si>
  <si>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</si>
  <si>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</si>
  <si>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</si>
  <si>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</si>
  <si>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</si>
  <si>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</si>
  <si>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</si>
  <si>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</si>
  <si>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</si>
  <si>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</si>
  <si>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</si>
  <si>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</si>
  <si>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</si>
  <si>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</si>
  <si>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</si>
  <si>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</si>
  <si>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</si>
  <si>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</si>
  <si>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</si>
  <si>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</si>
  <si>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</si>
  <si>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</si>
  <si>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</si>
  <si>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</si>
  <si>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</si>
  <si>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</si>
  <si>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</si>
  <si>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</si>
  <si>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</si>
  <si>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</si>
  <si>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</si>
  <si>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</si>
  <si>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</si>
  <si>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</si>
  <si>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</si>
  <si>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</si>
  <si>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</si>
  <si>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</si>
  <si>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</si>
  <si>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</si>
  <si>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</si>
  <si>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</si>
  <si>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</si>
  <si>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</si>
  <si>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</si>
  <si>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</si>
  <si>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</si>
  <si>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</si>
  <si>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</si>
  <si>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</si>
  <si>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</si>
  <si>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</si>
  <si>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</si>
  <si>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</si>
  <si>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</si>
  <si>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</si>
  <si>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</si>
  <si>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</si>
  <si>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</si>
  <si>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</si>
  <si>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</si>
  <si>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</si>
  <si>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</si>
  <si>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</si>
  <si>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</si>
  <si>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</si>
  <si>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</si>
  <si>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</si>
  <si>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</si>
  <si>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</si>
  <si>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</si>
  <si>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</si>
  <si>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</si>
  <si>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</si>
  <si>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</si>
  <si>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</si>
  <si>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</si>
  <si>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</si>
  <si>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</si>
  <si>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</si>
  <si>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</si>
  <si>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</si>
  <si>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</si>
  <si>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</si>
  <si>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</si>
  <si>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</si>
  <si>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</si>
  <si>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</si>
  <si>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</si>
  <si>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</si>
  <si>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</si>
  <si>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</si>
  <si>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</si>
  <si>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</si>
  <si>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</si>
  <si>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</si>
  <si>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</si>
  <si>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</si>
  <si>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</si>
  <si>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</si>
  <si>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</si>
  <si>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</si>
  <si>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</si>
  <si>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</si>
  <si>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</si>
  <si>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</si>
  <si>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</si>
  <si>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</si>
  <si>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</si>
  <si>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</si>
  <si>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</si>
  <si>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</si>
  <si>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</si>
  <si>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</si>
  <si>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</si>
  <si>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</si>
  <si>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</si>
  <si>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</si>
  <si>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</si>
  <si>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</si>
  <si>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</si>
  <si>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</si>
  <si>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</si>
  <si>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</si>
  <si>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</si>
  <si>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</si>
  <si>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</si>
  <si>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</si>
  <si>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</si>
  <si>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</si>
  <si>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</si>
  <si>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</si>
  <si>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</si>
  <si>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</si>
  <si>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</si>
  <si>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</si>
  <si>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</si>
  <si>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</si>
  <si>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</si>
  <si>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</si>
  <si>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</si>
  <si>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</si>
  <si>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</si>
  <si>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</si>
  <si>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</si>
  <si>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</si>
  <si>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</si>
  <si>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</si>
  <si>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</si>
  <si>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</si>
  <si>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</si>
  <si>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</si>
  <si>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</si>
  <si>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</si>
  <si>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</si>
  <si>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</si>
  <si>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</si>
  <si>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</si>
  <si>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</si>
  <si>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</si>
  <si>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</si>
  <si>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</si>
  <si>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</si>
  <si>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</si>
  <si>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</si>
  <si>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</si>
  <si>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</si>
  <si>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</si>
  <si>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</si>
  <si>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</si>
  <si>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</si>
  <si>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</si>
  <si>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</si>
  <si>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</si>
  <si>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</si>
  <si>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</si>
  <si>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</si>
  <si>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</si>
  <si>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</si>
  <si>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</si>
  <si>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</si>
  <si>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</si>
  <si>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</si>
  <si>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</si>
  <si>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</si>
  <si>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</si>
  <si>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</si>
  <si>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</si>
  <si>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</si>
  <si>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</si>
  <si>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</si>
  <si>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</si>
  <si>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</si>
  <si>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</si>
  <si>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</si>
  <si>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</si>
  <si>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</si>
  <si>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</si>
  <si>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</si>
  <si>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</si>
  <si>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</si>
  <si>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</si>
  <si>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</si>
  <si>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</si>
  <si>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</si>
  <si>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</si>
  <si>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</si>
  <si>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</si>
  <si>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</si>
  <si>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</si>
  <si>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</si>
  <si>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</si>
  <si>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</si>
  <si>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</si>
  <si>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</si>
  <si>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</si>
  <si>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</si>
  <si>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</si>
  <si>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</si>
  <si>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</si>
  <si>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</si>
  <si>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</si>
  <si>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</si>
  <si>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</si>
  <si>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</si>
  <si>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</si>
  <si>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</si>
  <si>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</si>
  <si>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</si>
  <si>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</si>
  <si>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</si>
  <si>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</si>
  <si>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</si>
  <si>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</si>
  <si>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</si>
  <si>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</si>
  <si>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</si>
  <si>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</si>
  <si>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</si>
  <si>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</si>
  <si>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</si>
  <si>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</si>
  <si>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</si>
  <si>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</si>
  <si>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</si>
  <si>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</si>
  <si>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</si>
  <si>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</si>
  <si>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</si>
  <si>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</si>
  <si>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</si>
  <si>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</si>
  <si>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</si>
  <si>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</si>
  <si>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</si>
  <si>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</si>
  <si>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</si>
  <si>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</si>
  <si>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</si>
  <si>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</si>
  <si>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</si>
  <si>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</si>
  <si>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</si>
  <si>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</si>
  <si>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</si>
  <si>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</si>
  <si>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</si>
  <si>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</si>
  <si>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</si>
  <si>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</si>
  <si>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</si>
  <si>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</si>
  <si>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</si>
  <si>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</si>
  <si>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</si>
  <si>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</si>
  <si>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</si>
  <si>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</si>
  <si>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</si>
  <si>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</si>
  <si>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</si>
  <si>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</si>
  <si>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</si>
  <si>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</si>
  <si>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</si>
  <si>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</si>
  <si>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</si>
  <si>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</si>
  <si>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</si>
  <si>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</si>
  <si>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</si>
  <si>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</si>
  <si>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</si>
  <si>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</si>
  <si>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</si>
  <si>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</si>
  <si>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</si>
  <si>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</si>
  <si>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</si>
  <si>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</si>
  <si>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</si>
  <si>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</si>
  <si>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</si>
  <si>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</si>
  <si>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</si>
  <si>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</si>
  <si>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</si>
  <si>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</si>
  <si>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</si>
  <si>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</si>
  <si>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</si>
  <si>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</si>
  <si>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</si>
  <si>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</si>
  <si>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</si>
  <si>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</si>
  <si>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</si>
  <si>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</si>
  <si>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</si>
  <si>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</si>
  <si>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</si>
  <si>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</si>
  <si>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</si>
  <si>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</si>
  <si>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</si>
  <si>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</si>
  <si>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</si>
  <si>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</si>
  <si>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</si>
  <si>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</si>
  <si>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</si>
  <si>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</si>
  <si>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</si>
  <si>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</si>
  <si>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</si>
  <si>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</si>
  <si>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</si>
  <si>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</si>
  <si>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</si>
  <si>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</si>
  <si>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</si>
  <si>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</si>
  <si>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</si>
  <si>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</si>
  <si>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</si>
  <si>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</si>
  <si>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</si>
  <si>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</si>
  <si>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</si>
  <si>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</si>
  <si>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</si>
  <si>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</si>
  <si>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</si>
  <si>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</si>
  <si>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</si>
  <si>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</si>
  <si>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</si>
  <si>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</si>
  <si>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</si>
  <si>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</si>
  <si>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</si>
  <si>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</si>
  <si>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</si>
  <si>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</si>
  <si>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</si>
  <si>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</si>
  <si>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</si>
  <si>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</si>
  <si>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</si>
  <si>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</si>
  <si>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</si>
  <si>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</si>
  <si>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</si>
  <si>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</si>
  <si>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</si>
  <si>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</si>
  <si>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</si>
  <si>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</si>
  <si>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</si>
  <si>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</si>
  <si>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</si>
  <si>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</si>
  <si>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</si>
  <si>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</si>
  <si>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</si>
  <si>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</si>
  <si>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</si>
  <si>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</si>
  <si>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</si>
  <si>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</si>
  <si>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</si>
  <si>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</si>
  <si>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</si>
  <si>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</si>
  <si>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</si>
  <si>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</si>
  <si>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</si>
  <si>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</si>
  <si>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</si>
  <si>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</si>
  <si>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</si>
  <si>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</si>
  <si>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</si>
  <si>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</si>
  <si>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</si>
  <si>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</si>
  <si>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</si>
  <si>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</si>
  <si>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</si>
  <si>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</si>
  <si>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</si>
  <si>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</si>
  <si>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</si>
  <si>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</si>
  <si>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</si>
  <si>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</si>
  <si>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</si>
  <si>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</si>
  <si>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</si>
  <si>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</si>
  <si>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</si>
  <si>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</si>
  <si>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</si>
  <si>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</si>
  <si>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</si>
  <si>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</si>
  <si>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</si>
  <si>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</si>
  <si>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</si>
  <si>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</si>
  <si>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</si>
  <si>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</si>
  <si>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</si>
  <si>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</si>
  <si>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</si>
  <si>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</si>
  <si>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</si>
  <si>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</si>
  <si>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</si>
  <si>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</si>
  <si>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</si>
  <si>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</si>
  <si>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</si>
  <si>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</si>
  <si>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</si>
  <si>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</si>
  <si>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</si>
  <si>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</si>
  <si>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</si>
  <si>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</si>
  <si>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</si>
  <si>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</si>
  <si>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</si>
  <si>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</si>
  <si>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</si>
  <si>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</si>
  <si>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</si>
  <si>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</si>
  <si>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</si>
  <si>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</si>
  <si>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</si>
  <si>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</si>
  <si>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</si>
  <si>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</si>
  <si>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</si>
  <si>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</si>
  <si>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</si>
  <si>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</si>
  <si>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</si>
  <si>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</si>
  <si>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</si>
  <si>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</si>
  <si>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</si>
  <si>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</si>
  <si>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</si>
  <si>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</si>
  <si>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</si>
  <si>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</si>
  <si>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</si>
  <si>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</si>
  <si>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</si>
  <si>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</si>
  <si>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</si>
  <si>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</si>
  <si>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</si>
  <si>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</si>
  <si>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</si>
  <si>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</si>
  <si>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</si>
  <si>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</si>
  <si>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</si>
  <si>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</si>
  <si>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</si>
  <si>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</si>
  <si>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</si>
  <si>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</si>
  <si>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</si>
  <si>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</si>
  <si>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</si>
  <si>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</si>
  <si>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</si>
  <si>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</si>
  <si>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</si>
  <si>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</si>
  <si>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</si>
  <si>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</si>
  <si>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</si>
  <si>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</si>
  <si>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</si>
  <si>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</si>
  <si>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</si>
  <si>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</si>
  <si>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</si>
  <si>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</si>
  <si>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</si>
  <si>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</si>
  <si>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</si>
  <si>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</si>
  <si>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</si>
  <si>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</si>
  <si>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</si>
  <si>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</si>
  <si>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</si>
  <si>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</si>
  <si>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</si>
  <si>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</si>
  <si>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</si>
  <si>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</si>
  <si>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</si>
  <si>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</si>
  <si>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</si>
  <si>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</si>
  <si>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</si>
  <si>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</si>
  <si>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</si>
  <si>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</si>
  <si>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</si>
  <si>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</si>
  <si>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</si>
  <si>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</si>
  <si>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</si>
  <si>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</si>
  <si>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</si>
  <si>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</si>
  <si>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</si>
  <si>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</si>
  <si>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</si>
  <si>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</si>
  <si>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</si>
  <si>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</si>
  <si>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</si>
  <si>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</si>
  <si>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</si>
  <si>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</si>
  <si>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</si>
  <si>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</si>
  <si>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</si>
  <si>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</si>
  <si>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</si>
  <si>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</si>
  <si>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</si>
  <si>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</si>
  <si>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</si>
  <si>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</si>
  <si>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</si>
  <si>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</si>
  <si>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</si>
  <si>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</si>
  <si>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</si>
  <si>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</si>
  <si>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</si>
  <si>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</si>
  <si>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</si>
  <si>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</si>
  <si>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</si>
  <si>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</si>
  <si>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</si>
  <si>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</si>
  <si>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</si>
  <si>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</si>
  <si>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</si>
  <si>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</si>
  <si>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</si>
  <si>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</si>
  <si>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</si>
  <si>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</si>
  <si>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</si>
  <si>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</si>
  <si>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</si>
  <si>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</si>
  <si>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</si>
  <si>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</si>
  <si>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</si>
  <si>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</si>
  <si>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</si>
  <si>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</si>
  <si>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</si>
  <si>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</si>
  <si>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</si>
  <si>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</si>
  <si>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</si>
  <si>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</si>
  <si>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</si>
  <si>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</si>
  <si>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</si>
  <si>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</si>
  <si>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</si>
  <si>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</si>
  <si>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</si>
  <si>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</si>
  <si>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</si>
  <si>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</si>
  <si>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</si>
  <si>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</si>
  <si>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</si>
  <si>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</si>
  <si>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</si>
  <si>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</si>
  <si>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</si>
  <si>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</si>
  <si>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</si>
  <si>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</si>
  <si>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</si>
  <si>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</si>
  <si>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</si>
  <si>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</si>
  <si>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</si>
  <si>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</si>
  <si>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</si>
  <si>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</si>
  <si>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</si>
  <si>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</si>
  <si>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</si>
  <si>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</si>
  <si>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</si>
  <si>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</si>
  <si>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</si>
  <si>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</si>
  <si>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</si>
  <si>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</si>
  <si>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</si>
  <si>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</si>
  <si>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</si>
  <si>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</si>
  <si>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</si>
  <si>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</si>
  <si>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</si>
  <si>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</si>
  <si>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</si>
  <si>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</si>
  <si>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</si>
  <si>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</si>
  <si>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</si>
  <si>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</si>
  <si>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</si>
  <si>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</si>
  <si>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</si>
  <si>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</si>
  <si>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</si>
  <si>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</si>
  <si>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</si>
  <si>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</si>
  <si>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</si>
  <si>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</si>
  <si>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</si>
  <si>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</si>
  <si>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</si>
  <si>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</si>
  <si>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</si>
  <si>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</si>
  <si>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</si>
  <si>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</si>
  <si>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</si>
  <si>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</si>
  <si>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</si>
  <si>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</si>
  <si>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</si>
  <si>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</si>
  <si>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</si>
  <si>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</si>
  <si>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</si>
  <si>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</si>
  <si>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</si>
  <si>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</si>
  <si>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</si>
  <si>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</si>
  <si>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</si>
  <si>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</si>
  <si>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</si>
  <si>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</si>
  <si>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</si>
  <si>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</si>
  <si>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</si>
  <si>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</si>
  <si>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</si>
  <si>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</si>
  <si>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</si>
  <si>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</si>
  <si>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</si>
  <si>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</si>
  <si>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</si>
  <si>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</si>
  <si>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</si>
  <si>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</si>
  <si>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</si>
  <si>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</si>
  <si>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</si>
  <si>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</si>
  <si>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</si>
  <si>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</si>
  <si>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</si>
  <si>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</si>
  <si>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</si>
  <si>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</si>
  <si>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</si>
  <si>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</si>
  <si>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</si>
  <si>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</si>
  <si>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</si>
  <si>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</si>
  <si>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</si>
  <si>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</si>
  <si>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</si>
  <si>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</si>
  <si>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</si>
  <si>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</si>
  <si>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</si>
  <si>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</si>
  <si>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</si>
  <si>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</si>
  <si>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</si>
  <si>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</si>
  <si>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</si>
  <si>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</si>
  <si>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</si>
  <si>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</si>
  <si>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</si>
  <si>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</si>
  <si>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</si>
  <si>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</si>
  <si>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</si>
  <si>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</si>
  <si>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</si>
  <si>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</si>
  <si>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</si>
  <si>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</si>
  <si>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</si>
  <si>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</si>
  <si>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</si>
  <si>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</si>
  <si>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</si>
  <si>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</si>
  <si>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</si>
  <si>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</si>
  <si>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</si>
  <si>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</si>
  <si>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</si>
  <si>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</si>
  <si>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</si>
  <si>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</si>
  <si>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</si>
  <si>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</si>
  <si>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</si>
  <si>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</si>
  <si>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</si>
  <si>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</si>
  <si>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</si>
  <si>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</si>
  <si>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</si>
  <si>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</si>
  <si>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</si>
  <si>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</si>
  <si>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</si>
  <si>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</si>
  <si>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</si>
  <si>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</si>
  <si>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</si>
  <si>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</si>
  <si>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</si>
  <si>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</si>
  <si>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</si>
  <si>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</si>
  <si>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</si>
  <si>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</si>
  <si>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</si>
  <si>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</si>
  <si>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</si>
  <si>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</si>
  <si>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</si>
  <si>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</si>
  <si>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</si>
  <si>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</si>
  <si>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</si>
  <si>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</si>
  <si>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</si>
  <si>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</si>
  <si>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</si>
  <si>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</si>
  <si>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</si>
  <si>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</si>
  <si>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</si>
  <si>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</si>
  <si>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</si>
  <si>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</si>
  <si>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</si>
  <si>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</si>
  <si>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</si>
  <si>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</si>
  <si>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</si>
  <si>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</si>
  <si>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</si>
  <si>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</si>
  <si>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</si>
  <si>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</si>
  <si>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</si>
  <si>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</si>
  <si>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</si>
  <si>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</si>
  <si>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</si>
  <si>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</si>
  <si>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</si>
  <si>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</si>
  <si>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</si>
  <si>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</si>
  <si>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</si>
  <si>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</si>
  <si>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</si>
  <si>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</si>
  <si>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</si>
  <si>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</si>
  <si>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</si>
  <si>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</si>
  <si>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</si>
  <si>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</si>
  <si>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</si>
  <si>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</si>
  <si>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</si>
  <si>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</si>
  <si>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</si>
  <si>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</si>
  <si>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</si>
  <si>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</si>
  <si>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</si>
  <si>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</si>
  <si>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</si>
  <si>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</si>
  <si>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</si>
  <si>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</si>
  <si>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</si>
  <si>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</si>
  <si>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</si>
  <si>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</si>
  <si>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</si>
  <si>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</si>
  <si>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</si>
  <si>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</si>
  <si>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</si>
  <si>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</si>
  <si>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</si>
  <si>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</si>
  <si>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</si>
  <si>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</si>
  <si>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</si>
  <si>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</si>
  <si>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</si>
  <si>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</si>
  <si>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</si>
  <si>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</si>
  <si>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</si>
  <si>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</si>
  <si>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</si>
  <si>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</si>
  <si>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</si>
  <si>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</si>
  <si>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</si>
  <si>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</si>
  <si>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</si>
  <si>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</si>
  <si>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</si>
  <si>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</si>
  <si>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</si>
  <si>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</si>
  <si>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</si>
  <si>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</si>
  <si>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</si>
  <si>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</si>
  <si>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</si>
  <si>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</si>
  <si>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</si>
  <si>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</si>
  <si>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</si>
  <si>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</si>
  <si>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</si>
  <si>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</si>
  <si>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</si>
  <si>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</si>
  <si>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</si>
  <si>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</si>
  <si>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</si>
  <si>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</si>
  <si>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</si>
  <si>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</si>
  <si>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</si>
  <si>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</si>
  <si>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</si>
  <si>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</si>
  <si>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</si>
  <si>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</si>
  <si>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</si>
  <si>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</si>
  <si>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</si>
  <si>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</si>
  <si>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</si>
  <si>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</si>
  <si>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</si>
  <si>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</si>
  <si>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</si>
  <si>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</si>
  <si>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</si>
  <si>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</si>
  <si>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</si>
  <si>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</si>
  <si>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</si>
  <si>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</si>
  <si>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</si>
  <si>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</si>
  <si>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</si>
  <si>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</si>
  <si>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</si>
  <si>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</si>
  <si>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</si>
  <si>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</si>
  <si>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</si>
  <si>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</si>
  <si>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</si>
  <si>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</si>
  <si>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</si>
  <si>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</si>
  <si>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</si>
  <si>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</si>
  <si>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</si>
  <si>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</si>
  <si>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</si>
  <si>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</si>
  <si>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</si>
  <si>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</si>
  <si>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</si>
  <si>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</si>
  <si>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</si>
  <si>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</si>
  <si>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</si>
  <si>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</si>
  <si>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</si>
  <si>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</si>
  <si>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</si>
  <si>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</si>
  <si>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</si>
  <si>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</si>
  <si>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</si>
  <si>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</si>
  <si>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</si>
  <si>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</si>
  <si>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</si>
  <si>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</si>
  <si>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</si>
  <si>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</si>
  <si>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</si>
  <si>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</si>
  <si>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</si>
  <si>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</si>
  <si>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</si>
  <si>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</si>
  <si>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</si>
  <si>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</si>
  <si>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</si>
  <si>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</si>
  <si>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</si>
  <si>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</si>
  <si>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</si>
  <si>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</si>
  <si>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</si>
  <si>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</si>
  <si>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</si>
  <si>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</si>
  <si>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</si>
  <si>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</si>
  <si>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</si>
  <si>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</si>
  <si>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</si>
  <si>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</si>
  <si>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</si>
  <si>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</si>
  <si>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</si>
  <si>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</si>
  <si>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</si>
  <si>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</si>
  <si>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</si>
  <si>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</si>
  <si>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</si>
  <si>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</si>
  <si>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</si>
  <si>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</si>
  <si>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</si>
  <si>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</si>
  <si>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</si>
  <si>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</si>
  <si>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</si>
  <si>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</si>
  <si>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</si>
  <si>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</si>
  <si>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</si>
  <si>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</si>
  <si>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</si>
  <si>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</si>
  <si>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</si>
  <si>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</si>
  <si>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</si>
  <si>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</si>
  <si>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</si>
  <si>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</si>
  <si>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</si>
  <si>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</si>
  <si>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</si>
  <si>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</si>
  <si>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</si>
  <si>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</si>
  <si>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</si>
  <si>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</si>
  <si>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</si>
  <si>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</si>
  <si>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</si>
  <si>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</si>
  <si>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</si>
  <si>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</si>
  <si>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</si>
  <si>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</si>
  <si>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</si>
  <si>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</si>
  <si>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</si>
  <si>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</si>
  <si>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</si>
  <si>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</si>
  <si>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</si>
  <si>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</si>
  <si>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</si>
  <si>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</si>
  <si>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</si>
  <si>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</si>
  <si>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</si>
  <si>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</si>
  <si>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</si>
  <si>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</si>
  <si>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</si>
  <si>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</si>
  <si>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</si>
  <si>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</si>
  <si>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</si>
  <si>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</si>
  <si>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</si>
  <si>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</si>
  <si>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</si>
  <si>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</si>
  <si>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</si>
  <si>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</si>
  <si>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</si>
  <si>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</si>
  <si>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</si>
  <si>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</si>
  <si>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</si>
  <si>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</si>
  <si>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</si>
  <si>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</si>
  <si>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</si>
  <si>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</si>
  <si>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</si>
  <si>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</si>
  <si>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</si>
  <si>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</si>
  <si>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</si>
  <si>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</si>
  <si>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</si>
  <si>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</si>
  <si>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</si>
  <si>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</si>
  <si>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</si>
  <si>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</si>
  <si>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</si>
  <si>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</si>
  <si>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</si>
  <si>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</si>
  <si>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</si>
  <si>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</si>
  <si>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</si>
  <si>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</si>
  <si>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</si>
  <si>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</si>
  <si>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</si>
  <si>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</si>
  <si>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</si>
  <si>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</si>
  <si>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</si>
  <si>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</si>
  <si>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</si>
  <si>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</si>
  <si>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</si>
  <si>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</si>
  <si>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</si>
  <si>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</si>
  <si>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</si>
  <si>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</si>
  <si>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</si>
  <si>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</si>
  <si>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</si>
  <si>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</si>
  <si>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</si>
  <si>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</si>
  <si>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</si>
  <si>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</si>
  <si>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</si>
  <si>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</si>
  <si>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</si>
  <si>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</si>
  <si>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</si>
  <si>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</si>
  <si>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</si>
  <si>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</si>
  <si>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</si>
  <si>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</si>
  <si>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</si>
  <si>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</si>
  <si>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</si>
  <si>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</si>
  <si>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</si>
  <si>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</si>
  <si>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</si>
  <si>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</si>
  <si>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</si>
  <si>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</si>
  <si>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</si>
  <si>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</si>
  <si>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</si>
  <si>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</si>
  <si>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</si>
  <si>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</si>
  <si>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</si>
  <si>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</si>
  <si>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</si>
  <si>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</si>
  <si>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</si>
  <si>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</si>
  <si>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</si>
  <si>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</si>
  <si>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</si>
  <si>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</si>
  <si>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</si>
  <si>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</si>
  <si>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</si>
  <si>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</si>
  <si>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</si>
  <si>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</si>
  <si>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</si>
  <si>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</si>
  <si>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</si>
  <si>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</si>
  <si>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</si>
  <si>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</si>
  <si>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</si>
  <si>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</si>
  <si>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</si>
  <si>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</si>
  <si>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</si>
  <si>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</si>
  <si>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</si>
  <si>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</si>
  <si>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</si>
  <si>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</si>
  <si>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</si>
  <si>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</si>
  <si>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</si>
  <si>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</si>
  <si>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</si>
  <si>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</si>
  <si>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</si>
  <si>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</si>
  <si>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</si>
  <si>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</si>
  <si>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</si>
  <si>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</si>
  <si>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</si>
  <si>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</si>
  <si>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</si>
  <si>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</si>
  <si>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</si>
  <si>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</si>
  <si>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</si>
  <si>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</si>
  <si>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</si>
  <si>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</si>
  <si>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</si>
  <si>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</si>
  <si>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</si>
  <si>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</si>
  <si>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</si>
  <si>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</si>
  <si>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</si>
  <si>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</si>
  <si>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</si>
  <si>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</si>
  <si>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</si>
  <si>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</si>
  <si>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</si>
  <si>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</si>
  <si>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</si>
  <si>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</si>
  <si>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</si>
  <si>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</si>
  <si>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</si>
  <si>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</si>
  <si>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</si>
  <si>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</si>
  <si>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</si>
  <si>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</si>
  <si>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</si>
  <si>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</si>
  <si>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</si>
  <si>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</si>
  <si>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</si>
  <si>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</si>
  <si>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</si>
  <si>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</si>
  <si>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</si>
  <si>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</si>
  <si>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</si>
  <si>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</si>
  <si>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</si>
  <si>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</si>
  <si>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</si>
  <si>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</si>
  <si>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</si>
  <si>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</si>
  <si>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</si>
  <si>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</si>
  <si>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</si>
  <si>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</si>
  <si>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</si>
  <si>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</si>
  <si>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</si>
  <si>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</si>
  <si>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</si>
  <si>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</si>
  <si>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</si>
  <si>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</si>
  <si>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</si>
  <si>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</si>
  <si>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</si>
  <si>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</si>
  <si>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</si>
  <si>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</si>
  <si>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</si>
  <si>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</si>
  <si>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</si>
  <si>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</si>
  <si>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</si>
  <si>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</si>
  <si>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</si>
  <si>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</si>
  <si>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</si>
  <si>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</si>
  <si>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</si>
  <si>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</si>
  <si>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</si>
  <si>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</si>
  <si>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</si>
  <si>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</si>
  <si>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</si>
  <si>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</si>
  <si>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</si>
  <si>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</si>
  <si>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</si>
  <si>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</si>
  <si>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</si>
  <si>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</si>
  <si>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</si>
  <si>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</si>
  <si>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</si>
  <si>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</si>
  <si>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</si>
  <si>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</si>
  <si>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</si>
  <si>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</si>
  <si>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</si>
  <si>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</si>
  <si>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</si>
  <si>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</si>
  <si>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</si>
  <si>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</si>
  <si>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</si>
  <si>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</si>
  <si>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</si>
  <si>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</si>
  <si>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</si>
  <si>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</si>
  <si>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</si>
  <si>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</si>
  <si>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</si>
  <si>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</si>
  <si>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</si>
  <si>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</si>
  <si>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</si>
  <si>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</si>
  <si>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</si>
  <si>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</si>
  <si>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</si>
  <si>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</si>
  <si>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</si>
  <si>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</si>
  <si>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</si>
  <si>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</si>
  <si>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</si>
  <si>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</si>
  <si>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</si>
  <si>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</si>
  <si>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</si>
  <si>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</si>
  <si>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</si>
  <si>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</si>
  <si>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</si>
  <si>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</si>
  <si>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</si>
  <si>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</si>
  <si>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</si>
  <si>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</si>
  <si>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</si>
  <si>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</si>
  <si>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</si>
  <si>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</si>
  <si>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</si>
  <si>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</si>
  <si>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</si>
  <si>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</si>
  <si>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</si>
  <si>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</si>
  <si>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</si>
  <si>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</si>
  <si>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</si>
  <si>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</si>
  <si>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</si>
  <si>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</si>
  <si>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</si>
  <si>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</si>
  <si>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</si>
  <si>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</si>
  <si>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</si>
  <si>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</si>
  <si>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</si>
  <si>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</si>
  <si>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</si>
  <si>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</si>
  <si>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</si>
  <si>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</si>
  <si>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</si>
  <si>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</si>
  <si>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</si>
  <si>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</si>
  <si>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</si>
  <si>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</si>
  <si>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</si>
  <si>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</si>
  <si>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</si>
  <si>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</si>
  <si>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</si>
  <si>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</si>
  <si>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</si>
  <si>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</si>
  <si>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</si>
  <si>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</si>
  <si>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</si>
  <si>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</si>
  <si>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</si>
  <si>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</si>
  <si>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</si>
  <si>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</si>
  <si>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</si>
  <si>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</si>
  <si>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</si>
  <si>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</si>
  <si>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</si>
  <si>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</si>
  <si>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</si>
  <si>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</si>
  <si>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</si>
  <si>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</si>
  <si>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</si>
  <si>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</si>
  <si>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</si>
  <si>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</si>
  <si>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</si>
  <si>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</si>
  <si>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</si>
  <si>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</si>
  <si>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</si>
  <si>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</si>
  <si>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</si>
  <si>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</si>
  <si>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</si>
  <si>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</si>
  <si>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</si>
  <si>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</si>
  <si>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</si>
  <si>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</si>
  <si>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</si>
  <si>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</si>
  <si>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</si>
  <si>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</si>
  <si>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</si>
  <si>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</si>
  <si>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</si>
  <si>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</si>
  <si>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</si>
  <si>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</si>
  <si>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</si>
  <si>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</si>
  <si>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</si>
  <si>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</si>
  <si>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</si>
  <si>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</si>
  <si>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</si>
  <si>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</si>
  <si>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</si>
  <si>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</si>
  <si>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</si>
  <si>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</si>
  <si>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</si>
  <si>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</si>
  <si>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</si>
  <si>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</si>
  <si>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</si>
  <si>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</si>
  <si>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</si>
  <si>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</si>
  <si>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</si>
  <si>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</si>
  <si>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</si>
  <si>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</si>
  <si>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</si>
  <si>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</si>
  <si>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</si>
  <si>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</si>
  <si>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</si>
  <si>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</si>
  <si>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</si>
  <si>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</si>
  <si>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</si>
  <si>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</si>
  <si>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</si>
  <si>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</si>
  <si>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</si>
  <si>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</si>
  <si>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</si>
  <si>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</si>
  <si>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</si>
  <si>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</si>
  <si>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</si>
  <si>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</si>
  <si>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</si>
  <si>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</si>
  <si>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</si>
  <si>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</si>
  <si>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</si>
  <si>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</si>
  <si>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</si>
  <si>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</si>
  <si>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</si>
  <si>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</si>
  <si>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</si>
  <si>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</si>
  <si>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</si>
  <si>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</si>
  <si>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</si>
  <si>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</si>
  <si>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</si>
  <si>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</si>
  <si>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</si>
  <si>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</si>
  <si>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</si>
  <si>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</si>
  <si>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</si>
  <si>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</si>
  <si>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</si>
  <si>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</si>
  <si>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</si>
  <si>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</si>
  <si>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</si>
  <si>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</si>
  <si>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</si>
  <si>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</si>
  <si>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</si>
  <si>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</si>
  <si>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</si>
  <si>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</si>
  <si>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</si>
  <si>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</si>
  <si>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</si>
  <si>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</si>
  <si>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</si>
  <si>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</si>
  <si>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</si>
  <si>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</si>
  <si>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</si>
  <si>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</si>
  <si>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</si>
  <si>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</si>
  <si>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</si>
  <si>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</si>
  <si>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</si>
  <si>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</si>
  <si>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</si>
  <si>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</si>
  <si>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</si>
  <si>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</si>
  <si>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</si>
  <si>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</si>
  <si>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</si>
  <si>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</si>
  <si>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</si>
  <si>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</si>
  <si>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</si>
  <si>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</si>
  <si>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</si>
  <si>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</si>
  <si>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</si>
  <si>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</si>
  <si>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</si>
  <si>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</si>
  <si>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</si>
  <si>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</si>
  <si>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</si>
  <si>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</si>
  <si>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</si>
  <si>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</si>
  <si>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</si>
  <si>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</si>
  <si>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</si>
  <si>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</si>
  <si>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</si>
  <si>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</si>
  <si>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</si>
  <si>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</si>
  <si>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</si>
  <si>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</si>
  <si>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</si>
  <si>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</si>
  <si>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</si>
  <si>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</si>
  <si>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</si>
  <si>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</si>
  <si>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</si>
  <si>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</si>
  <si>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</si>
  <si>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</si>
  <si>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</si>
  <si>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</si>
  <si>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</si>
  <si>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</si>
  <si>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</si>
  <si>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</si>
  <si>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</si>
  <si>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</si>
  <si>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</si>
  <si>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</si>
  <si>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</si>
  <si>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</si>
  <si>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</si>
  <si>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</si>
  <si>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</si>
  <si>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</si>
  <si>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</si>
  <si>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</si>
  <si>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</si>
  <si>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</si>
  <si>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</si>
  <si>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</si>
  <si>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</si>
  <si>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</si>
  <si>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</si>
  <si>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</si>
  <si>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</si>
  <si>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</si>
  <si>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</si>
  <si>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</si>
  <si>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</si>
  <si>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</si>
  <si>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</si>
  <si>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</si>
  <si>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</si>
  <si>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</si>
  <si>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</si>
  <si>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</si>
  <si>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</si>
  <si>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</si>
  <si>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</si>
  <si>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</si>
  <si>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</si>
  <si>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</si>
  <si>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</si>
  <si>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</si>
  <si>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</si>
  <si>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</si>
  <si>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</si>
  <si>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</si>
  <si>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</si>
  <si>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</si>
  <si>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</si>
  <si>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</si>
  <si>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</si>
  <si>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</si>
  <si>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</si>
  <si>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</si>
  <si>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</si>
  <si>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</si>
  <si>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</si>
  <si>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</si>
  <si>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</si>
  <si>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</si>
  <si>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</si>
  <si>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</si>
  <si>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</si>
  <si>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</si>
  <si>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</si>
  <si>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</si>
  <si>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</si>
  <si>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</si>
  <si>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</si>
  <si>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</si>
  <si>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</si>
  <si>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</si>
  <si>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</si>
  <si>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</si>
  <si>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</si>
  <si>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</si>
  <si>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</si>
  <si>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</si>
  <si>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</si>
  <si>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</si>
  <si>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</si>
  <si>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</si>
  <si>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</si>
  <si>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</si>
  <si>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</si>
  <si>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</si>
  <si>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</si>
  <si>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</si>
  <si>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</si>
  <si>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</si>
  <si>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</si>
  <si>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</si>
  <si>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</si>
  <si>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</si>
  <si>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</si>
  <si>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</si>
  <si>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</si>
  <si>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</si>
  <si>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</si>
  <si>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</si>
  <si>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</si>
  <si>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</si>
  <si>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</si>
  <si>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</si>
  <si>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</si>
  <si>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</si>
  <si>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</si>
  <si>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</si>
  <si>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</si>
  <si>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</si>
  <si>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</si>
  <si>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</si>
  <si>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</si>
  <si>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</si>
  <si>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</si>
  <si>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</si>
  <si>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</si>
  <si>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</si>
  <si>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</si>
  <si>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</si>
  <si>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</si>
  <si>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</si>
  <si>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</si>
  <si>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</si>
  <si>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</si>
  <si>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</si>
  <si>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</si>
  <si>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</si>
  <si>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</si>
  <si>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</si>
  <si>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</si>
  <si>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</si>
  <si>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</si>
  <si>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</si>
  <si>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</si>
  <si>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</si>
  <si>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</si>
  <si>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</si>
  <si>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</si>
  <si>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</si>
  <si>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</si>
  <si>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</si>
  <si>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</si>
  <si>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</si>
  <si>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</si>
  <si>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</si>
  <si>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</si>
  <si>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</si>
  <si>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</si>
  <si>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</si>
  <si>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</si>
  <si>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</si>
  <si>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</si>
  <si>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</si>
  <si>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</si>
  <si>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</si>
  <si>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</si>
  <si>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</si>
  <si>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</si>
  <si>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</si>
  <si>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</si>
  <si>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</si>
  <si>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</si>
  <si>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</si>
  <si>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</si>
  <si>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</si>
  <si>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</si>
  <si>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</si>
  <si>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</si>
  <si>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</si>
  <si>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</si>
  <si>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</si>
  <si>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</si>
  <si>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</si>
  <si>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</si>
  <si>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</si>
  <si>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</si>
  <si>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</si>
  <si>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</si>
  <si>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</si>
  <si>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</si>
  <si>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</si>
  <si>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</si>
  <si>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</si>
  <si>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</si>
  <si>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</si>
  <si>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</si>
  <si>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</si>
  <si>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</si>
  <si>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</si>
  <si>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</si>
  <si>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</si>
  <si>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</si>
  <si>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</si>
  <si>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</si>
  <si>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</si>
  <si>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</si>
  <si>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</si>
  <si>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</si>
  <si>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</si>
  <si>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</si>
  <si>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</si>
  <si>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</si>
  <si>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</si>
  <si>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</si>
  <si>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</si>
  <si>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</si>
  <si>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</si>
  <si>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</si>
  <si>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</si>
  <si>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</si>
  <si>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</si>
  <si>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</si>
  <si>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</si>
  <si>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</si>
  <si>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</si>
  <si>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</si>
  <si>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</si>
  <si>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</si>
  <si>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</si>
  <si>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</si>
  <si>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</si>
  <si>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</si>
  <si>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</si>
  <si>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</si>
  <si>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</si>
  <si>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</si>
  <si>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</si>
  <si>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</si>
  <si>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</si>
  <si>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</si>
  <si>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</si>
  <si>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</si>
  <si>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</si>
  <si>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</si>
  <si>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</si>
  <si>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</si>
  <si>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</si>
  <si>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</si>
  <si>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</si>
  <si>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</si>
  <si>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</si>
  <si>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</si>
  <si>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</si>
  <si>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</si>
  <si>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</si>
  <si>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</si>
  <si>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</si>
  <si>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</si>
  <si>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</si>
  <si>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</si>
  <si>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</si>
  <si>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</si>
  <si>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</si>
  <si>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</si>
  <si>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</si>
  <si>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</si>
  <si>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</si>
  <si>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</si>
  <si>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</si>
  <si>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</si>
  <si>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</si>
  <si>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</si>
  <si>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</si>
  <si>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</si>
  <si>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</si>
  <si>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</si>
  <si>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</si>
  <si>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</si>
  <si>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</si>
  <si>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</si>
  <si>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</si>
  <si>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</si>
  <si>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</si>
  <si>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</si>
  <si>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</si>
  <si>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</si>
  <si>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</si>
  <si>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</si>
  <si>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</si>
  <si>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</si>
  <si>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</si>
  <si>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</si>
  <si>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</si>
  <si>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</si>
  <si>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</si>
  <si>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</si>
  <si>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</si>
  <si>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</si>
  <si>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</si>
  <si>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</si>
  <si>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</si>
  <si>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</si>
  <si>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</si>
  <si>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</si>
  <si>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</si>
  <si>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</si>
  <si>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</si>
  <si>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</si>
  <si>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</si>
  <si>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</si>
  <si>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</si>
  <si>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</si>
  <si>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</si>
  <si>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</si>
  <si>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</si>
  <si>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</si>
  <si>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</si>
  <si>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</si>
  <si>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</si>
  <si>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</si>
  <si>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</si>
  <si>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</si>
  <si>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</si>
  <si>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</si>
  <si>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</si>
  <si>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</si>
  <si>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</si>
  <si>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</si>
  <si>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</si>
  <si>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</si>
  <si>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</si>
  <si>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</si>
  <si>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</si>
  <si>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</si>
  <si>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</si>
  <si>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</si>
  <si>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</si>
  <si>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</si>
  <si>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</si>
  <si>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</si>
  <si>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</si>
  <si>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</si>
  <si>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</si>
  <si>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</si>
  <si>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</si>
  <si>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</si>
  <si>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</si>
  <si>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</si>
  <si>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</si>
  <si>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</si>
  <si>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</si>
  <si>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</si>
  <si>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</si>
  <si>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</si>
  <si>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</si>
  <si>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</si>
  <si>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</si>
  <si>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</si>
  <si>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</si>
  <si>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</si>
  <si>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</si>
  <si>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</si>
  <si>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</si>
  <si>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</si>
  <si>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</si>
  <si>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</si>
  <si>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</si>
  <si>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</si>
  <si>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</si>
  <si>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</si>
  <si>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</si>
  <si>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</si>
  <si>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</si>
  <si>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</si>
  <si>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</si>
  <si>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</si>
  <si>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</si>
  <si>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</si>
  <si>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</si>
  <si>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</si>
  <si>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</si>
  <si>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</si>
  <si>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</si>
  <si>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</si>
  <si>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</si>
  <si>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</si>
  <si>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</si>
  <si>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</si>
  <si>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</si>
  <si>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</si>
  <si>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</si>
  <si>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</si>
  <si>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</si>
  <si>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</si>
  <si>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</si>
  <si>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</si>
  <si>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</si>
  <si>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</si>
  <si>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</si>
  <si>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</si>
  <si>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</si>
  <si>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</si>
  <si>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</si>
  <si>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</si>
  <si>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</si>
  <si>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</si>
  <si>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</si>
  <si>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</si>
  <si>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</si>
  <si>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</si>
  <si>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</si>
  <si>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</si>
  <si>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</si>
  <si>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</si>
  <si>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</si>
  <si>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</si>
  <si>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</si>
  <si>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</si>
  <si>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</si>
  <si>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</si>
  <si>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</si>
  <si>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</si>
  <si>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</si>
  <si>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</si>
  <si>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</si>
  <si>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</si>
  <si>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</si>
  <si>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</si>
  <si>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</si>
  <si>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</si>
  <si>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</si>
  <si>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</si>
  <si>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</si>
  <si>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</si>
  <si>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</si>
  <si>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</si>
  <si>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</si>
  <si>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</si>
  <si>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</si>
  <si>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</si>
  <si>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</si>
  <si>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</si>
  <si>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</si>
  <si>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</si>
  <si>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</si>
  <si>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</si>
  <si>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</si>
  <si>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</si>
  <si>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</si>
  <si>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</si>
  <si>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</si>
  <si>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</si>
  <si>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</si>
  <si>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</si>
  <si>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</si>
  <si>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</si>
  <si>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</si>
  <si>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</si>
  <si>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</si>
  <si>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</si>
  <si>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</si>
  <si>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</si>
  <si>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</si>
  <si>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</si>
  <si>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</si>
  <si>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</si>
  <si>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</si>
  <si>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</si>
  <si>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</si>
  <si>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</si>
  <si>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</si>
  <si>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</si>
  <si>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</si>
  <si>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</si>
  <si>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</si>
  <si>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</si>
  <si>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</si>
  <si>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</si>
  <si>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</si>
  <si>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</si>
  <si>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</si>
  <si>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</si>
  <si>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</si>
  <si>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</si>
  <si>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</si>
  <si>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</si>
  <si>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</si>
  <si>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</si>
  <si>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</si>
  <si>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</si>
  <si>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</si>
  <si>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</si>
  <si>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</si>
  <si>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</si>
  <si>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</si>
  <si>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</si>
  <si>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</si>
  <si>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</si>
  <si>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</si>
  <si>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</si>
  <si>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</si>
  <si>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</si>
  <si>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</si>
  <si>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</si>
  <si>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</si>
  <si>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</si>
  <si>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</si>
  <si>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</si>
  <si>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</si>
  <si>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</si>
  <si>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</si>
  <si>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</si>
  <si>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</si>
  <si>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</si>
  <si>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</si>
  <si>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</si>
  <si>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</si>
  <si>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</si>
  <si>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</si>
  <si>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</si>
  <si>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</si>
  <si>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</si>
  <si>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</si>
  <si>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</si>
  <si>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</si>
  <si>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</si>
  <si>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</si>
  <si>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</si>
  <si>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</si>
  <si>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</si>
  <si>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</si>
  <si>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</si>
  <si>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</si>
  <si>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</si>
  <si>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</si>
  <si>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</si>
  <si>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</si>
  <si>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</si>
  <si>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</si>
  <si>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</si>
  <si>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</si>
  <si>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</si>
  <si>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</si>
  <si>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</si>
  <si>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</si>
  <si>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</si>
  <si>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</si>
  <si>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</si>
  <si>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</si>
  <si>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</si>
  <si>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</si>
  <si>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</si>
  <si>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</si>
  <si>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</si>
  <si>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</si>
  <si>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</si>
  <si>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</si>
  <si>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</si>
  <si>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</si>
  <si>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</si>
  <si>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</si>
  <si>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</si>
  <si>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</si>
  <si>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</si>
  <si>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</si>
  <si>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</si>
  <si>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</si>
  <si>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</si>
  <si>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</si>
  <si>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</si>
  <si>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</si>
  <si>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</si>
  <si>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</si>
  <si>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</si>
  <si>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</si>
  <si>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</si>
  <si>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</si>
  <si>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</si>
  <si>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</si>
  <si>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</si>
  <si>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</si>
  <si>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</si>
  <si>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</si>
  <si>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</si>
  <si>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</si>
  <si>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</si>
  <si>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</si>
  <si>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</si>
  <si>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</si>
  <si>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</si>
  <si>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</si>
  <si>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</si>
  <si>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</si>
  <si>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</si>
  <si>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</si>
  <si>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</si>
  <si>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</si>
  <si>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</si>
  <si>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</si>
  <si>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</si>
  <si>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</si>
  <si>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</si>
  <si>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</si>
  <si>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</si>
  <si>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</si>
  <si>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</si>
  <si>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</si>
  <si>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</si>
  <si>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</si>
  <si>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</si>
  <si>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</si>
  <si>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</si>
  <si>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</si>
  <si>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</si>
  <si>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</si>
  <si>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</si>
  <si>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</si>
  <si>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</si>
  <si>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</si>
  <si>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</si>
  <si>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</si>
  <si>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</si>
  <si>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</si>
  <si>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</si>
  <si>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</si>
  <si>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</si>
  <si>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</si>
  <si>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</si>
  <si>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</si>
  <si>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</si>
  <si>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</si>
  <si>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</si>
  <si>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</si>
  <si>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</si>
  <si>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</si>
  <si>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</si>
  <si>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</si>
  <si>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</si>
  <si>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</si>
  <si>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</si>
  <si>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</si>
  <si>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</si>
  <si>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</si>
  <si>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</si>
  <si>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</si>
  <si>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</si>
  <si>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</si>
  <si>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</si>
  <si>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</si>
  <si>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</si>
  <si>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</si>
  <si>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</si>
  <si>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</si>
  <si>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</si>
  <si>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</si>
  <si>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</si>
  <si>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</si>
  <si>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</si>
  <si>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</si>
  <si>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</si>
  <si>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</si>
  <si>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</si>
  <si>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</si>
  <si>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</si>
  <si>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</si>
  <si>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</si>
  <si>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</si>
  <si>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</si>
  <si>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</si>
  <si>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</si>
  <si>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</si>
  <si>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</si>
  <si>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</si>
  <si>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</si>
  <si>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</si>
  <si>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</si>
  <si>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</si>
  <si>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</si>
  <si>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</si>
  <si>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</si>
  <si>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</si>
  <si>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</si>
  <si>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</si>
  <si>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</si>
  <si>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</si>
  <si>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</si>
  <si>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</si>
  <si>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</si>
  <si>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</si>
  <si>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</si>
  <si>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</si>
  <si>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</si>
  <si>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</si>
  <si>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</si>
  <si>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</si>
  <si>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</si>
  <si>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</si>
  <si>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</si>
  <si>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</si>
  <si>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</si>
  <si>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</si>
  <si>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</si>
  <si>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</si>
  <si>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</si>
  <si>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</si>
  <si>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</si>
  <si>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</si>
  <si>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</si>
  <si>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</si>
  <si>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</si>
  <si>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</si>
  <si>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</si>
  <si>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</si>
  <si>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</si>
  <si>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</si>
  <si>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</si>
  <si>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</si>
  <si>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</si>
  <si>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</si>
  <si>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</si>
  <si>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</si>
  <si>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</si>
  <si>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</si>
  <si>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</si>
  <si>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</si>
  <si>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</si>
  <si>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</si>
  <si>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</si>
  <si>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</si>
  <si>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</si>
  <si>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</si>
  <si>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</si>
  <si>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</si>
  <si>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</si>
  <si>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</si>
  <si>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</si>
  <si>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</si>
  <si>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</si>
  <si>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</si>
  <si>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</si>
  <si>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</si>
  <si>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</si>
  <si>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</si>
  <si>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</si>
  <si>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</si>
  <si>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</si>
  <si>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</si>
  <si>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</si>
  <si>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</si>
  <si>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</si>
  <si>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</si>
  <si>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</si>
  <si>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</si>
  <si>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</si>
  <si>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</si>
  <si>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</si>
  <si>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</si>
  <si>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</si>
  <si>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</si>
  <si>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</si>
  <si>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</si>
  <si>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</si>
  <si>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</si>
  <si>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</si>
  <si>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</si>
  <si>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</si>
  <si>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</si>
  <si>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</si>
  <si>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</si>
  <si>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</si>
  <si>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</si>
  <si>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</si>
  <si>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</si>
  <si>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</si>
  <si>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</si>
  <si>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</si>
  <si>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</si>
  <si>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</si>
  <si>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</si>
  <si>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</si>
  <si>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</si>
  <si>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</si>
  <si>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</si>
  <si>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</si>
  <si>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</si>
  <si>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</si>
  <si>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</si>
  <si>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</si>
  <si>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</si>
  <si>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</si>
  <si>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</si>
  <si>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</si>
  <si>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</si>
  <si>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</si>
  <si>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</si>
  <si>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</si>
  <si>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</si>
  <si>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</si>
  <si>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</si>
  <si>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</si>
  <si>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</si>
  <si>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</si>
  <si>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</si>
  <si>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</si>
  <si>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</si>
  <si>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</si>
  <si>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</si>
  <si>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</si>
  <si>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</si>
  <si>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</si>
  <si>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</si>
  <si>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</si>
  <si>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</si>
  <si>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</si>
  <si>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</si>
  <si>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</si>
  <si>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</si>
  <si>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</si>
  <si>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</si>
  <si>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</si>
  <si>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</si>
  <si>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</si>
  <si>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</si>
  <si>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</si>
  <si>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</si>
  <si>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</si>
  <si>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</si>
  <si>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</si>
  <si>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</si>
  <si>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</si>
  <si>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</si>
  <si>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</si>
  <si>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</si>
  <si>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</si>
  <si>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</si>
  <si>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</si>
  <si>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</si>
  <si>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</si>
  <si>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</si>
  <si>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</si>
  <si>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</si>
  <si>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</si>
  <si>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</si>
  <si>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</si>
  <si>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</si>
  <si>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</si>
  <si>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</si>
  <si>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</si>
  <si>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</si>
  <si>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</si>
  <si>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</si>
  <si>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</si>
  <si>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</si>
  <si>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</si>
  <si>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</si>
  <si>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</si>
  <si>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</si>
  <si>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</si>
  <si>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</si>
  <si>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</si>
  <si>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</si>
  <si>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</si>
  <si>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</si>
  <si>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</si>
  <si>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</si>
  <si>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</si>
  <si>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</si>
  <si>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</si>
  <si>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</si>
  <si>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</si>
  <si>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</si>
  <si>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</si>
  <si>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</si>
  <si>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</si>
  <si>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</si>
  <si>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</si>
  <si>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</si>
  <si>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</si>
  <si>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</si>
  <si>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</si>
  <si>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</si>
  <si>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</si>
  <si>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</si>
  <si>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</si>
  <si>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</si>
  <si>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</si>
  <si>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</si>
  <si>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</si>
  <si>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</si>
  <si>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</si>
  <si>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</si>
  <si>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</si>
  <si>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</si>
  <si>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</si>
  <si>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</si>
  <si>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</si>
  <si>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</si>
  <si>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</si>
  <si>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</si>
  <si>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</si>
  <si>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</si>
  <si>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</si>
  <si>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</si>
  <si>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</si>
  <si>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</si>
  <si>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</si>
  <si>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</si>
  <si>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</si>
  <si>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</si>
  <si>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</si>
  <si>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</si>
  <si>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</si>
  <si>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</si>
  <si>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</si>
  <si>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</si>
  <si>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</si>
  <si>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</si>
  <si>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</si>
  <si>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</si>
  <si>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</si>
  <si>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</si>
  <si>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</si>
  <si>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</si>
  <si>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</si>
  <si>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</si>
  <si>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</si>
  <si>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</si>
  <si>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</si>
  <si>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</si>
  <si>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</si>
  <si>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</si>
  <si>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</si>
  <si>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</si>
  <si>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</si>
  <si>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</si>
  <si>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</si>
  <si>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</si>
  <si>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</si>
  <si>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</si>
  <si>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</si>
  <si>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</si>
  <si>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</si>
  <si>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</si>
  <si>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</si>
  <si>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</si>
  <si>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</si>
  <si>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</si>
  <si>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</si>
  <si>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</si>
  <si>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</si>
  <si>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</si>
  <si>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</si>
  <si>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</si>
  <si>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</si>
  <si>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</si>
  <si>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</si>
  <si>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</si>
  <si>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</si>
  <si>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</si>
  <si>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</si>
  <si>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</si>
  <si>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</si>
  <si>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</si>
  <si>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</si>
  <si>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</si>
  <si>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</si>
  <si>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</si>
  <si>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</si>
  <si>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</si>
  <si>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</si>
  <si>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</si>
  <si>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</si>
  <si>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</si>
  <si>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</si>
  <si>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</si>
  <si>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</si>
  <si>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</si>
  <si>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</si>
  <si>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</si>
  <si>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</si>
  <si>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</si>
  <si>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</si>
  <si>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</si>
  <si>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</si>
  <si>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</si>
  <si>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</si>
  <si>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</si>
  <si>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</si>
  <si>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</si>
  <si>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</si>
  <si>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</si>
  <si>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</si>
  <si>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</si>
  <si>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</si>
  <si>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</si>
  <si>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</si>
  <si>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</si>
  <si>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</si>
  <si>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</si>
  <si>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</si>
  <si>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</si>
  <si>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</si>
  <si>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</si>
  <si>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</si>
  <si>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</si>
  <si>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</si>
  <si>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</si>
  <si>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</si>
  <si>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</si>
  <si>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</si>
  <si>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</si>
  <si>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</si>
  <si>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</si>
  <si>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</si>
  <si>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</si>
  <si>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</si>
  <si>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</si>
  <si>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</si>
  <si>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</si>
  <si>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</si>
  <si>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</si>
  <si>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</si>
  <si>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</si>
  <si>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</si>
  <si>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</si>
  <si>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</si>
  <si>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</si>
  <si>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</si>
  <si>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</si>
  <si>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</si>
  <si>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</si>
  <si>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</si>
  <si>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</si>
  <si>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</si>
  <si>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</si>
  <si>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</si>
  <si>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</si>
  <si>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</si>
  <si>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</si>
  <si>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</si>
  <si>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</si>
  <si>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</si>
  <si>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</si>
  <si>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</si>
  <si>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</si>
  <si>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</si>
  <si>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</si>
  <si>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</si>
  <si>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</si>
  <si>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</si>
  <si>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</si>
  <si>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</si>
  <si>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</si>
  <si>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</si>
  <si>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</si>
  <si>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</si>
  <si>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</si>
  <si>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</si>
  <si>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</si>
  <si>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</si>
  <si>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</si>
  <si>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</si>
  <si>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</si>
  <si>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</si>
  <si>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</si>
  <si>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</si>
  <si>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</si>
  <si>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</si>
  <si>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</si>
  <si>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</si>
  <si>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</si>
  <si>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</si>
  <si>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</si>
  <si>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</si>
  <si>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</si>
  <si>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</si>
  <si>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</si>
  <si>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</si>
  <si>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</si>
  <si>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</si>
  <si>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</si>
  <si>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</si>
  <si>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</si>
  <si>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</si>
  <si>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</si>
  <si>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</si>
  <si>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</si>
  <si>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</si>
  <si>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</si>
  <si>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</si>
  <si>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</si>
  <si>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</si>
  <si>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</si>
  <si>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</si>
  <si>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</si>
  <si>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</si>
  <si>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</si>
  <si>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</si>
  <si>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</si>
  <si>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</si>
  <si>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</si>
  <si>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</si>
  <si>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</si>
  <si>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</si>
  <si>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</si>
  <si>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</si>
  <si>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</si>
  <si>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</si>
  <si>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</si>
  <si>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</si>
  <si>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</si>
  <si>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</si>
  <si>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</si>
  <si>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</si>
  <si>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</si>
  <si>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</si>
  <si>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</si>
  <si>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</si>
  <si>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</si>
  <si>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</si>
  <si>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</si>
  <si>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</si>
  <si>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</si>
  <si>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</si>
  <si>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</si>
  <si>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</si>
  <si>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</si>
  <si>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</si>
  <si>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</si>
  <si>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</si>
  <si>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</si>
  <si>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</si>
  <si>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</si>
  <si>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</si>
  <si>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</si>
  <si>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</si>
  <si>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</si>
  <si>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</si>
  <si>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</si>
  <si>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</si>
  <si>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</si>
  <si>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</si>
  <si>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</si>
  <si>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</si>
  <si>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</si>
  <si>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</si>
  <si>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</si>
  <si>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</si>
  <si>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</si>
  <si>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</si>
  <si>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</si>
  <si>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</si>
  <si>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</si>
  <si>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</si>
  <si>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</si>
  <si>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</si>
  <si>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</si>
  <si>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</si>
  <si>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</si>
  <si>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VIRALKUMAR RASIKBHAI PATEL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</si>
  <si>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</si>
  <si>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</si>
  <si>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</si>
  <si>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</si>
  <si>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</si>
  <si>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</si>
  <si>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</si>
  <si>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</si>
  <si>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</si>
  <si>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</si>
  <si>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</si>
  <si>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</si>
  <si>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</si>
  <si>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</si>
  <si>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</si>
  <si>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310-320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</si>
  <si>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</si>
  <si>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</si>
  <si>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</si>
  <si>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</si>
  <si>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</si>
  <si>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</si>
  <si>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</si>
  <si>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</si>
  <si>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</si>
  <si>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</si>
  <si>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</si>
  <si>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</si>
  <si>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</si>
  <si>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</si>
  <si>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</si>
  <si>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</si>
  <si>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</si>
  <si>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</si>
  <si>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</si>
  <si>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</si>
  <si>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173.5-175.5</t>
  </si>
  <si>
    <t>200-210</t>
  </si>
  <si>
    <t>HINDUNILVR  2440 CE JAN</t>
  </si>
  <si>
    <t>NIFTY 14450 PE 14-JAN</t>
  </si>
  <si>
    <t>1920-1930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</si>
  <si>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</si>
  <si>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</si>
  <si>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</si>
  <si>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</si>
  <si>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</si>
  <si>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</si>
  <si>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</si>
  <si>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</si>
  <si>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MARFATIA NISHIL SURENDRA</t>
  </si>
  <si>
    <t>Profit of Rs.3.5/-</t>
  </si>
  <si>
    <t>Loss of Rs.8.5/-</t>
  </si>
  <si>
    <t>Profit of Rs.14.5/-</t>
  </si>
  <si>
    <t>Profit of Rs.3.25/-</t>
  </si>
  <si>
    <t>Loss of Rs.50.5/-</t>
  </si>
  <si>
    <t>794-798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</si>
  <si>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</si>
  <si>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</si>
  <si>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</si>
  <si>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</si>
  <si>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</si>
  <si>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</si>
  <si>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</si>
  <si>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</si>
  <si>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</si>
  <si>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Vikas EcoTech Limited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</si>
  <si>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</si>
  <si>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</si>
  <si>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</si>
  <si>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</si>
  <si>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</si>
  <si>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</si>
  <si>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</si>
  <si>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</si>
  <si>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</si>
  <si>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</si>
  <si>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</si>
  <si>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</si>
  <si>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GARDENSILK</t>
  </si>
  <si>
    <t>ANKITA VISHAL SHAH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</si>
  <si>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</si>
  <si>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</si>
  <si>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</si>
  <si>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</si>
  <si>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</si>
  <si>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</si>
  <si>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</si>
  <si>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</si>
  <si>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</si>
  <si>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</si>
  <si>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NISHIL SURENDRABHAI MARFATIA</t>
  </si>
  <si>
    <t>ATHARVENT</t>
  </si>
  <si>
    <t>PURSHOTTAM AGARWAL</t>
  </si>
  <si>
    <t>Aptech Limited</t>
  </si>
  <si>
    <t>Premier Polyfilm Ltd</t>
  </si>
  <si>
    <t>MONEY GROW INVESTMENT</t>
  </si>
  <si>
    <t>Tata Motors Limited</t>
  </si>
  <si>
    <t>JUMP TRADING FINANCIAL INDIA PRIVATE LIMITED</t>
  </si>
  <si>
    <t>Ujaas Energy Limited</t>
  </si>
  <si>
    <t>Vikas Multicorp Limited</t>
  </si>
  <si>
    <t>Loss of Rs.16/-</t>
  </si>
  <si>
    <t>Profit of Rs.52.5/-</t>
  </si>
  <si>
    <t>Profit of Rs.4.5/-</t>
  </si>
  <si>
    <t>3200-3210</t>
  </si>
  <si>
    <t>Loss of Rs.16.5/-</t>
  </si>
  <si>
    <t>Loss of Rs.25.5/-</t>
  </si>
  <si>
    <t>ASIANPAINTS</t>
  </si>
  <si>
    <t>2556-2566</t>
  </si>
  <si>
    <t>2364-2367</t>
  </si>
  <si>
    <t>1980-1990</t>
  </si>
  <si>
    <t>ACME TRADE AND INVESTMENT LTD</t>
  </si>
  <si>
    <t>ADANI TRADING SERVICES LLP</t>
  </si>
  <si>
    <t>ALEXANDER</t>
  </si>
  <si>
    <t>HEMLATABEN ROHITKUMAR PANDYA</t>
  </si>
  <si>
    <t>ARIHANTINS</t>
  </si>
  <si>
    <t>MANISHABEN KALPESHBHAI MALVI</t>
  </si>
  <si>
    <t>AKRAM ALI</t>
  </si>
  <si>
    <t>CAPRICORN</t>
  </si>
  <si>
    <t>NIRMALA THAKUR</t>
  </si>
  <si>
    <t>DECCAN</t>
  </si>
  <si>
    <t>INTERNATIONAL FINANCIAL SERVIC</t>
  </si>
  <si>
    <t>FRANKLININD</t>
  </si>
  <si>
    <t>KINJALBEN ASHISHBHAI MODI</t>
  </si>
  <si>
    <t>MEHTA MOHATIA DIVYAKANT</t>
  </si>
  <si>
    <t>TAILOR PRAKASH BHAI KANUBHAI</t>
  </si>
  <si>
    <t>HDFC MUTUAL FUND</t>
  </si>
  <si>
    <t>HITECHWIND</t>
  </si>
  <si>
    <t>JANUSCORP</t>
  </si>
  <si>
    <t>JAGANNATH INTERNATIONAL P LTD</t>
  </si>
  <si>
    <t>KANUNGO</t>
  </si>
  <si>
    <t>MANISH SHAH</t>
  </si>
  <si>
    <t>RESHMA CHAUHAN</t>
  </si>
  <si>
    <t>MAHACORP</t>
  </si>
  <si>
    <t>DEEPANKER SABHERWAL</t>
  </si>
  <si>
    <t>NIHARINF</t>
  </si>
  <si>
    <t>ADVANI PRIVATE LIMITED</t>
  </si>
  <si>
    <t>RAMA GARG</t>
  </si>
  <si>
    <t>JINE ANIL VASWANI</t>
  </si>
  <si>
    <t>MANISH RAMESHBHAI PATEL</t>
  </si>
  <si>
    <t>PROFINC</t>
  </si>
  <si>
    <t>KULINSHANTILALVORA</t>
  </si>
  <si>
    <t>PREETI AGGARWAL</t>
  </si>
  <si>
    <t>SANJIVIN</t>
  </si>
  <si>
    <t>KANTA SURESH JAIN</t>
  </si>
  <si>
    <t>SHIVA</t>
  </si>
  <si>
    <t>SRGSFL</t>
  </si>
  <si>
    <t>ARCHIS JAIN</t>
  </si>
  <si>
    <t>HRIDAY CREDIT COOPERATIVE SOCIETY LIMITED</t>
  </si>
  <si>
    <t>SSPNFIN</t>
  </si>
  <si>
    <t>DEVJEET CHAKRABORTY</t>
  </si>
  <si>
    <t>AMJUMBO</t>
  </si>
  <si>
    <t>A and M Jumbo Bags Ltd</t>
  </si>
  <si>
    <t>CONSORTIUM CAPITAL PVT LTD</t>
  </si>
  <si>
    <t>GRAVITON RESEARCH CAPITAL LLP</t>
  </si>
  <si>
    <t>Garden Silk Mills Ltd.</t>
  </si>
  <si>
    <t>Kellton Tech Sol Ltd</t>
  </si>
  <si>
    <t>NEXPACT LIMITED</t>
  </si>
  <si>
    <t>PUTTAPPA BASAVARAJAPPA</t>
  </si>
  <si>
    <t>Neuland Laboratories Ltd</t>
  </si>
  <si>
    <t>RIKEEN P DALAL HUF</t>
  </si>
  <si>
    <t>Sanco Industries Ltd.</t>
  </si>
  <si>
    <t>SUNIL BHANDARI</t>
  </si>
  <si>
    <t>Tata Metaliks Ltd</t>
  </si>
  <si>
    <t>VAIBHAV DOSHI</t>
  </si>
  <si>
    <t>HI GROWTH CORPORATE SERVICES PVT LTD</t>
  </si>
  <si>
    <t>RIDDHESHKUMAR GIRISHBHAI BHANDARI</t>
  </si>
  <si>
    <t>RATNESH KUMAR PRAVAKER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</si>
</sst>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5" fontId="47" fillId="49" borderId="39" xfId="0" applyNumberFormat="1" applyFont="1" applyFill="1" applyBorder="1" applyAlignment="1">
      <alignment horizontal="center" vertical="center"/>
    </xf>
    <xf numFmtId="166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36" xfId="0" applyNumberFormat="1" applyFont="1" applyFill="1" applyBorder="1" applyAlignment="1">
      <alignment horizontal="center" vertical="center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7" sqref="B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44215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44215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77" t="s">
        <v>16</v>
      </c>
      <c r="B9" s="579" t="s">
        <v>17</v>
      </c>
      <c r="C9" s="579" t="s">
        <v>18</v>
      </c>
      <c r="D9" s="579" t="s">
        <v>3754</v>
      </c>
      <c r="E9" s="273" t="s">
        <v>19</v>
      </c>
      <c r="F9" s="273" t="s">
        <v>20</v>
      </c>
      <c r="G9" s="574" t="s">
        <v>21</v>
      </c>
      <c r="H9" s="575"/>
      <c r="I9" s="576"/>
      <c r="J9" s="574" t="s">
        <v>22</v>
      </c>
      <c r="K9" s="575"/>
      <c r="L9" s="576"/>
      <c r="M9" s="273"/>
      <c r="N9" s="280"/>
      <c r="O9" s="280"/>
      <c r="P9" s="280"/>
    </row>
    <row r="10" spans="1:16" ht="59.25" customHeight="1">
      <c r="A10" s="578"/>
      <c r="B10" s="580" t="s">
        <v>17</v>
      </c>
      <c r="C10" s="580"/>
      <c r="D10" s="580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51" t="s">
        <v>35</v>
      </c>
      <c r="D11" s="552">
        <v>44224</v>
      </c>
      <c r="E11" s="302">
        <v>31815.7</v>
      </c>
      <c r="F11" s="302">
        <v>31991.75</v>
      </c>
      <c r="G11" s="314">
        <v>31515.65</v>
      </c>
      <c r="H11" s="314">
        <v>31215.600000000002</v>
      </c>
      <c r="I11" s="314">
        <v>30739.500000000004</v>
      </c>
      <c r="J11" s="314">
        <v>32291.8</v>
      </c>
      <c r="K11" s="314">
        <v>32767.899999999998</v>
      </c>
      <c r="L11" s="314">
        <v>33067.949999999997</v>
      </c>
      <c r="M11" s="301">
        <v>32467.85</v>
      </c>
      <c r="N11" s="301">
        <v>31691.7</v>
      </c>
      <c r="O11" s="549">
        <v>1749750</v>
      </c>
      <c r="P11" s="550">
        <v>9.9158238582825547E-2</v>
      </c>
    </row>
    <row r="12" spans="1:16" ht="15">
      <c r="A12" s="276">
        <v>2</v>
      </c>
      <c r="B12" s="386" t="s">
        <v>34</v>
      </c>
      <c r="C12" s="551" t="s">
        <v>36</v>
      </c>
      <c r="D12" s="552">
        <v>44224</v>
      </c>
      <c r="E12" s="315">
        <v>14287.25</v>
      </c>
      <c r="F12" s="315">
        <v>14332.066666666666</v>
      </c>
      <c r="G12" s="316">
        <v>14205.183333333331</v>
      </c>
      <c r="H12" s="316">
        <v>14123.116666666665</v>
      </c>
      <c r="I12" s="316">
        <v>13996.23333333333</v>
      </c>
      <c r="J12" s="316">
        <v>14414.133333333331</v>
      </c>
      <c r="K12" s="316">
        <v>14541.016666666666</v>
      </c>
      <c r="L12" s="316">
        <v>14623.083333333332</v>
      </c>
      <c r="M12" s="303">
        <v>14458.95</v>
      </c>
      <c r="N12" s="303">
        <v>14250</v>
      </c>
      <c r="O12" s="318">
        <v>13839600</v>
      </c>
      <c r="P12" s="319">
        <v>-3.0315769560213771E-2</v>
      </c>
    </row>
    <row r="13" spans="1:16" ht="15">
      <c r="A13" s="276">
        <v>3</v>
      </c>
      <c r="B13" s="386" t="s">
        <v>34</v>
      </c>
      <c r="C13" s="551" t="s">
        <v>3736</v>
      </c>
      <c r="D13" s="552">
        <v>44224</v>
      </c>
      <c r="E13" s="450">
        <v>15260.2</v>
      </c>
      <c r="F13" s="450">
        <v>15344.216666666667</v>
      </c>
      <c r="G13" s="451">
        <v>15135.983333333334</v>
      </c>
      <c r="H13" s="451">
        <v>15011.766666666666</v>
      </c>
      <c r="I13" s="451">
        <v>14803.533333333333</v>
      </c>
      <c r="J13" s="451">
        <v>15468.433333333334</v>
      </c>
      <c r="K13" s="451">
        <v>15676.666666666668</v>
      </c>
      <c r="L13" s="451">
        <v>15800.883333333335</v>
      </c>
      <c r="M13" s="452">
        <v>15552.45</v>
      </c>
      <c r="N13" s="452">
        <v>15220</v>
      </c>
      <c r="O13" s="453">
        <v>69720</v>
      </c>
      <c r="P13" s="454">
        <v>-1.5810276679841896E-2</v>
      </c>
    </row>
    <row r="14" spans="1:16" ht="15">
      <c r="A14" s="276">
        <v>4</v>
      </c>
      <c r="B14" s="406" t="s">
        <v>39</v>
      </c>
      <c r="C14" s="551" t="s">
        <v>802</v>
      </c>
      <c r="D14" s="552">
        <v>44224</v>
      </c>
      <c r="E14" s="315">
        <v>1227.25</v>
      </c>
      <c r="F14" s="315">
        <v>1229.9666666666667</v>
      </c>
      <c r="G14" s="316">
        <v>1208.2833333333333</v>
      </c>
      <c r="H14" s="316">
        <v>1189.3166666666666</v>
      </c>
      <c r="I14" s="316">
        <v>1167.6333333333332</v>
      </c>
      <c r="J14" s="316">
        <v>1248.9333333333334</v>
      </c>
      <c r="K14" s="316">
        <v>1270.6166666666668</v>
      </c>
      <c r="L14" s="316">
        <v>1289.5833333333335</v>
      </c>
      <c r="M14" s="303">
        <v>1251.6500000000001</v>
      </c>
      <c r="N14" s="303">
        <v>1211</v>
      </c>
      <c r="O14" s="318">
        <v>410125</v>
      </c>
      <c r="P14" s="319">
        <v>2.7689030883919063E-2</v>
      </c>
    </row>
    <row r="15" spans="1:16" ht="15">
      <c r="A15" s="276">
        <v>5</v>
      </c>
      <c r="B15" s="386" t="s">
        <v>37</v>
      </c>
      <c r="C15" s="551" t="s">
        <v>38</v>
      </c>
      <c r="D15" s="552">
        <v>44224</v>
      </c>
      <c r="E15" s="315">
        <v>1705.15</v>
      </c>
      <c r="F15" s="315">
        <v>1709.9333333333334</v>
      </c>
      <c r="G15" s="316">
        <v>1670.2166666666667</v>
      </c>
      <c r="H15" s="316">
        <v>1635.2833333333333</v>
      </c>
      <c r="I15" s="316">
        <v>1595.5666666666666</v>
      </c>
      <c r="J15" s="316">
        <v>1744.8666666666668</v>
      </c>
      <c r="K15" s="316">
        <v>1784.5833333333335</v>
      </c>
      <c r="L15" s="316">
        <v>1819.5166666666669</v>
      </c>
      <c r="M15" s="303">
        <v>1749.65</v>
      </c>
      <c r="N15" s="303">
        <v>1675</v>
      </c>
      <c r="O15" s="318">
        <v>2383000</v>
      </c>
      <c r="P15" s="319">
        <v>2.0556745182012847E-2</v>
      </c>
    </row>
    <row r="16" spans="1:16" ht="15">
      <c r="A16" s="276">
        <v>6</v>
      </c>
      <c r="B16" s="386" t="s">
        <v>39</v>
      </c>
      <c r="C16" s="551" t="s">
        <v>40</v>
      </c>
      <c r="D16" s="552">
        <v>44224</v>
      </c>
      <c r="E16" s="315">
        <v>507.3</v>
      </c>
      <c r="F16" s="315">
        <v>512.98333333333335</v>
      </c>
      <c r="G16" s="316">
        <v>496.56666666666672</v>
      </c>
      <c r="H16" s="316">
        <v>485.83333333333337</v>
      </c>
      <c r="I16" s="316">
        <v>469.41666666666674</v>
      </c>
      <c r="J16" s="316">
        <v>523.7166666666667</v>
      </c>
      <c r="K16" s="316">
        <v>540.13333333333321</v>
      </c>
      <c r="L16" s="316">
        <v>550.86666666666667</v>
      </c>
      <c r="M16" s="303">
        <v>529.4</v>
      </c>
      <c r="N16" s="303">
        <v>502.25</v>
      </c>
      <c r="O16" s="318">
        <v>19320000</v>
      </c>
      <c r="P16" s="319">
        <v>1.438622282894046E-2</v>
      </c>
    </row>
    <row r="17" spans="1:16" ht="15">
      <c r="A17" s="276">
        <v>7</v>
      </c>
      <c r="B17" s="386" t="s">
        <v>39</v>
      </c>
      <c r="C17" s="551" t="s">
        <v>41</v>
      </c>
      <c r="D17" s="552">
        <v>44224</v>
      </c>
      <c r="E17" s="315">
        <v>517.04999999999995</v>
      </c>
      <c r="F17" s="315">
        <v>518.49999999999989</v>
      </c>
      <c r="G17" s="316">
        <v>503.5999999999998</v>
      </c>
      <c r="H17" s="316">
        <v>490.14999999999992</v>
      </c>
      <c r="I17" s="316">
        <v>475.24999999999983</v>
      </c>
      <c r="J17" s="316">
        <v>531.94999999999982</v>
      </c>
      <c r="K17" s="316">
        <v>546.84999999999991</v>
      </c>
      <c r="L17" s="316">
        <v>560.29999999999973</v>
      </c>
      <c r="M17" s="303">
        <v>533.4</v>
      </c>
      <c r="N17" s="303">
        <v>505.05</v>
      </c>
      <c r="O17" s="318">
        <v>45650000</v>
      </c>
      <c r="P17" s="319">
        <v>-5.771534356963955E-3</v>
      </c>
    </row>
    <row r="18" spans="1:16" ht="15">
      <c r="A18" s="276">
        <v>8</v>
      </c>
      <c r="B18" s="386" t="s">
        <v>44</v>
      </c>
      <c r="C18" s="551" t="s">
        <v>45</v>
      </c>
      <c r="D18" s="552">
        <v>44224</v>
      </c>
      <c r="E18" s="315">
        <v>966.45</v>
      </c>
      <c r="F18" s="315">
        <v>970.2833333333333</v>
      </c>
      <c r="G18" s="316">
        <v>952.16666666666663</v>
      </c>
      <c r="H18" s="316">
        <v>937.88333333333333</v>
      </c>
      <c r="I18" s="316">
        <v>919.76666666666665</v>
      </c>
      <c r="J18" s="316">
        <v>984.56666666666661</v>
      </c>
      <c r="K18" s="316">
        <v>1002.6833333333334</v>
      </c>
      <c r="L18" s="316">
        <v>1016.9666666666666</v>
      </c>
      <c r="M18" s="303">
        <v>988.4</v>
      </c>
      <c r="N18" s="303">
        <v>956</v>
      </c>
      <c r="O18" s="318">
        <v>2148000</v>
      </c>
      <c r="P18" s="319">
        <v>0</v>
      </c>
    </row>
    <row r="19" spans="1:16" ht="15">
      <c r="A19" s="276">
        <v>9</v>
      </c>
      <c r="B19" s="386" t="s">
        <v>37</v>
      </c>
      <c r="C19" s="551" t="s">
        <v>46</v>
      </c>
      <c r="D19" s="552">
        <v>44224</v>
      </c>
      <c r="E19" s="315">
        <v>256.55</v>
      </c>
      <c r="F19" s="315">
        <v>256.36666666666673</v>
      </c>
      <c r="G19" s="316">
        <v>248.63333333333344</v>
      </c>
      <c r="H19" s="316">
        <v>240.7166666666667</v>
      </c>
      <c r="I19" s="316">
        <v>232.98333333333341</v>
      </c>
      <c r="J19" s="316">
        <v>264.28333333333347</v>
      </c>
      <c r="K19" s="316">
        <v>272.01666666666671</v>
      </c>
      <c r="L19" s="316">
        <v>279.93333333333351</v>
      </c>
      <c r="M19" s="303">
        <v>264.10000000000002</v>
      </c>
      <c r="N19" s="303">
        <v>248.45</v>
      </c>
      <c r="O19" s="318">
        <v>16929000</v>
      </c>
      <c r="P19" s="319">
        <v>-4.1284403669724773E-2</v>
      </c>
    </row>
    <row r="20" spans="1:16" ht="15">
      <c r="A20" s="276">
        <v>10</v>
      </c>
      <c r="B20" s="386" t="s">
        <v>39</v>
      </c>
      <c r="C20" s="551" t="s">
        <v>47</v>
      </c>
      <c r="D20" s="552">
        <v>44224</v>
      </c>
      <c r="E20" s="315">
        <v>2596.3000000000002</v>
      </c>
      <c r="F20" s="315">
        <v>2588.9</v>
      </c>
      <c r="G20" s="316">
        <v>2552.8500000000004</v>
      </c>
      <c r="H20" s="316">
        <v>2509.4</v>
      </c>
      <c r="I20" s="316">
        <v>2473.3500000000004</v>
      </c>
      <c r="J20" s="316">
        <v>2632.3500000000004</v>
      </c>
      <c r="K20" s="316">
        <v>2668.4000000000005</v>
      </c>
      <c r="L20" s="316">
        <v>2711.8500000000004</v>
      </c>
      <c r="M20" s="303">
        <v>2624.95</v>
      </c>
      <c r="N20" s="303">
        <v>2545.4499999999998</v>
      </c>
      <c r="O20" s="318">
        <v>1722000</v>
      </c>
      <c r="P20" s="319">
        <v>1.0859994129732903E-2</v>
      </c>
    </row>
    <row r="21" spans="1:16" ht="15">
      <c r="A21" s="276">
        <v>11</v>
      </c>
      <c r="B21" s="386" t="s">
        <v>44</v>
      </c>
      <c r="C21" s="551" t="s">
        <v>48</v>
      </c>
      <c r="D21" s="552">
        <v>44224</v>
      </c>
      <c r="E21" s="315">
        <v>179.7</v>
      </c>
      <c r="F21" s="315">
        <v>179.53333333333333</v>
      </c>
      <c r="G21" s="316">
        <v>174.76666666666665</v>
      </c>
      <c r="H21" s="316">
        <v>169.83333333333331</v>
      </c>
      <c r="I21" s="316">
        <v>165.06666666666663</v>
      </c>
      <c r="J21" s="316">
        <v>184.46666666666667</v>
      </c>
      <c r="K21" s="316">
        <v>189.23333333333338</v>
      </c>
      <c r="L21" s="316">
        <v>194.16666666666669</v>
      </c>
      <c r="M21" s="303">
        <v>184.3</v>
      </c>
      <c r="N21" s="303">
        <v>174.6</v>
      </c>
      <c r="O21" s="318">
        <v>14255000</v>
      </c>
      <c r="P21" s="319">
        <v>8.1973434535104361E-2</v>
      </c>
    </row>
    <row r="22" spans="1:16" ht="15">
      <c r="A22" s="276">
        <v>12</v>
      </c>
      <c r="B22" s="386" t="s">
        <v>44</v>
      </c>
      <c r="C22" s="551" t="s">
        <v>49</v>
      </c>
      <c r="D22" s="552">
        <v>44224</v>
      </c>
      <c r="E22" s="315">
        <v>114.7</v>
      </c>
      <c r="F22" s="315">
        <v>115.60000000000001</v>
      </c>
      <c r="G22" s="316">
        <v>112.10000000000002</v>
      </c>
      <c r="H22" s="316">
        <v>109.50000000000001</v>
      </c>
      <c r="I22" s="316">
        <v>106.00000000000003</v>
      </c>
      <c r="J22" s="316">
        <v>118.20000000000002</v>
      </c>
      <c r="K22" s="316">
        <v>121.69999999999999</v>
      </c>
      <c r="L22" s="316">
        <v>124.30000000000001</v>
      </c>
      <c r="M22" s="303">
        <v>119.1</v>
      </c>
      <c r="N22" s="303">
        <v>113</v>
      </c>
      <c r="O22" s="318">
        <v>40356000</v>
      </c>
      <c r="P22" s="319">
        <v>6.6603235014272122E-2</v>
      </c>
    </row>
    <row r="23" spans="1:16" ht="15">
      <c r="A23" s="276">
        <v>13</v>
      </c>
      <c r="B23" s="386" t="s">
        <v>50</v>
      </c>
      <c r="C23" s="551" t="s">
        <v>51</v>
      </c>
      <c r="D23" s="552">
        <v>44224</v>
      </c>
      <c r="E23" s="315">
        <v>2598.9</v>
      </c>
      <c r="F23" s="315">
        <v>2596.3333333333335</v>
      </c>
      <c r="G23" s="316">
        <v>2567.666666666667</v>
      </c>
      <c r="H23" s="316">
        <v>2536.4333333333334</v>
      </c>
      <c r="I23" s="316">
        <v>2507.7666666666669</v>
      </c>
      <c r="J23" s="316">
        <v>2627.5666666666671</v>
      </c>
      <c r="K23" s="316">
        <v>2656.233333333334</v>
      </c>
      <c r="L23" s="316">
        <v>2687.4666666666672</v>
      </c>
      <c r="M23" s="303">
        <v>2625</v>
      </c>
      <c r="N23" s="303">
        <v>2565.1</v>
      </c>
      <c r="O23" s="318">
        <v>6104700</v>
      </c>
      <c r="P23" s="319">
        <v>7.1169131968205512E-2</v>
      </c>
    </row>
    <row r="24" spans="1:16" ht="15">
      <c r="A24" s="276">
        <v>14</v>
      </c>
      <c r="B24" s="386" t="s">
        <v>52</v>
      </c>
      <c r="C24" s="551" t="s">
        <v>53</v>
      </c>
      <c r="D24" s="552">
        <v>44224</v>
      </c>
      <c r="E24" s="315">
        <v>917</v>
      </c>
      <c r="F24" s="315">
        <v>919.65</v>
      </c>
      <c r="G24" s="316">
        <v>898.59999999999991</v>
      </c>
      <c r="H24" s="316">
        <v>880.19999999999993</v>
      </c>
      <c r="I24" s="316">
        <v>859.14999999999986</v>
      </c>
      <c r="J24" s="316">
        <v>938.05</v>
      </c>
      <c r="K24" s="316">
        <v>959.09999999999991</v>
      </c>
      <c r="L24" s="316">
        <v>977.5</v>
      </c>
      <c r="M24" s="303">
        <v>940.7</v>
      </c>
      <c r="N24" s="303">
        <v>901.25</v>
      </c>
      <c r="O24" s="318">
        <v>9231950</v>
      </c>
      <c r="P24" s="319">
        <v>-1.4638545858193424E-2</v>
      </c>
    </row>
    <row r="25" spans="1:16" ht="15">
      <c r="A25" s="276">
        <v>15</v>
      </c>
      <c r="B25" s="386" t="s">
        <v>54</v>
      </c>
      <c r="C25" s="551" t="s">
        <v>55</v>
      </c>
      <c r="D25" s="552">
        <v>44224</v>
      </c>
      <c r="E25" s="315">
        <v>657.05</v>
      </c>
      <c r="F25" s="315">
        <v>662.41666666666663</v>
      </c>
      <c r="G25" s="316">
        <v>647.2833333333333</v>
      </c>
      <c r="H25" s="316">
        <v>637.51666666666665</v>
      </c>
      <c r="I25" s="316">
        <v>622.38333333333333</v>
      </c>
      <c r="J25" s="316">
        <v>672.18333333333328</v>
      </c>
      <c r="K25" s="316">
        <v>687.31666666666672</v>
      </c>
      <c r="L25" s="316">
        <v>697.08333333333326</v>
      </c>
      <c r="M25" s="303">
        <v>677.55</v>
      </c>
      <c r="N25" s="303">
        <v>652.65</v>
      </c>
      <c r="O25" s="318">
        <v>47390400</v>
      </c>
      <c r="P25" s="319">
        <v>-8.5856303660189794E-3</v>
      </c>
    </row>
    <row r="26" spans="1:16" ht="15">
      <c r="A26" s="276">
        <v>16</v>
      </c>
      <c r="B26" s="386" t="s">
        <v>44</v>
      </c>
      <c r="C26" s="551" t="s">
        <v>56</v>
      </c>
      <c r="D26" s="552">
        <v>44224</v>
      </c>
      <c r="E26" s="315">
        <v>3569.85</v>
      </c>
      <c r="F26" s="315">
        <v>3568.6</v>
      </c>
      <c r="G26" s="316">
        <v>3516.25</v>
      </c>
      <c r="H26" s="316">
        <v>3462.65</v>
      </c>
      <c r="I26" s="316">
        <v>3410.3</v>
      </c>
      <c r="J26" s="316">
        <v>3622.2</v>
      </c>
      <c r="K26" s="316">
        <v>3674.5499999999993</v>
      </c>
      <c r="L26" s="316">
        <v>3728.1499999999996</v>
      </c>
      <c r="M26" s="303">
        <v>3620.95</v>
      </c>
      <c r="N26" s="303">
        <v>3515</v>
      </c>
      <c r="O26" s="318">
        <v>1818500</v>
      </c>
      <c r="P26" s="319">
        <v>-1.6229375169055992E-2</v>
      </c>
    </row>
    <row r="27" spans="1:16" ht="15">
      <c r="A27" s="276">
        <v>17</v>
      </c>
      <c r="B27" s="386" t="s">
        <v>57</v>
      </c>
      <c r="C27" s="551" t="s">
        <v>58</v>
      </c>
      <c r="D27" s="552">
        <v>44224</v>
      </c>
      <c r="E27" s="315">
        <v>8360.2999999999993</v>
      </c>
      <c r="F27" s="315">
        <v>8430.4666666666653</v>
      </c>
      <c r="G27" s="316">
        <v>8204.033333333331</v>
      </c>
      <c r="H27" s="316">
        <v>8047.7666666666664</v>
      </c>
      <c r="I27" s="316">
        <v>7821.3333333333321</v>
      </c>
      <c r="J27" s="316">
        <v>8586.7333333333299</v>
      </c>
      <c r="K27" s="316">
        <v>8813.1666666666642</v>
      </c>
      <c r="L27" s="316">
        <v>8969.4333333333288</v>
      </c>
      <c r="M27" s="303">
        <v>8656.9</v>
      </c>
      <c r="N27" s="303">
        <v>8274.2000000000007</v>
      </c>
      <c r="O27" s="318">
        <v>790000</v>
      </c>
      <c r="P27" s="319">
        <v>-2.5893958076448828E-2</v>
      </c>
    </row>
    <row r="28" spans="1:16" ht="15">
      <c r="A28" s="276">
        <v>18</v>
      </c>
      <c r="B28" s="386" t="s">
        <v>57</v>
      </c>
      <c r="C28" s="551" t="s">
        <v>59</v>
      </c>
      <c r="D28" s="552">
        <v>44224</v>
      </c>
      <c r="E28" s="315">
        <v>4737</v>
      </c>
      <c r="F28" s="315">
        <v>4774.8833333333332</v>
      </c>
      <c r="G28" s="316">
        <v>4654.7666666666664</v>
      </c>
      <c r="H28" s="316">
        <v>4572.5333333333328</v>
      </c>
      <c r="I28" s="316">
        <v>4452.4166666666661</v>
      </c>
      <c r="J28" s="316">
        <v>4857.1166666666668</v>
      </c>
      <c r="K28" s="316">
        <v>4977.2333333333336</v>
      </c>
      <c r="L28" s="316">
        <v>5059.4666666666672</v>
      </c>
      <c r="M28" s="303">
        <v>4895</v>
      </c>
      <c r="N28" s="303">
        <v>4692.6499999999996</v>
      </c>
      <c r="O28" s="318">
        <v>6232250</v>
      </c>
      <c r="P28" s="319">
        <v>-1.3181854168316048E-2</v>
      </c>
    </row>
    <row r="29" spans="1:16" ht="15">
      <c r="A29" s="276">
        <v>19</v>
      </c>
      <c r="B29" s="386" t="s">
        <v>44</v>
      </c>
      <c r="C29" s="551" t="s">
        <v>60</v>
      </c>
      <c r="D29" s="552">
        <v>44224</v>
      </c>
      <c r="E29" s="315">
        <v>1619.8</v>
      </c>
      <c r="F29" s="315">
        <v>1618.5833333333333</v>
      </c>
      <c r="G29" s="316">
        <v>1586.8666666666666</v>
      </c>
      <c r="H29" s="316">
        <v>1553.9333333333334</v>
      </c>
      <c r="I29" s="316">
        <v>1522.2166666666667</v>
      </c>
      <c r="J29" s="316">
        <v>1651.5166666666664</v>
      </c>
      <c r="K29" s="316">
        <v>1683.2333333333331</v>
      </c>
      <c r="L29" s="316">
        <v>1716.1666666666663</v>
      </c>
      <c r="M29" s="303">
        <v>1650.3</v>
      </c>
      <c r="N29" s="303">
        <v>1585.65</v>
      </c>
      <c r="O29" s="318">
        <v>1748000</v>
      </c>
      <c r="P29" s="319">
        <v>1.145475372279496E-3</v>
      </c>
    </row>
    <row r="30" spans="1:16" ht="15">
      <c r="A30" s="276">
        <v>20</v>
      </c>
      <c r="B30" s="386" t="s">
        <v>54</v>
      </c>
      <c r="C30" s="551" t="s">
        <v>233</v>
      </c>
      <c r="D30" s="552">
        <v>44224</v>
      </c>
      <c r="E30" s="315">
        <v>356</v>
      </c>
      <c r="F30" s="315">
        <v>359.83333333333331</v>
      </c>
      <c r="G30" s="316">
        <v>349.86666666666662</v>
      </c>
      <c r="H30" s="316">
        <v>343.73333333333329</v>
      </c>
      <c r="I30" s="316">
        <v>333.76666666666659</v>
      </c>
      <c r="J30" s="316">
        <v>365.96666666666664</v>
      </c>
      <c r="K30" s="316">
        <v>375.93333333333334</v>
      </c>
      <c r="L30" s="316">
        <v>382.06666666666666</v>
      </c>
      <c r="M30" s="303">
        <v>369.8</v>
      </c>
      <c r="N30" s="303">
        <v>353.7</v>
      </c>
      <c r="O30" s="318">
        <v>22579200</v>
      </c>
      <c r="P30" s="319">
        <v>2.8533945555919975E-2</v>
      </c>
    </row>
    <row r="31" spans="1:16" ht="15">
      <c r="A31" s="276">
        <v>21</v>
      </c>
      <c r="B31" s="386" t="s">
        <v>54</v>
      </c>
      <c r="C31" s="551" t="s">
        <v>61</v>
      </c>
      <c r="D31" s="552">
        <v>44224</v>
      </c>
      <c r="E31" s="315">
        <v>73.05</v>
      </c>
      <c r="F31" s="315">
        <v>74.100000000000009</v>
      </c>
      <c r="G31" s="316">
        <v>70.950000000000017</v>
      </c>
      <c r="H31" s="316">
        <v>68.850000000000009</v>
      </c>
      <c r="I31" s="316">
        <v>65.700000000000017</v>
      </c>
      <c r="J31" s="316">
        <v>76.200000000000017</v>
      </c>
      <c r="K31" s="316">
        <v>79.350000000000023</v>
      </c>
      <c r="L31" s="316">
        <v>81.450000000000017</v>
      </c>
      <c r="M31" s="303">
        <v>77.25</v>
      </c>
      <c r="N31" s="303">
        <v>72</v>
      </c>
      <c r="O31" s="318">
        <v>61904700</v>
      </c>
      <c r="P31" s="319">
        <v>-1.9277108433734941E-2</v>
      </c>
    </row>
    <row r="32" spans="1:16" ht="15">
      <c r="A32" s="276">
        <v>22</v>
      </c>
      <c r="B32" s="386" t="s">
        <v>50</v>
      </c>
      <c r="C32" s="551" t="s">
        <v>63</v>
      </c>
      <c r="D32" s="552">
        <v>44224</v>
      </c>
      <c r="E32" s="315">
        <v>1583.65</v>
      </c>
      <c r="F32" s="315">
        <v>1584.3833333333332</v>
      </c>
      <c r="G32" s="316">
        <v>1550.7666666666664</v>
      </c>
      <c r="H32" s="316">
        <v>1517.8833333333332</v>
      </c>
      <c r="I32" s="316">
        <v>1484.2666666666664</v>
      </c>
      <c r="J32" s="316">
        <v>1617.2666666666664</v>
      </c>
      <c r="K32" s="316">
        <v>1650.8833333333332</v>
      </c>
      <c r="L32" s="316">
        <v>1683.7666666666664</v>
      </c>
      <c r="M32" s="303">
        <v>1618</v>
      </c>
      <c r="N32" s="303">
        <v>1551.5</v>
      </c>
      <c r="O32" s="318">
        <v>1122000</v>
      </c>
      <c r="P32" s="319">
        <v>-2.1582733812949641E-2</v>
      </c>
    </row>
    <row r="33" spans="1:16" ht="15">
      <c r="A33" s="276">
        <v>23</v>
      </c>
      <c r="B33" s="386" t="s">
        <v>64</v>
      </c>
      <c r="C33" s="551" t="s">
        <v>65</v>
      </c>
      <c r="D33" s="552">
        <v>44224</v>
      </c>
      <c r="E33" s="315">
        <v>133.75</v>
      </c>
      <c r="F33" s="315">
        <v>132.70000000000002</v>
      </c>
      <c r="G33" s="316">
        <v>129.80000000000004</v>
      </c>
      <c r="H33" s="316">
        <v>125.85000000000002</v>
      </c>
      <c r="I33" s="316">
        <v>122.95000000000005</v>
      </c>
      <c r="J33" s="316">
        <v>136.65000000000003</v>
      </c>
      <c r="K33" s="316">
        <v>139.55000000000001</v>
      </c>
      <c r="L33" s="316">
        <v>143.50000000000003</v>
      </c>
      <c r="M33" s="303">
        <v>135.6</v>
      </c>
      <c r="N33" s="303">
        <v>128.75</v>
      </c>
      <c r="O33" s="318">
        <v>27998400</v>
      </c>
      <c r="P33" s="319">
        <v>1.359064963305246E-3</v>
      </c>
    </row>
    <row r="34" spans="1:16" ht="15">
      <c r="A34" s="276">
        <v>24</v>
      </c>
      <c r="B34" s="386" t="s">
        <v>50</v>
      </c>
      <c r="C34" s="551" t="s">
        <v>66</v>
      </c>
      <c r="D34" s="552">
        <v>44224</v>
      </c>
      <c r="E34" s="315">
        <v>776.5</v>
      </c>
      <c r="F34" s="315">
        <v>776.41666666666663</v>
      </c>
      <c r="G34" s="316">
        <v>766.83333333333326</v>
      </c>
      <c r="H34" s="316">
        <v>757.16666666666663</v>
      </c>
      <c r="I34" s="316">
        <v>747.58333333333326</v>
      </c>
      <c r="J34" s="316">
        <v>786.08333333333326</v>
      </c>
      <c r="K34" s="316">
        <v>795.66666666666652</v>
      </c>
      <c r="L34" s="316">
        <v>805.33333333333326</v>
      </c>
      <c r="M34" s="303">
        <v>786</v>
      </c>
      <c r="N34" s="303">
        <v>766.75</v>
      </c>
      <c r="O34" s="318">
        <v>2459600</v>
      </c>
      <c r="P34" s="319">
        <v>-7.9858030168589167E-3</v>
      </c>
    </row>
    <row r="35" spans="1:16" ht="15">
      <c r="A35" s="276">
        <v>25</v>
      </c>
      <c r="B35" s="386" t="s">
        <v>44</v>
      </c>
      <c r="C35" s="551" t="s">
        <v>67</v>
      </c>
      <c r="D35" s="552">
        <v>44224</v>
      </c>
      <c r="E35" s="315">
        <v>589.54999999999995</v>
      </c>
      <c r="F35" s="315">
        <v>594.35</v>
      </c>
      <c r="G35" s="316">
        <v>575.20000000000005</v>
      </c>
      <c r="H35" s="316">
        <v>560.85</v>
      </c>
      <c r="I35" s="316">
        <v>541.70000000000005</v>
      </c>
      <c r="J35" s="316">
        <v>608.70000000000005</v>
      </c>
      <c r="K35" s="316">
        <v>627.84999999999991</v>
      </c>
      <c r="L35" s="316">
        <v>642.20000000000005</v>
      </c>
      <c r="M35" s="303">
        <v>613.5</v>
      </c>
      <c r="N35" s="303">
        <v>580</v>
      </c>
      <c r="O35" s="318">
        <v>5763000</v>
      </c>
      <c r="P35" s="319">
        <v>-1.1577051710830975E-2</v>
      </c>
    </row>
    <row r="36" spans="1:16" ht="15">
      <c r="A36" s="276">
        <v>26</v>
      </c>
      <c r="B36" s="386" t="s">
        <v>68</v>
      </c>
      <c r="C36" s="551" t="s">
        <v>69</v>
      </c>
      <c r="D36" s="552">
        <v>44224</v>
      </c>
      <c r="E36" s="315">
        <v>588.54999999999995</v>
      </c>
      <c r="F36" s="315">
        <v>592.96666666666658</v>
      </c>
      <c r="G36" s="316">
        <v>581.63333333333321</v>
      </c>
      <c r="H36" s="316">
        <v>574.71666666666658</v>
      </c>
      <c r="I36" s="316">
        <v>563.38333333333321</v>
      </c>
      <c r="J36" s="316">
        <v>599.88333333333321</v>
      </c>
      <c r="K36" s="316">
        <v>611.21666666666647</v>
      </c>
      <c r="L36" s="316">
        <v>618.13333333333321</v>
      </c>
      <c r="M36" s="303">
        <v>604.29999999999995</v>
      </c>
      <c r="N36" s="303">
        <v>586.04999999999995</v>
      </c>
      <c r="O36" s="318">
        <v>95576385</v>
      </c>
      <c r="P36" s="319">
        <v>-2.7040077257363591E-3</v>
      </c>
    </row>
    <row r="37" spans="1:16" ht="15">
      <c r="A37" s="276">
        <v>27</v>
      </c>
      <c r="B37" s="386" t="s">
        <v>64</v>
      </c>
      <c r="C37" s="551" t="s">
        <v>70</v>
      </c>
      <c r="D37" s="552">
        <v>44224</v>
      </c>
      <c r="E37" s="315">
        <v>37.950000000000003</v>
      </c>
      <c r="F37" s="315">
        <v>38.083333333333336</v>
      </c>
      <c r="G37" s="316">
        <v>36.766666666666673</v>
      </c>
      <c r="H37" s="316">
        <v>35.583333333333336</v>
      </c>
      <c r="I37" s="316">
        <v>34.266666666666673</v>
      </c>
      <c r="J37" s="316">
        <v>39.266666666666673</v>
      </c>
      <c r="K37" s="316">
        <v>40.583333333333336</v>
      </c>
      <c r="L37" s="316">
        <v>41.766666666666673</v>
      </c>
      <c r="M37" s="303">
        <v>39.4</v>
      </c>
      <c r="N37" s="303">
        <v>36.9</v>
      </c>
      <c r="O37" s="318">
        <v>111300000</v>
      </c>
      <c r="P37" s="319">
        <v>-5.4752987337257003E-2</v>
      </c>
    </row>
    <row r="38" spans="1:16" ht="15">
      <c r="A38" s="276">
        <v>28</v>
      </c>
      <c r="B38" s="386" t="s">
        <v>52</v>
      </c>
      <c r="C38" s="551" t="s">
        <v>71</v>
      </c>
      <c r="D38" s="552">
        <v>44224</v>
      </c>
      <c r="E38" s="315">
        <v>449.3</v>
      </c>
      <c r="F38" s="315">
        <v>450.38333333333338</v>
      </c>
      <c r="G38" s="316">
        <v>440.11666666666679</v>
      </c>
      <c r="H38" s="316">
        <v>430.93333333333339</v>
      </c>
      <c r="I38" s="316">
        <v>420.6666666666668</v>
      </c>
      <c r="J38" s="316">
        <v>459.56666666666678</v>
      </c>
      <c r="K38" s="316">
        <v>469.83333333333331</v>
      </c>
      <c r="L38" s="316">
        <v>479.01666666666677</v>
      </c>
      <c r="M38" s="303">
        <v>460.65</v>
      </c>
      <c r="N38" s="303">
        <v>441.2</v>
      </c>
      <c r="O38" s="318">
        <v>11536800</v>
      </c>
      <c r="P38" s="319">
        <v>-1.7241379310344827E-2</v>
      </c>
    </row>
    <row r="39" spans="1:16" ht="15">
      <c r="A39" s="276">
        <v>29</v>
      </c>
      <c r="B39" s="386" t="s">
        <v>44</v>
      </c>
      <c r="C39" s="551" t="s">
        <v>72</v>
      </c>
      <c r="D39" s="552">
        <v>44224</v>
      </c>
      <c r="E39" s="315">
        <v>14511.05</v>
      </c>
      <c r="F39" s="315">
        <v>14546.65</v>
      </c>
      <c r="G39" s="316">
        <v>14353.4</v>
      </c>
      <c r="H39" s="316">
        <v>14195.75</v>
      </c>
      <c r="I39" s="316">
        <v>14002.5</v>
      </c>
      <c r="J39" s="316">
        <v>14704.3</v>
      </c>
      <c r="K39" s="316">
        <v>14897.55</v>
      </c>
      <c r="L39" s="316">
        <v>15055.199999999999</v>
      </c>
      <c r="M39" s="303">
        <v>14739.9</v>
      </c>
      <c r="N39" s="303">
        <v>14389</v>
      </c>
      <c r="O39" s="318">
        <v>124600</v>
      </c>
      <c r="P39" s="319">
        <v>-0.15696887686062247</v>
      </c>
    </row>
    <row r="40" spans="1:16" ht="15">
      <c r="A40" s="276">
        <v>30</v>
      </c>
      <c r="B40" s="386" t="s">
        <v>73</v>
      </c>
      <c r="C40" s="551" t="s">
        <v>74</v>
      </c>
      <c r="D40" s="552">
        <v>44224</v>
      </c>
      <c r="E40" s="315">
        <v>411.15</v>
      </c>
      <c r="F40" s="315">
        <v>410.31666666666666</v>
      </c>
      <c r="G40" s="316">
        <v>402.88333333333333</v>
      </c>
      <c r="H40" s="316">
        <v>394.61666666666667</v>
      </c>
      <c r="I40" s="316">
        <v>387.18333333333334</v>
      </c>
      <c r="J40" s="316">
        <v>418.58333333333331</v>
      </c>
      <c r="K40" s="316">
        <v>426.01666666666659</v>
      </c>
      <c r="L40" s="316">
        <v>434.2833333333333</v>
      </c>
      <c r="M40" s="303">
        <v>417.75</v>
      </c>
      <c r="N40" s="303">
        <v>402.05</v>
      </c>
      <c r="O40" s="318">
        <v>29469600</v>
      </c>
      <c r="P40" s="319">
        <v>7.8177900892582326E-3</v>
      </c>
    </row>
    <row r="41" spans="1:16" ht="15">
      <c r="A41" s="276">
        <v>31</v>
      </c>
      <c r="B41" s="386" t="s">
        <v>50</v>
      </c>
      <c r="C41" s="551" t="s">
        <v>75</v>
      </c>
      <c r="D41" s="552">
        <v>44224</v>
      </c>
      <c r="E41" s="315">
        <v>3607.9</v>
      </c>
      <c r="F41" s="315">
        <v>3615.0166666666664</v>
      </c>
      <c r="G41" s="316">
        <v>3565.9333333333329</v>
      </c>
      <c r="H41" s="316">
        <v>3523.9666666666667</v>
      </c>
      <c r="I41" s="316">
        <v>3474.8833333333332</v>
      </c>
      <c r="J41" s="316">
        <v>3656.9833333333327</v>
      </c>
      <c r="K41" s="316">
        <v>3706.0666666666666</v>
      </c>
      <c r="L41" s="316">
        <v>3748.0333333333324</v>
      </c>
      <c r="M41" s="303">
        <v>3664.1</v>
      </c>
      <c r="N41" s="303">
        <v>3573.05</v>
      </c>
      <c r="O41" s="318">
        <v>2277400</v>
      </c>
      <c r="P41" s="319">
        <v>-6.5183482472703391E-2</v>
      </c>
    </row>
    <row r="42" spans="1:16" ht="15">
      <c r="A42" s="276">
        <v>32</v>
      </c>
      <c r="B42" s="386" t="s">
        <v>52</v>
      </c>
      <c r="C42" s="551" t="s">
        <v>76</v>
      </c>
      <c r="D42" s="552">
        <v>44224</v>
      </c>
      <c r="E42" s="315">
        <v>473</v>
      </c>
      <c r="F42" s="315">
        <v>476.58333333333331</v>
      </c>
      <c r="G42" s="316">
        <v>464.36666666666662</v>
      </c>
      <c r="H42" s="316">
        <v>455.73333333333329</v>
      </c>
      <c r="I42" s="316">
        <v>443.51666666666659</v>
      </c>
      <c r="J42" s="316">
        <v>485.21666666666664</v>
      </c>
      <c r="K42" s="316">
        <v>497.43333333333334</v>
      </c>
      <c r="L42" s="316">
        <v>506.06666666666666</v>
      </c>
      <c r="M42" s="303">
        <v>488.8</v>
      </c>
      <c r="N42" s="303">
        <v>467.95</v>
      </c>
      <c r="O42" s="318">
        <v>11488400</v>
      </c>
      <c r="P42" s="319">
        <v>-1.8789928598271326E-2</v>
      </c>
    </row>
    <row r="43" spans="1:16" ht="15">
      <c r="A43" s="276">
        <v>33</v>
      </c>
      <c r="B43" s="386" t="s">
        <v>54</v>
      </c>
      <c r="C43" s="551" t="s">
        <v>77</v>
      </c>
      <c r="D43" s="552">
        <v>44224</v>
      </c>
      <c r="E43" s="315">
        <v>133.15</v>
      </c>
      <c r="F43" s="315">
        <v>135.28333333333333</v>
      </c>
      <c r="G43" s="316">
        <v>128.56666666666666</v>
      </c>
      <c r="H43" s="316">
        <v>123.98333333333332</v>
      </c>
      <c r="I43" s="316">
        <v>117.26666666666665</v>
      </c>
      <c r="J43" s="316">
        <v>139.86666666666667</v>
      </c>
      <c r="K43" s="316">
        <v>146.58333333333331</v>
      </c>
      <c r="L43" s="316">
        <v>151.16666666666669</v>
      </c>
      <c r="M43" s="303">
        <v>142</v>
      </c>
      <c r="N43" s="303">
        <v>130.69999999999999</v>
      </c>
      <c r="O43" s="318">
        <v>47406600</v>
      </c>
      <c r="P43" s="319">
        <v>-1.403863432165319E-2</v>
      </c>
    </row>
    <row r="44" spans="1:16" ht="15">
      <c r="A44" s="276">
        <v>34</v>
      </c>
      <c r="B44" s="386" t="s">
        <v>57</v>
      </c>
      <c r="C44" s="551" t="s">
        <v>82</v>
      </c>
      <c r="D44" s="552">
        <v>44224</v>
      </c>
      <c r="E44" s="315">
        <v>409.2</v>
      </c>
      <c r="F44" s="315">
        <v>412.93333333333334</v>
      </c>
      <c r="G44" s="316">
        <v>399.91666666666669</v>
      </c>
      <c r="H44" s="316">
        <v>390.63333333333333</v>
      </c>
      <c r="I44" s="316">
        <v>377.61666666666667</v>
      </c>
      <c r="J44" s="316">
        <v>422.2166666666667</v>
      </c>
      <c r="K44" s="316">
        <v>435.23333333333335</v>
      </c>
      <c r="L44" s="316">
        <v>444.51666666666671</v>
      </c>
      <c r="M44" s="303">
        <v>425.95</v>
      </c>
      <c r="N44" s="303">
        <v>403.65</v>
      </c>
      <c r="O44" s="318">
        <v>4910000</v>
      </c>
      <c r="P44" s="319">
        <v>3.5318924617817604E-2</v>
      </c>
    </row>
    <row r="45" spans="1:16" ht="15">
      <c r="A45" s="276">
        <v>35</v>
      </c>
      <c r="B45" s="386" t="s">
        <v>52</v>
      </c>
      <c r="C45" s="551" t="s">
        <v>83</v>
      </c>
      <c r="D45" s="552">
        <v>44224</v>
      </c>
      <c r="E45" s="315">
        <v>802.85</v>
      </c>
      <c r="F45" s="315">
        <v>809.75</v>
      </c>
      <c r="G45" s="316">
        <v>790.45</v>
      </c>
      <c r="H45" s="316">
        <v>778.05000000000007</v>
      </c>
      <c r="I45" s="316">
        <v>758.75000000000011</v>
      </c>
      <c r="J45" s="316">
        <v>822.15</v>
      </c>
      <c r="K45" s="316">
        <v>841.44999999999993</v>
      </c>
      <c r="L45" s="316">
        <v>853.84999999999991</v>
      </c>
      <c r="M45" s="303">
        <v>829.05</v>
      </c>
      <c r="N45" s="303">
        <v>797.35</v>
      </c>
      <c r="O45" s="318">
        <v>16201900</v>
      </c>
      <c r="P45" s="319">
        <v>-2.2356448070285535E-2</v>
      </c>
    </row>
    <row r="46" spans="1:16" ht="15">
      <c r="A46" s="276">
        <v>36</v>
      </c>
      <c r="B46" s="386" t="s">
        <v>39</v>
      </c>
      <c r="C46" s="551" t="s">
        <v>84</v>
      </c>
      <c r="D46" s="552">
        <v>44224</v>
      </c>
      <c r="E46" s="315">
        <v>139.05000000000001</v>
      </c>
      <c r="F46" s="315">
        <v>139.98333333333332</v>
      </c>
      <c r="G46" s="316">
        <v>136.01666666666665</v>
      </c>
      <c r="H46" s="316">
        <v>132.98333333333332</v>
      </c>
      <c r="I46" s="316">
        <v>129.01666666666665</v>
      </c>
      <c r="J46" s="316">
        <v>143.01666666666665</v>
      </c>
      <c r="K46" s="316">
        <v>146.98333333333329</v>
      </c>
      <c r="L46" s="316">
        <v>150.01666666666665</v>
      </c>
      <c r="M46" s="303">
        <v>143.94999999999999</v>
      </c>
      <c r="N46" s="303">
        <v>136.94999999999999</v>
      </c>
      <c r="O46" s="318">
        <v>35565600</v>
      </c>
      <c r="P46" s="319">
        <v>5.0099206349206352E-2</v>
      </c>
    </row>
    <row r="47" spans="1:16" ht="15">
      <c r="A47" s="276">
        <v>37</v>
      </c>
      <c r="B47" s="406" t="s">
        <v>107</v>
      </c>
      <c r="C47" s="551" t="s">
        <v>3633</v>
      </c>
      <c r="D47" s="552">
        <v>44224</v>
      </c>
      <c r="E47" s="315">
        <v>2521.1999999999998</v>
      </c>
      <c r="F47" s="315">
        <v>2560.3833333333332</v>
      </c>
      <c r="G47" s="316">
        <v>2461.9166666666665</v>
      </c>
      <c r="H47" s="316">
        <v>2402.6333333333332</v>
      </c>
      <c r="I47" s="316">
        <v>2304.1666666666665</v>
      </c>
      <c r="J47" s="316">
        <v>2619.6666666666665</v>
      </c>
      <c r="K47" s="316">
        <v>2718.1333333333337</v>
      </c>
      <c r="L47" s="316">
        <v>2777.4166666666665</v>
      </c>
      <c r="M47" s="303">
        <v>2658.85</v>
      </c>
      <c r="N47" s="303">
        <v>2501.1</v>
      </c>
      <c r="O47" s="318">
        <v>749250</v>
      </c>
      <c r="P47" s="319">
        <v>4.171011470281543E-2</v>
      </c>
    </row>
    <row r="48" spans="1:16" ht="15">
      <c r="A48" s="276">
        <v>38</v>
      </c>
      <c r="B48" s="386" t="s">
        <v>50</v>
      </c>
      <c r="C48" s="551" t="s">
        <v>85</v>
      </c>
      <c r="D48" s="552">
        <v>44224</v>
      </c>
      <c r="E48" s="315">
        <v>1549.1</v>
      </c>
      <c r="F48" s="315">
        <v>1551.3166666666666</v>
      </c>
      <c r="G48" s="316">
        <v>1530.8333333333333</v>
      </c>
      <c r="H48" s="316">
        <v>1512.5666666666666</v>
      </c>
      <c r="I48" s="316">
        <v>1492.0833333333333</v>
      </c>
      <c r="J48" s="316">
        <v>1569.5833333333333</v>
      </c>
      <c r="K48" s="316">
        <v>1590.0666666666668</v>
      </c>
      <c r="L48" s="316">
        <v>1608.3333333333333</v>
      </c>
      <c r="M48" s="303">
        <v>1571.8</v>
      </c>
      <c r="N48" s="303">
        <v>1533.05</v>
      </c>
      <c r="O48" s="318">
        <v>2811900</v>
      </c>
      <c r="P48" s="319">
        <v>3.7481259370314842E-3</v>
      </c>
    </row>
    <row r="49" spans="1:16" ht="15">
      <c r="A49" s="276">
        <v>39</v>
      </c>
      <c r="B49" s="386" t="s">
        <v>39</v>
      </c>
      <c r="C49" s="551" t="s">
        <v>86</v>
      </c>
      <c r="D49" s="552">
        <v>44224</v>
      </c>
      <c r="E49" s="315">
        <v>426</v>
      </c>
      <c r="F49" s="315">
        <v>427.36666666666662</v>
      </c>
      <c r="G49" s="316">
        <v>420.38333333333321</v>
      </c>
      <c r="H49" s="316">
        <v>414.76666666666659</v>
      </c>
      <c r="I49" s="316">
        <v>407.78333333333319</v>
      </c>
      <c r="J49" s="316">
        <v>432.98333333333323</v>
      </c>
      <c r="K49" s="316">
        <v>439.9666666666667</v>
      </c>
      <c r="L49" s="316">
        <v>445.58333333333326</v>
      </c>
      <c r="M49" s="303">
        <v>434.35</v>
      </c>
      <c r="N49" s="303">
        <v>421.75</v>
      </c>
      <c r="O49" s="318">
        <v>9726549</v>
      </c>
      <c r="P49" s="319">
        <v>-1.4880481241095457E-2</v>
      </c>
    </row>
    <row r="50" spans="1:16" ht="15">
      <c r="A50" s="276">
        <v>40</v>
      </c>
      <c r="B50" s="386" t="s">
        <v>64</v>
      </c>
      <c r="C50" s="551" t="s">
        <v>87</v>
      </c>
      <c r="D50" s="552">
        <v>44224</v>
      </c>
      <c r="E50" s="315">
        <v>594.79999999999995</v>
      </c>
      <c r="F50" s="315">
        <v>594.68333333333339</v>
      </c>
      <c r="G50" s="316">
        <v>584.26666666666677</v>
      </c>
      <c r="H50" s="316">
        <v>573.73333333333335</v>
      </c>
      <c r="I50" s="316">
        <v>563.31666666666672</v>
      </c>
      <c r="J50" s="316">
        <v>605.21666666666681</v>
      </c>
      <c r="K50" s="316">
        <v>615.63333333333333</v>
      </c>
      <c r="L50" s="316">
        <v>626.16666666666686</v>
      </c>
      <c r="M50" s="303">
        <v>605.1</v>
      </c>
      <c r="N50" s="303">
        <v>584.15</v>
      </c>
      <c r="O50" s="318">
        <v>2343600</v>
      </c>
      <c r="P50" s="319">
        <v>-0.10248161764705882</v>
      </c>
    </row>
    <row r="51" spans="1:16" ht="15">
      <c r="A51" s="276">
        <v>41</v>
      </c>
      <c r="B51" s="386" t="s">
        <v>50</v>
      </c>
      <c r="C51" s="551" t="s">
        <v>88</v>
      </c>
      <c r="D51" s="552">
        <v>44224</v>
      </c>
      <c r="E51" s="315">
        <v>537.70000000000005</v>
      </c>
      <c r="F51" s="315">
        <v>538.83333333333337</v>
      </c>
      <c r="G51" s="316">
        <v>532.66666666666674</v>
      </c>
      <c r="H51" s="316">
        <v>527.63333333333333</v>
      </c>
      <c r="I51" s="316">
        <v>521.4666666666667</v>
      </c>
      <c r="J51" s="316">
        <v>543.86666666666679</v>
      </c>
      <c r="K51" s="316">
        <v>550.03333333333353</v>
      </c>
      <c r="L51" s="316">
        <v>555.06666666666683</v>
      </c>
      <c r="M51" s="303">
        <v>545</v>
      </c>
      <c r="N51" s="303">
        <v>533.79999999999995</v>
      </c>
      <c r="O51" s="318">
        <v>13885000</v>
      </c>
      <c r="P51" s="319">
        <v>-3.0515167833423083E-3</v>
      </c>
    </row>
    <row r="52" spans="1:16" ht="15">
      <c r="A52" s="276">
        <v>42</v>
      </c>
      <c r="B52" s="386" t="s">
        <v>52</v>
      </c>
      <c r="C52" s="551" t="s">
        <v>91</v>
      </c>
      <c r="D52" s="552">
        <v>44224</v>
      </c>
      <c r="E52" s="315">
        <v>3579.15</v>
      </c>
      <c r="F52" s="315">
        <v>3606.15</v>
      </c>
      <c r="G52" s="316">
        <v>3538</v>
      </c>
      <c r="H52" s="316">
        <v>3496.85</v>
      </c>
      <c r="I52" s="316">
        <v>3428.7</v>
      </c>
      <c r="J52" s="316">
        <v>3647.3</v>
      </c>
      <c r="K52" s="316">
        <v>3715.4500000000007</v>
      </c>
      <c r="L52" s="316">
        <v>3756.6000000000004</v>
      </c>
      <c r="M52" s="303">
        <v>3674.3</v>
      </c>
      <c r="N52" s="303">
        <v>3565</v>
      </c>
      <c r="O52" s="318">
        <v>3286400</v>
      </c>
      <c r="P52" s="319">
        <v>2.5653829348979463E-2</v>
      </c>
    </row>
    <row r="53" spans="1:16" ht="15">
      <c r="A53" s="276">
        <v>43</v>
      </c>
      <c r="B53" s="386" t="s">
        <v>92</v>
      </c>
      <c r="C53" s="551" t="s">
        <v>93</v>
      </c>
      <c r="D53" s="552">
        <v>44224</v>
      </c>
      <c r="E53" s="315">
        <v>277.35000000000002</v>
      </c>
      <c r="F53" s="315">
        <v>276.76666666666665</v>
      </c>
      <c r="G53" s="316">
        <v>269.83333333333331</v>
      </c>
      <c r="H53" s="316">
        <v>262.31666666666666</v>
      </c>
      <c r="I53" s="316">
        <v>255.38333333333333</v>
      </c>
      <c r="J53" s="316">
        <v>284.2833333333333</v>
      </c>
      <c r="K53" s="316">
        <v>291.2166666666667</v>
      </c>
      <c r="L53" s="316">
        <v>298.73333333333329</v>
      </c>
      <c r="M53" s="303">
        <v>283.7</v>
      </c>
      <c r="N53" s="303">
        <v>269.25</v>
      </c>
      <c r="O53" s="318">
        <v>22271700</v>
      </c>
      <c r="P53" s="319">
        <v>-6.6011624688624412E-2</v>
      </c>
    </row>
    <row r="54" spans="1:16" ht="15">
      <c r="A54" s="276">
        <v>44</v>
      </c>
      <c r="B54" s="386" t="s">
        <v>52</v>
      </c>
      <c r="C54" s="551" t="s">
        <v>94</v>
      </c>
      <c r="D54" s="552">
        <v>44224</v>
      </c>
      <c r="E54" s="315">
        <v>5067.7</v>
      </c>
      <c r="F54" s="315">
        <v>5118.05</v>
      </c>
      <c r="G54" s="316">
        <v>4980.1000000000004</v>
      </c>
      <c r="H54" s="316">
        <v>4892.5</v>
      </c>
      <c r="I54" s="316">
        <v>4754.55</v>
      </c>
      <c r="J54" s="316">
        <v>5205.6500000000005</v>
      </c>
      <c r="K54" s="316">
        <v>5343.5999999999995</v>
      </c>
      <c r="L54" s="316">
        <v>5431.2000000000007</v>
      </c>
      <c r="M54" s="303">
        <v>5256</v>
      </c>
      <c r="N54" s="303">
        <v>5030.45</v>
      </c>
      <c r="O54" s="318">
        <v>2921000</v>
      </c>
      <c r="P54" s="319">
        <v>3.7369528800309266E-3</v>
      </c>
    </row>
    <row r="55" spans="1:16" ht="15">
      <c r="A55" s="276">
        <v>45</v>
      </c>
      <c r="B55" s="386" t="s">
        <v>44</v>
      </c>
      <c r="C55" s="551" t="s">
        <v>95</v>
      </c>
      <c r="D55" s="552">
        <v>44224</v>
      </c>
      <c r="E55" s="315">
        <v>2870.05</v>
      </c>
      <c r="F55" s="315">
        <v>2866.9500000000003</v>
      </c>
      <c r="G55" s="316">
        <v>2819.7000000000007</v>
      </c>
      <c r="H55" s="316">
        <v>2769.3500000000004</v>
      </c>
      <c r="I55" s="316">
        <v>2722.1000000000008</v>
      </c>
      <c r="J55" s="316">
        <v>2917.3000000000006</v>
      </c>
      <c r="K55" s="316">
        <v>2964.5499999999997</v>
      </c>
      <c r="L55" s="316">
        <v>3014.9000000000005</v>
      </c>
      <c r="M55" s="303">
        <v>2914.2</v>
      </c>
      <c r="N55" s="303">
        <v>2816.6</v>
      </c>
      <c r="O55" s="318">
        <v>2352700</v>
      </c>
      <c r="P55" s="319">
        <v>-6.2093435836782966E-3</v>
      </c>
    </row>
    <row r="56" spans="1:16" ht="15">
      <c r="A56" s="276">
        <v>46</v>
      </c>
      <c r="B56" s="386" t="s">
        <v>44</v>
      </c>
      <c r="C56" s="551" t="s">
        <v>97</v>
      </c>
      <c r="D56" s="552">
        <v>44224</v>
      </c>
      <c r="E56" s="315">
        <v>1272.1500000000001</v>
      </c>
      <c r="F56" s="315">
        <v>1290.2</v>
      </c>
      <c r="G56" s="316">
        <v>1247.5500000000002</v>
      </c>
      <c r="H56" s="316">
        <v>1222.95</v>
      </c>
      <c r="I56" s="316">
        <v>1180.3000000000002</v>
      </c>
      <c r="J56" s="316">
        <v>1314.8000000000002</v>
      </c>
      <c r="K56" s="316">
        <v>1357.4500000000003</v>
      </c>
      <c r="L56" s="316">
        <v>1382.0500000000002</v>
      </c>
      <c r="M56" s="303">
        <v>1332.85</v>
      </c>
      <c r="N56" s="303">
        <v>1265.5999999999999</v>
      </c>
      <c r="O56" s="318">
        <v>3374800</v>
      </c>
      <c r="P56" s="319">
        <v>1.0540184453227932E-2</v>
      </c>
    </row>
    <row r="57" spans="1:16" ht="15">
      <c r="A57" s="276">
        <v>47</v>
      </c>
      <c r="B57" s="386" t="s">
        <v>44</v>
      </c>
      <c r="C57" s="551" t="s">
        <v>98</v>
      </c>
      <c r="D57" s="552">
        <v>44224</v>
      </c>
      <c r="E57" s="315">
        <v>194.5</v>
      </c>
      <c r="F57" s="315">
        <v>195.23333333333335</v>
      </c>
      <c r="G57" s="316">
        <v>189.91666666666669</v>
      </c>
      <c r="H57" s="316">
        <v>185.33333333333334</v>
      </c>
      <c r="I57" s="316">
        <v>180.01666666666668</v>
      </c>
      <c r="J57" s="316">
        <v>199.81666666666669</v>
      </c>
      <c r="K57" s="316">
        <v>205.13333333333335</v>
      </c>
      <c r="L57" s="316">
        <v>209.7166666666667</v>
      </c>
      <c r="M57" s="303">
        <v>200.55</v>
      </c>
      <c r="N57" s="303">
        <v>190.65</v>
      </c>
      <c r="O57" s="318">
        <v>12841200</v>
      </c>
      <c r="P57" s="319">
        <v>-2.3274917853231106E-2</v>
      </c>
    </row>
    <row r="58" spans="1:16" ht="15">
      <c r="A58" s="276">
        <v>48</v>
      </c>
      <c r="B58" s="386" t="s">
        <v>54</v>
      </c>
      <c r="C58" s="551" t="s">
        <v>99</v>
      </c>
      <c r="D58" s="552">
        <v>44224</v>
      </c>
      <c r="E58" s="315">
        <v>71.599999999999994</v>
      </c>
      <c r="F58" s="315">
        <v>72.13333333333334</v>
      </c>
      <c r="G58" s="316">
        <v>70.616666666666674</v>
      </c>
      <c r="H58" s="316">
        <v>69.63333333333334</v>
      </c>
      <c r="I58" s="316">
        <v>68.116666666666674</v>
      </c>
      <c r="J58" s="316">
        <v>73.116666666666674</v>
      </c>
      <c r="K58" s="316">
        <v>74.633333333333354</v>
      </c>
      <c r="L58" s="316">
        <v>75.616666666666674</v>
      </c>
      <c r="M58" s="303">
        <v>73.650000000000006</v>
      </c>
      <c r="N58" s="303">
        <v>71.150000000000006</v>
      </c>
      <c r="O58" s="318">
        <v>96640000</v>
      </c>
      <c r="P58" s="319">
        <v>1.5545652399212354E-3</v>
      </c>
    </row>
    <row r="59" spans="1:16" ht="15">
      <c r="A59" s="276">
        <v>49</v>
      </c>
      <c r="B59" s="386" t="s">
        <v>73</v>
      </c>
      <c r="C59" s="551" t="s">
        <v>100</v>
      </c>
      <c r="D59" s="552">
        <v>44224</v>
      </c>
      <c r="E59" s="315">
        <v>135.35</v>
      </c>
      <c r="F59" s="315">
        <v>135.79999999999998</v>
      </c>
      <c r="G59" s="316">
        <v>132.14999999999998</v>
      </c>
      <c r="H59" s="316">
        <v>128.94999999999999</v>
      </c>
      <c r="I59" s="316">
        <v>125.29999999999998</v>
      </c>
      <c r="J59" s="316">
        <v>138.99999999999997</v>
      </c>
      <c r="K59" s="316">
        <v>142.65</v>
      </c>
      <c r="L59" s="316">
        <v>145.84999999999997</v>
      </c>
      <c r="M59" s="303">
        <v>139.44999999999999</v>
      </c>
      <c r="N59" s="303">
        <v>132.6</v>
      </c>
      <c r="O59" s="318">
        <v>28663900</v>
      </c>
      <c r="P59" s="319">
        <v>-7.754220651747154E-2</v>
      </c>
    </row>
    <row r="60" spans="1:16" ht="15">
      <c r="A60" s="276">
        <v>50</v>
      </c>
      <c r="B60" s="386" t="s">
        <v>52</v>
      </c>
      <c r="C60" s="551" t="s">
        <v>101</v>
      </c>
      <c r="D60" s="552">
        <v>44224</v>
      </c>
      <c r="E60" s="315">
        <v>495.95</v>
      </c>
      <c r="F60" s="315">
        <v>499.90000000000003</v>
      </c>
      <c r="G60" s="316">
        <v>488.30000000000007</v>
      </c>
      <c r="H60" s="316">
        <v>480.65000000000003</v>
      </c>
      <c r="I60" s="316">
        <v>469.05000000000007</v>
      </c>
      <c r="J60" s="316">
        <v>507.55000000000007</v>
      </c>
      <c r="K60" s="316">
        <v>519.15000000000009</v>
      </c>
      <c r="L60" s="316">
        <v>526.80000000000007</v>
      </c>
      <c r="M60" s="303">
        <v>511.5</v>
      </c>
      <c r="N60" s="303">
        <v>492.25</v>
      </c>
      <c r="O60" s="318">
        <v>5166950</v>
      </c>
      <c r="P60" s="319">
        <v>-2.326086956521739E-2</v>
      </c>
    </row>
    <row r="61" spans="1:16" ht="15">
      <c r="A61" s="276">
        <v>51</v>
      </c>
      <c r="B61" s="386" t="s">
        <v>102</v>
      </c>
      <c r="C61" s="551" t="s">
        <v>103</v>
      </c>
      <c r="D61" s="552">
        <v>44224</v>
      </c>
      <c r="E61" s="315">
        <v>26.05</v>
      </c>
      <c r="F61" s="315">
        <v>26.099999999999998</v>
      </c>
      <c r="G61" s="316">
        <v>25.449999999999996</v>
      </c>
      <c r="H61" s="316">
        <v>24.849999999999998</v>
      </c>
      <c r="I61" s="316">
        <v>24.199999999999996</v>
      </c>
      <c r="J61" s="316">
        <v>26.699999999999996</v>
      </c>
      <c r="K61" s="316">
        <v>27.349999999999994</v>
      </c>
      <c r="L61" s="316">
        <v>27.949999999999996</v>
      </c>
      <c r="M61" s="303">
        <v>26.75</v>
      </c>
      <c r="N61" s="303">
        <v>25.5</v>
      </c>
      <c r="O61" s="318">
        <v>144765000</v>
      </c>
      <c r="P61" s="319">
        <v>-1.6659024912119822E-2</v>
      </c>
    </row>
    <row r="62" spans="1:16" ht="15">
      <c r="A62" s="276">
        <v>52</v>
      </c>
      <c r="B62" s="386" t="s">
        <v>50</v>
      </c>
      <c r="C62" s="551" t="s">
        <v>104</v>
      </c>
      <c r="D62" s="552">
        <v>44224</v>
      </c>
      <c r="E62" s="315">
        <v>778.3</v>
      </c>
      <c r="F62" s="315">
        <v>780.18333333333339</v>
      </c>
      <c r="G62" s="316">
        <v>766.56666666666683</v>
      </c>
      <c r="H62" s="316">
        <v>754.83333333333348</v>
      </c>
      <c r="I62" s="316">
        <v>741.21666666666692</v>
      </c>
      <c r="J62" s="316">
        <v>791.91666666666674</v>
      </c>
      <c r="K62" s="316">
        <v>805.5333333333333</v>
      </c>
      <c r="L62" s="316">
        <v>817.26666666666665</v>
      </c>
      <c r="M62" s="303">
        <v>793.8</v>
      </c>
      <c r="N62" s="303">
        <v>768.45</v>
      </c>
      <c r="O62" s="318">
        <v>3974000</v>
      </c>
      <c r="P62" s="319">
        <v>-4.0328423086211061E-2</v>
      </c>
    </row>
    <row r="63" spans="1:16" ht="15">
      <c r="A63" s="276">
        <v>53</v>
      </c>
      <c r="B63" s="406" t="s">
        <v>39</v>
      </c>
      <c r="C63" s="551" t="s">
        <v>248</v>
      </c>
      <c r="D63" s="552">
        <v>44224</v>
      </c>
      <c r="E63" s="315">
        <v>1352</v>
      </c>
      <c r="F63" s="315">
        <v>1345.8333333333333</v>
      </c>
      <c r="G63" s="316">
        <v>1301.5666666666666</v>
      </c>
      <c r="H63" s="316">
        <v>1251.1333333333334</v>
      </c>
      <c r="I63" s="316">
        <v>1206.8666666666668</v>
      </c>
      <c r="J63" s="316">
        <v>1396.2666666666664</v>
      </c>
      <c r="K63" s="316">
        <v>1440.5333333333333</v>
      </c>
      <c r="L63" s="316">
        <v>1490.9666666666662</v>
      </c>
      <c r="M63" s="303">
        <v>1390.1</v>
      </c>
      <c r="N63" s="303">
        <v>1295.4000000000001</v>
      </c>
      <c r="O63" s="318">
        <v>1781000</v>
      </c>
      <c r="P63" s="319">
        <v>-5.712319339298004E-2</v>
      </c>
    </row>
    <row r="64" spans="1:16" ht="15">
      <c r="A64" s="276">
        <v>54</v>
      </c>
      <c r="B64" s="386" t="s">
        <v>37</v>
      </c>
      <c r="C64" s="551" t="s">
        <v>105</v>
      </c>
      <c r="D64" s="552">
        <v>44224</v>
      </c>
      <c r="E64" s="315">
        <v>999</v>
      </c>
      <c r="F64" s="315">
        <v>1007.5</v>
      </c>
      <c r="G64" s="316">
        <v>983.5</v>
      </c>
      <c r="H64" s="316">
        <v>968</v>
      </c>
      <c r="I64" s="316">
        <v>944</v>
      </c>
      <c r="J64" s="316">
        <v>1023</v>
      </c>
      <c r="K64" s="316">
        <v>1047</v>
      </c>
      <c r="L64" s="316">
        <v>1062.5</v>
      </c>
      <c r="M64" s="303">
        <v>1031.5</v>
      </c>
      <c r="N64" s="303">
        <v>992</v>
      </c>
      <c r="O64" s="318">
        <v>17944550</v>
      </c>
      <c r="P64" s="319">
        <v>-7.3050241749001476E-3</v>
      </c>
    </row>
    <row r="65" spans="1:16" ht="15">
      <c r="A65" s="276">
        <v>55</v>
      </c>
      <c r="B65" s="386" t="s">
        <v>39</v>
      </c>
      <c r="C65" s="551" t="s">
        <v>106</v>
      </c>
      <c r="D65" s="552">
        <v>44224</v>
      </c>
      <c r="E65" s="315">
        <v>983.9</v>
      </c>
      <c r="F65" s="315">
        <v>984.80000000000007</v>
      </c>
      <c r="G65" s="316">
        <v>970.10000000000014</v>
      </c>
      <c r="H65" s="316">
        <v>956.30000000000007</v>
      </c>
      <c r="I65" s="316">
        <v>941.60000000000014</v>
      </c>
      <c r="J65" s="316">
        <v>998.60000000000014</v>
      </c>
      <c r="K65" s="316">
        <v>1013.3000000000002</v>
      </c>
      <c r="L65" s="316">
        <v>1027.1000000000001</v>
      </c>
      <c r="M65" s="303">
        <v>999.5</v>
      </c>
      <c r="N65" s="303">
        <v>971</v>
      </c>
      <c r="O65" s="318">
        <v>3885000</v>
      </c>
      <c r="P65" s="319">
        <v>4.6605603448275863E-2</v>
      </c>
    </row>
    <row r="66" spans="1:16" ht="15">
      <c r="A66" s="276">
        <v>56</v>
      </c>
      <c r="B66" s="386" t="s">
        <v>107</v>
      </c>
      <c r="C66" s="551" t="s">
        <v>108</v>
      </c>
      <c r="D66" s="552">
        <v>44224</v>
      </c>
      <c r="E66" s="315">
        <v>979.55</v>
      </c>
      <c r="F66" s="315">
        <v>986.15</v>
      </c>
      <c r="G66" s="316">
        <v>969.4</v>
      </c>
      <c r="H66" s="316">
        <v>959.25</v>
      </c>
      <c r="I66" s="316">
        <v>942.5</v>
      </c>
      <c r="J66" s="316">
        <v>996.3</v>
      </c>
      <c r="K66" s="316">
        <v>1013.05</v>
      </c>
      <c r="L66" s="316">
        <v>1023.1999999999999</v>
      </c>
      <c r="M66" s="303">
        <v>1002.9</v>
      </c>
      <c r="N66" s="303">
        <v>976</v>
      </c>
      <c r="O66" s="318">
        <v>22357300</v>
      </c>
      <c r="P66" s="319">
        <v>-2.6160929353294508E-2</v>
      </c>
    </row>
    <row r="67" spans="1:16" ht="15">
      <c r="A67" s="276">
        <v>57</v>
      </c>
      <c r="B67" s="386" t="s">
        <v>57</v>
      </c>
      <c r="C67" s="551" t="s">
        <v>109</v>
      </c>
      <c r="D67" s="552">
        <v>44224</v>
      </c>
      <c r="E67" s="450">
        <v>2576.4499999999998</v>
      </c>
      <c r="F67" s="450">
        <v>2597.0833333333335</v>
      </c>
      <c r="G67" s="451">
        <v>2539.5166666666669</v>
      </c>
      <c r="H67" s="451">
        <v>2502.5833333333335</v>
      </c>
      <c r="I67" s="451">
        <v>2445.0166666666669</v>
      </c>
      <c r="J67" s="451">
        <v>2634.0166666666669</v>
      </c>
      <c r="K67" s="451">
        <v>2691.5833333333335</v>
      </c>
      <c r="L67" s="451">
        <v>2728.5166666666669</v>
      </c>
      <c r="M67" s="452">
        <v>2654.65</v>
      </c>
      <c r="N67" s="452">
        <v>2560.15</v>
      </c>
      <c r="O67" s="453">
        <v>19452000</v>
      </c>
      <c r="P67" s="454">
        <v>1.328332551961244E-2</v>
      </c>
    </row>
    <row r="68" spans="1:16" ht="15">
      <c r="A68" s="276">
        <v>58</v>
      </c>
      <c r="B68" s="406" t="s">
        <v>57</v>
      </c>
      <c r="C68" s="551" t="s">
        <v>252</v>
      </c>
      <c r="D68" s="552">
        <v>44224</v>
      </c>
      <c r="E68" s="315">
        <v>3188.85</v>
      </c>
      <c r="F68" s="315">
        <v>3213.1</v>
      </c>
      <c r="G68" s="316">
        <v>3136.2999999999997</v>
      </c>
      <c r="H68" s="316">
        <v>3083.75</v>
      </c>
      <c r="I68" s="316">
        <v>3006.95</v>
      </c>
      <c r="J68" s="316">
        <v>3265.6499999999996</v>
      </c>
      <c r="K68" s="316">
        <v>3342.45</v>
      </c>
      <c r="L68" s="316">
        <v>3394.9999999999995</v>
      </c>
      <c r="M68" s="303">
        <v>3289.9</v>
      </c>
      <c r="N68" s="303">
        <v>3160.55</v>
      </c>
      <c r="O68" s="318">
        <v>387600</v>
      </c>
      <c r="P68" s="319">
        <v>5.9016393442622953E-2</v>
      </c>
    </row>
    <row r="69" spans="1:16" ht="15">
      <c r="A69" s="276">
        <v>59</v>
      </c>
      <c r="B69" s="386" t="s">
        <v>54</v>
      </c>
      <c r="C69" s="551" t="s">
        <v>110</v>
      </c>
      <c r="D69" s="552">
        <v>44224</v>
      </c>
      <c r="E69" s="315">
        <v>1483.45</v>
      </c>
      <c r="F69" s="315">
        <v>1485.3666666666668</v>
      </c>
      <c r="G69" s="316">
        <v>1466.4333333333336</v>
      </c>
      <c r="H69" s="316">
        <v>1449.4166666666667</v>
      </c>
      <c r="I69" s="316">
        <v>1430.4833333333336</v>
      </c>
      <c r="J69" s="316">
        <v>1502.3833333333337</v>
      </c>
      <c r="K69" s="316">
        <v>1521.3166666666671</v>
      </c>
      <c r="L69" s="316">
        <v>1538.3333333333337</v>
      </c>
      <c r="M69" s="303">
        <v>1504.3</v>
      </c>
      <c r="N69" s="303">
        <v>1468.35</v>
      </c>
      <c r="O69" s="318">
        <v>29587250</v>
      </c>
      <c r="P69" s="319">
        <v>-8.5989533777354896E-2</v>
      </c>
    </row>
    <row r="70" spans="1:16" ht="15">
      <c r="A70" s="276">
        <v>60</v>
      </c>
      <c r="B70" s="386" t="s">
        <v>57</v>
      </c>
      <c r="C70" s="551" t="s">
        <v>253</v>
      </c>
      <c r="D70" s="552">
        <v>44224</v>
      </c>
      <c r="E70" s="315">
        <v>695.9</v>
      </c>
      <c r="F70" s="315">
        <v>698.5</v>
      </c>
      <c r="G70" s="316">
        <v>686.65</v>
      </c>
      <c r="H70" s="316">
        <v>677.4</v>
      </c>
      <c r="I70" s="316">
        <v>665.55</v>
      </c>
      <c r="J70" s="316">
        <v>707.75</v>
      </c>
      <c r="K70" s="316">
        <v>719.59999999999991</v>
      </c>
      <c r="L70" s="316">
        <v>728.85</v>
      </c>
      <c r="M70" s="303">
        <v>710.35</v>
      </c>
      <c r="N70" s="303">
        <v>689.25</v>
      </c>
      <c r="O70" s="318">
        <v>8039900</v>
      </c>
      <c r="P70" s="319">
        <v>-2.2991578665953749E-2</v>
      </c>
    </row>
    <row r="71" spans="1:16" ht="15">
      <c r="A71" s="276">
        <v>61</v>
      </c>
      <c r="B71" s="386" t="s">
        <v>44</v>
      </c>
      <c r="C71" s="551" t="s">
        <v>111</v>
      </c>
      <c r="D71" s="552">
        <v>44224</v>
      </c>
      <c r="E71" s="315">
        <v>3154.35</v>
      </c>
      <c r="F71" s="315">
        <v>3151.5333333333328</v>
      </c>
      <c r="G71" s="316">
        <v>3081.7666666666655</v>
      </c>
      <c r="H71" s="316">
        <v>3009.1833333333325</v>
      </c>
      <c r="I71" s="316">
        <v>2939.4166666666652</v>
      </c>
      <c r="J71" s="316">
        <v>3224.1166666666659</v>
      </c>
      <c r="K71" s="316">
        <v>3293.8833333333332</v>
      </c>
      <c r="L71" s="316">
        <v>3366.4666666666662</v>
      </c>
      <c r="M71" s="303">
        <v>3221.3</v>
      </c>
      <c r="N71" s="303">
        <v>3078.95</v>
      </c>
      <c r="O71" s="318">
        <v>3847500</v>
      </c>
      <c r="P71" s="319">
        <v>-1.6185946609389382E-2</v>
      </c>
    </row>
    <row r="72" spans="1:16" ht="15">
      <c r="A72" s="276">
        <v>62</v>
      </c>
      <c r="B72" s="386" t="s">
        <v>113</v>
      </c>
      <c r="C72" s="551" t="s">
        <v>114</v>
      </c>
      <c r="D72" s="552">
        <v>44224</v>
      </c>
      <c r="E72" s="315">
        <v>243.5</v>
      </c>
      <c r="F72" s="315">
        <v>246.6</v>
      </c>
      <c r="G72" s="316">
        <v>238.54999999999998</v>
      </c>
      <c r="H72" s="316">
        <v>233.6</v>
      </c>
      <c r="I72" s="316">
        <v>225.54999999999998</v>
      </c>
      <c r="J72" s="316">
        <v>251.54999999999998</v>
      </c>
      <c r="K72" s="316">
        <v>259.60000000000002</v>
      </c>
      <c r="L72" s="316">
        <v>264.54999999999995</v>
      </c>
      <c r="M72" s="303">
        <v>254.65</v>
      </c>
      <c r="N72" s="303">
        <v>241.65</v>
      </c>
      <c r="O72" s="318">
        <v>25585000</v>
      </c>
      <c r="P72" s="319">
        <v>2.56852266850543E-2</v>
      </c>
    </row>
    <row r="73" spans="1:16" ht="15">
      <c r="A73" s="276">
        <v>63</v>
      </c>
      <c r="B73" s="386" t="s">
        <v>73</v>
      </c>
      <c r="C73" s="551" t="s">
        <v>115</v>
      </c>
      <c r="D73" s="552">
        <v>44224</v>
      </c>
      <c r="E73" s="315">
        <v>231.3</v>
      </c>
      <c r="F73" s="315">
        <v>229.54999999999998</v>
      </c>
      <c r="G73" s="316">
        <v>225.09999999999997</v>
      </c>
      <c r="H73" s="316">
        <v>218.89999999999998</v>
      </c>
      <c r="I73" s="316">
        <v>214.44999999999996</v>
      </c>
      <c r="J73" s="316">
        <v>235.74999999999997</v>
      </c>
      <c r="K73" s="316">
        <v>240.19999999999996</v>
      </c>
      <c r="L73" s="316">
        <v>246.39999999999998</v>
      </c>
      <c r="M73" s="303">
        <v>234</v>
      </c>
      <c r="N73" s="303">
        <v>223.35</v>
      </c>
      <c r="O73" s="318">
        <v>30275100</v>
      </c>
      <c r="P73" s="319">
        <v>2.8809982567208001E-2</v>
      </c>
    </row>
    <row r="74" spans="1:16" ht="15">
      <c r="A74" s="276">
        <v>64</v>
      </c>
      <c r="B74" s="386" t="s">
        <v>50</v>
      </c>
      <c r="C74" s="551" t="s">
        <v>116</v>
      </c>
      <c r="D74" s="552">
        <v>44224</v>
      </c>
      <c r="E74" s="315">
        <v>2339.1999999999998</v>
      </c>
      <c r="F74" s="315">
        <v>2348.0333333333333</v>
      </c>
      <c r="G74" s="316">
        <v>2321.1666666666665</v>
      </c>
      <c r="H74" s="316">
        <v>2303.1333333333332</v>
      </c>
      <c r="I74" s="316">
        <v>2276.2666666666664</v>
      </c>
      <c r="J74" s="316">
        <v>2366.0666666666666</v>
      </c>
      <c r="K74" s="316">
        <v>2392.9333333333334</v>
      </c>
      <c r="L74" s="316">
        <v>2410.9666666666667</v>
      </c>
      <c r="M74" s="303">
        <v>2374.9</v>
      </c>
      <c r="N74" s="303">
        <v>2330</v>
      </c>
      <c r="O74" s="318">
        <v>6724200</v>
      </c>
      <c r="P74" s="319">
        <v>3.6533481317055125E-2</v>
      </c>
    </row>
    <row r="75" spans="1:16" ht="15">
      <c r="A75" s="276">
        <v>65</v>
      </c>
      <c r="B75" s="386" t="s">
        <v>57</v>
      </c>
      <c r="C75" s="551" t="s">
        <v>117</v>
      </c>
      <c r="D75" s="552">
        <v>44224</v>
      </c>
      <c r="E75" s="315">
        <v>215.6</v>
      </c>
      <c r="F75" s="315">
        <v>220.78333333333333</v>
      </c>
      <c r="G75" s="316">
        <v>208.96666666666667</v>
      </c>
      <c r="H75" s="316">
        <v>202.33333333333334</v>
      </c>
      <c r="I75" s="316">
        <v>190.51666666666668</v>
      </c>
      <c r="J75" s="316">
        <v>227.41666666666666</v>
      </c>
      <c r="K75" s="316">
        <v>239.23333333333332</v>
      </c>
      <c r="L75" s="316">
        <v>245.86666666666665</v>
      </c>
      <c r="M75" s="303">
        <v>232.6</v>
      </c>
      <c r="N75" s="303">
        <v>214.15</v>
      </c>
      <c r="O75" s="318">
        <v>30032800</v>
      </c>
      <c r="P75" s="319">
        <v>-3.0521364955468828E-2</v>
      </c>
    </row>
    <row r="76" spans="1:16" ht="15">
      <c r="A76" s="276">
        <v>66</v>
      </c>
      <c r="B76" s="386" t="s">
        <v>54</v>
      </c>
      <c r="C76" t="s">
        <v>118</v>
      </c>
      <c r="D76" s="552">
        <v>44224</v>
      </c>
      <c r="E76" s="450">
        <v>534.29999999999995</v>
      </c>
      <c r="F76" s="450">
        <v>538.33333333333337</v>
      </c>
      <c r="G76" s="451">
        <v>526.86666666666679</v>
      </c>
      <c r="H76" s="451">
        <v>519.43333333333339</v>
      </c>
      <c r="I76" s="451">
        <v>507.96666666666681</v>
      </c>
      <c r="J76" s="451">
        <v>545.76666666666677</v>
      </c>
      <c r="K76" s="451">
        <v>557.23333333333323</v>
      </c>
      <c r="L76" s="451">
        <v>564.66666666666674</v>
      </c>
      <c r="M76" s="452">
        <v>549.79999999999995</v>
      </c>
      <c r="N76" s="452">
        <v>530.9</v>
      </c>
      <c r="O76" s="453">
        <v>89762750</v>
      </c>
      <c r="P76" s="454">
        <v>1.8090514955865382E-2</v>
      </c>
    </row>
    <row r="77" spans="1:16" ht="15">
      <c r="A77" s="276">
        <v>67</v>
      </c>
      <c r="B77" s="406" t="s">
        <v>57</v>
      </c>
      <c r="C77" s="551" t="s">
        <v>256</v>
      </c>
      <c r="D77" s="552">
        <v>44224</v>
      </c>
      <c r="E77" s="315">
        <v>1530.05</v>
      </c>
      <c r="F77" s="315">
        <v>1532.9666666666665</v>
      </c>
      <c r="G77" s="316">
        <v>1507.083333333333</v>
      </c>
      <c r="H77" s="316">
        <v>1484.1166666666666</v>
      </c>
      <c r="I77" s="316">
        <v>1458.2333333333331</v>
      </c>
      <c r="J77" s="316">
        <v>1555.9333333333329</v>
      </c>
      <c r="K77" s="316">
        <v>1581.8166666666666</v>
      </c>
      <c r="L77" s="316">
        <v>1604.7833333333328</v>
      </c>
      <c r="M77" s="303">
        <v>1558.85</v>
      </c>
      <c r="N77" s="303">
        <v>1510</v>
      </c>
      <c r="O77" s="318">
        <v>699550</v>
      </c>
      <c r="P77" s="319">
        <v>2.236024844720497E-2</v>
      </c>
    </row>
    <row r="78" spans="1:16" ht="15">
      <c r="A78" s="276">
        <v>68</v>
      </c>
      <c r="B78" s="386" t="s">
        <v>57</v>
      </c>
      <c r="C78" s="551" t="s">
        <v>119</v>
      </c>
      <c r="D78" s="552">
        <v>44224</v>
      </c>
      <c r="E78" s="315">
        <v>506.95</v>
      </c>
      <c r="F78" s="315">
        <v>506.60000000000008</v>
      </c>
      <c r="G78" s="316">
        <v>499.00000000000011</v>
      </c>
      <c r="H78" s="316">
        <v>491.05</v>
      </c>
      <c r="I78" s="316">
        <v>483.45000000000005</v>
      </c>
      <c r="J78" s="316">
        <v>514.55000000000018</v>
      </c>
      <c r="K78" s="316">
        <v>522.1500000000002</v>
      </c>
      <c r="L78" s="316">
        <v>530.10000000000025</v>
      </c>
      <c r="M78" s="303">
        <v>514.20000000000005</v>
      </c>
      <c r="N78" s="303">
        <v>498.65</v>
      </c>
      <c r="O78" s="318">
        <v>4366500</v>
      </c>
      <c r="P78" s="319">
        <v>-7.6166296413836876E-2</v>
      </c>
    </row>
    <row r="79" spans="1:16" ht="15">
      <c r="A79" s="276">
        <v>69</v>
      </c>
      <c r="B79" s="386" t="s">
        <v>68</v>
      </c>
      <c r="C79" s="551" t="s">
        <v>120</v>
      </c>
      <c r="D79" s="552">
        <v>44224</v>
      </c>
      <c r="E79" s="315">
        <v>13</v>
      </c>
      <c r="F79" s="315">
        <v>13.083333333333334</v>
      </c>
      <c r="G79" s="316">
        <v>12.516666666666667</v>
      </c>
      <c r="H79" s="316">
        <v>12.033333333333333</v>
      </c>
      <c r="I79" s="316">
        <v>11.466666666666667</v>
      </c>
      <c r="J79" s="316">
        <v>13.566666666666668</v>
      </c>
      <c r="K79" s="316">
        <v>14.133333333333335</v>
      </c>
      <c r="L79" s="316">
        <v>14.616666666666669</v>
      </c>
      <c r="M79" s="303">
        <v>13.65</v>
      </c>
      <c r="N79" s="303">
        <v>12.6</v>
      </c>
      <c r="O79" s="318">
        <v>965160000</v>
      </c>
      <c r="P79" s="319">
        <v>-7.3075630252100843E-2</v>
      </c>
    </row>
    <row r="80" spans="1:16" ht="15">
      <c r="A80" s="276">
        <v>70</v>
      </c>
      <c r="B80" s="386" t="s">
        <v>54</v>
      </c>
      <c r="C80" s="551" t="s">
        <v>121</v>
      </c>
      <c r="D80" s="552">
        <v>44224</v>
      </c>
      <c r="E80" s="315">
        <v>46.45</v>
      </c>
      <c r="F80" s="315">
        <v>46.85</v>
      </c>
      <c r="G80" s="316">
        <v>45.1</v>
      </c>
      <c r="H80" s="316">
        <v>43.75</v>
      </c>
      <c r="I80" s="316">
        <v>42</v>
      </c>
      <c r="J80" s="316">
        <v>48.2</v>
      </c>
      <c r="K80" s="316">
        <v>49.95</v>
      </c>
      <c r="L80" s="316">
        <v>51.300000000000004</v>
      </c>
      <c r="M80" s="303">
        <v>48.6</v>
      </c>
      <c r="N80" s="303">
        <v>45.5</v>
      </c>
      <c r="O80" s="318">
        <v>180386000</v>
      </c>
      <c r="P80" s="319">
        <v>4.7902869757174393E-2</v>
      </c>
    </row>
    <row r="81" spans="1:16" ht="15">
      <c r="A81" s="276">
        <v>71</v>
      </c>
      <c r="B81" s="386" t="s">
        <v>73</v>
      </c>
      <c r="C81" s="551" t="s">
        <v>122</v>
      </c>
      <c r="D81" s="552">
        <v>44224</v>
      </c>
      <c r="E81" s="315">
        <v>537.29999999999995</v>
      </c>
      <c r="F81" s="315">
        <v>542.94999999999993</v>
      </c>
      <c r="G81" s="316">
        <v>530.09999999999991</v>
      </c>
      <c r="H81" s="316">
        <v>522.9</v>
      </c>
      <c r="I81" s="316">
        <v>510.04999999999995</v>
      </c>
      <c r="J81" s="316">
        <v>550.14999999999986</v>
      </c>
      <c r="K81" s="316">
        <v>563</v>
      </c>
      <c r="L81" s="316">
        <v>570.19999999999982</v>
      </c>
      <c r="M81" s="303">
        <v>555.79999999999995</v>
      </c>
      <c r="N81" s="303">
        <v>535.75</v>
      </c>
      <c r="O81" s="318">
        <v>6139375</v>
      </c>
      <c r="P81" s="319">
        <v>-2.5959860383944152E-2</v>
      </c>
    </row>
    <row r="82" spans="1:16" ht="15">
      <c r="A82" s="276">
        <v>72</v>
      </c>
      <c r="B82" s="386" t="s">
        <v>39</v>
      </c>
      <c r="C82" s="551" t="s">
        <v>123</v>
      </c>
      <c r="D82" s="552">
        <v>44224</v>
      </c>
      <c r="E82" s="315">
        <v>1597.9</v>
      </c>
      <c r="F82" s="315">
        <v>1599.6499999999999</v>
      </c>
      <c r="G82" s="316">
        <v>1574.2499999999998</v>
      </c>
      <c r="H82" s="316">
        <v>1550.6</v>
      </c>
      <c r="I82" s="316">
        <v>1525.1999999999998</v>
      </c>
      <c r="J82" s="316">
        <v>1623.2999999999997</v>
      </c>
      <c r="K82" s="316">
        <v>1648.6999999999998</v>
      </c>
      <c r="L82" s="316">
        <v>1672.3499999999997</v>
      </c>
      <c r="M82" s="303">
        <v>1625.05</v>
      </c>
      <c r="N82" s="303">
        <v>1576</v>
      </c>
      <c r="O82" s="318">
        <v>3167500</v>
      </c>
      <c r="P82" s="319">
        <v>-3.4607519270095956E-3</v>
      </c>
    </row>
    <row r="83" spans="1:16" ht="15">
      <c r="A83" s="276">
        <v>73</v>
      </c>
      <c r="B83" s="386" t="s">
        <v>54</v>
      </c>
      <c r="C83" s="551" t="s">
        <v>124</v>
      </c>
      <c r="D83" s="552">
        <v>44224</v>
      </c>
      <c r="E83" s="315">
        <v>930.8</v>
      </c>
      <c r="F83" s="315">
        <v>939.15</v>
      </c>
      <c r="G83" s="316">
        <v>915.15</v>
      </c>
      <c r="H83" s="316">
        <v>899.5</v>
      </c>
      <c r="I83" s="316">
        <v>875.5</v>
      </c>
      <c r="J83" s="316">
        <v>954.8</v>
      </c>
      <c r="K83" s="316">
        <v>978.8</v>
      </c>
      <c r="L83" s="316">
        <v>994.44999999999993</v>
      </c>
      <c r="M83" s="303">
        <v>963.15</v>
      </c>
      <c r="N83" s="303">
        <v>923.5</v>
      </c>
      <c r="O83" s="318">
        <v>14257800</v>
      </c>
      <c r="P83" s="319">
        <v>1.6439049064238746E-3</v>
      </c>
    </row>
    <row r="84" spans="1:16" ht="15">
      <c r="A84" s="276">
        <v>74</v>
      </c>
      <c r="B84" s="386" t="s">
        <v>68</v>
      </c>
      <c r="C84" s="551" t="s">
        <v>3644</v>
      </c>
      <c r="D84" s="552">
        <v>44224</v>
      </c>
      <c r="E84" s="315">
        <v>258.10000000000002</v>
      </c>
      <c r="F84" s="315">
        <v>253.15</v>
      </c>
      <c r="G84" s="316">
        <v>244.95</v>
      </c>
      <c r="H84" s="316">
        <v>231.79999999999998</v>
      </c>
      <c r="I84" s="316">
        <v>223.59999999999997</v>
      </c>
      <c r="J84" s="316">
        <v>266.3</v>
      </c>
      <c r="K84" s="316">
        <v>274.5</v>
      </c>
      <c r="L84" s="316">
        <v>287.65000000000003</v>
      </c>
      <c r="M84" s="303">
        <v>261.35000000000002</v>
      </c>
      <c r="N84" s="303">
        <v>240</v>
      </c>
      <c r="O84" s="318">
        <v>10082800</v>
      </c>
      <c r="P84" s="319">
        <v>-8.3240843507214203E-4</v>
      </c>
    </row>
    <row r="85" spans="1:16" ht="15">
      <c r="A85" s="276">
        <v>75</v>
      </c>
      <c r="B85" s="386" t="s">
        <v>107</v>
      </c>
      <c r="C85" s="551" t="s">
        <v>126</v>
      </c>
      <c r="D85" s="552">
        <v>44224</v>
      </c>
      <c r="E85" s="315">
        <v>1316.35</v>
      </c>
      <c r="F85" s="315">
        <v>1323.4</v>
      </c>
      <c r="G85" s="316">
        <v>1303.6000000000001</v>
      </c>
      <c r="H85" s="316">
        <v>1290.8500000000001</v>
      </c>
      <c r="I85" s="316">
        <v>1271.0500000000002</v>
      </c>
      <c r="J85" s="316">
        <v>1336.15</v>
      </c>
      <c r="K85" s="316">
        <v>1355.9500000000003</v>
      </c>
      <c r="L85" s="316">
        <v>1368.7</v>
      </c>
      <c r="M85" s="303">
        <v>1343.2</v>
      </c>
      <c r="N85" s="303">
        <v>1310.6500000000001</v>
      </c>
      <c r="O85" s="318">
        <v>34776000</v>
      </c>
      <c r="P85" s="319">
        <v>-8.3832335329341312E-3</v>
      </c>
    </row>
    <row r="86" spans="1:16" ht="15">
      <c r="A86" s="276">
        <v>76</v>
      </c>
      <c r="B86" s="386" t="s">
        <v>73</v>
      </c>
      <c r="C86" s="551" t="s">
        <v>127</v>
      </c>
      <c r="D86" s="552">
        <v>44224</v>
      </c>
      <c r="E86" s="315">
        <v>98.7</v>
      </c>
      <c r="F86" s="315">
        <v>99.533333333333346</v>
      </c>
      <c r="G86" s="316">
        <v>97.016666666666694</v>
      </c>
      <c r="H86" s="316">
        <v>95.333333333333343</v>
      </c>
      <c r="I86" s="316">
        <v>92.816666666666691</v>
      </c>
      <c r="J86" s="316">
        <v>101.2166666666667</v>
      </c>
      <c r="K86" s="316">
        <v>103.73333333333335</v>
      </c>
      <c r="L86" s="316">
        <v>105.4166666666667</v>
      </c>
      <c r="M86" s="303">
        <v>102.05</v>
      </c>
      <c r="N86" s="303">
        <v>97.85</v>
      </c>
      <c r="O86" s="318">
        <v>55705000</v>
      </c>
      <c r="P86" s="319">
        <v>7.5012543903662826E-2</v>
      </c>
    </row>
    <row r="87" spans="1:16" ht="15">
      <c r="A87" s="276">
        <v>77</v>
      </c>
      <c r="B87" s="386" t="s">
        <v>50</v>
      </c>
      <c r="C87" s="551" t="s">
        <v>128</v>
      </c>
      <c r="D87" s="552">
        <v>44224</v>
      </c>
      <c r="E87" s="315">
        <v>219.8</v>
      </c>
      <c r="F87" s="315">
        <v>219.23333333333335</v>
      </c>
      <c r="G87" s="316">
        <v>215.66666666666669</v>
      </c>
      <c r="H87" s="316">
        <v>211.53333333333333</v>
      </c>
      <c r="I87" s="316">
        <v>207.96666666666667</v>
      </c>
      <c r="J87" s="316">
        <v>223.3666666666667</v>
      </c>
      <c r="K87" s="316">
        <v>226.93333333333337</v>
      </c>
      <c r="L87" s="316">
        <v>231.06666666666672</v>
      </c>
      <c r="M87" s="303">
        <v>222.8</v>
      </c>
      <c r="N87" s="303">
        <v>215.1</v>
      </c>
      <c r="O87" s="318">
        <v>125792000</v>
      </c>
      <c r="P87" s="319">
        <v>4.9133950732605618E-2</v>
      </c>
    </row>
    <row r="88" spans="1:16" ht="15">
      <c r="A88" s="276">
        <v>78</v>
      </c>
      <c r="B88" s="386" t="s">
        <v>113</v>
      </c>
      <c r="C88" s="551" t="s">
        <v>129</v>
      </c>
      <c r="D88" s="552">
        <v>44224</v>
      </c>
      <c r="E88" s="315">
        <v>282.39999999999998</v>
      </c>
      <c r="F88" s="315">
        <v>286.93333333333334</v>
      </c>
      <c r="G88" s="316">
        <v>274.76666666666665</v>
      </c>
      <c r="H88" s="316">
        <v>267.13333333333333</v>
      </c>
      <c r="I88" s="316">
        <v>254.96666666666664</v>
      </c>
      <c r="J88" s="316">
        <v>294.56666666666666</v>
      </c>
      <c r="K88" s="316">
        <v>306.73333333333329</v>
      </c>
      <c r="L88" s="316">
        <v>314.36666666666667</v>
      </c>
      <c r="M88" s="303">
        <v>299.10000000000002</v>
      </c>
      <c r="N88" s="303">
        <v>279.3</v>
      </c>
      <c r="O88" s="318">
        <v>23010000</v>
      </c>
      <c r="P88" s="319">
        <v>-5.4030689431597148E-3</v>
      </c>
    </row>
    <row r="89" spans="1:16" ht="15">
      <c r="A89" s="276">
        <v>79</v>
      </c>
      <c r="B89" s="386" t="s">
        <v>113</v>
      </c>
      <c r="C89" s="551" t="s">
        <v>130</v>
      </c>
      <c r="D89" s="552">
        <v>44224</v>
      </c>
      <c r="E89" s="315">
        <v>382.7</v>
      </c>
      <c r="F89" s="315">
        <v>384.60000000000008</v>
      </c>
      <c r="G89" s="316">
        <v>374.20000000000016</v>
      </c>
      <c r="H89" s="316">
        <v>365.7000000000001</v>
      </c>
      <c r="I89" s="316">
        <v>355.30000000000018</v>
      </c>
      <c r="J89" s="316">
        <v>393.10000000000014</v>
      </c>
      <c r="K89" s="316">
        <v>403.50000000000011</v>
      </c>
      <c r="L89" s="316">
        <v>412.00000000000011</v>
      </c>
      <c r="M89" s="303">
        <v>395</v>
      </c>
      <c r="N89" s="303">
        <v>376.1</v>
      </c>
      <c r="O89" s="318">
        <v>35418600</v>
      </c>
      <c r="P89" s="319">
        <v>5.9044551798174989E-3</v>
      </c>
    </row>
    <row r="90" spans="1:16" ht="15">
      <c r="A90" s="276">
        <v>80</v>
      </c>
      <c r="B90" s="386" t="s">
        <v>39</v>
      </c>
      <c r="C90" s="551" t="s">
        <v>131</v>
      </c>
      <c r="D90" s="552">
        <v>44224</v>
      </c>
      <c r="E90" s="315">
        <v>2796.7</v>
      </c>
      <c r="F90" s="315">
        <v>2781.5499999999997</v>
      </c>
      <c r="G90" s="316">
        <v>2733.1499999999996</v>
      </c>
      <c r="H90" s="316">
        <v>2669.6</v>
      </c>
      <c r="I90" s="316">
        <v>2621.1999999999998</v>
      </c>
      <c r="J90" s="316">
        <v>2845.0999999999995</v>
      </c>
      <c r="K90" s="316">
        <v>2893.5</v>
      </c>
      <c r="L90" s="316">
        <v>2957.0499999999993</v>
      </c>
      <c r="M90" s="303">
        <v>2829.95</v>
      </c>
      <c r="N90" s="303">
        <v>2718</v>
      </c>
      <c r="O90" s="318">
        <v>1476500</v>
      </c>
      <c r="P90" s="319">
        <v>-4.1233766233766234E-2</v>
      </c>
    </row>
    <row r="91" spans="1:16" ht="15">
      <c r="A91" s="276">
        <v>81</v>
      </c>
      <c r="B91" s="386" t="s">
        <v>54</v>
      </c>
      <c r="C91" s="551" t="s">
        <v>133</v>
      </c>
      <c r="D91" s="552">
        <v>44224</v>
      </c>
      <c r="E91" s="315">
        <v>1849.55</v>
      </c>
      <c r="F91" s="315">
        <v>1856.2</v>
      </c>
      <c r="G91" s="316">
        <v>1834.5</v>
      </c>
      <c r="H91" s="316">
        <v>1819.45</v>
      </c>
      <c r="I91" s="316">
        <v>1797.75</v>
      </c>
      <c r="J91" s="316">
        <v>1871.25</v>
      </c>
      <c r="K91" s="316">
        <v>1892.9500000000003</v>
      </c>
      <c r="L91" s="316">
        <v>1908</v>
      </c>
      <c r="M91" s="303">
        <v>1877.9</v>
      </c>
      <c r="N91" s="303">
        <v>1841.15</v>
      </c>
      <c r="O91" s="318">
        <v>17804800</v>
      </c>
      <c r="P91" s="319">
        <v>-4.2503691110017446E-3</v>
      </c>
    </row>
    <row r="92" spans="1:16" ht="15">
      <c r="A92" s="276">
        <v>82</v>
      </c>
      <c r="B92" s="386" t="s">
        <v>57</v>
      </c>
      <c r="C92" s="551" t="s">
        <v>134</v>
      </c>
      <c r="D92" s="552">
        <v>44224</v>
      </c>
      <c r="E92" s="450">
        <v>97.4</v>
      </c>
      <c r="F92" s="450">
        <v>98.283333333333346</v>
      </c>
      <c r="G92" s="451">
        <v>94.516666666666694</v>
      </c>
      <c r="H92" s="451">
        <v>91.633333333333354</v>
      </c>
      <c r="I92" s="451">
        <v>87.866666666666703</v>
      </c>
      <c r="J92" s="451">
        <v>101.16666666666669</v>
      </c>
      <c r="K92" s="451">
        <v>104.93333333333334</v>
      </c>
      <c r="L92" s="451">
        <v>107.81666666666668</v>
      </c>
      <c r="M92" s="452">
        <v>102.05</v>
      </c>
      <c r="N92" s="452">
        <v>95.4</v>
      </c>
      <c r="O92" s="453">
        <v>36569800</v>
      </c>
      <c r="P92" s="454">
        <v>9.2757936507936511E-2</v>
      </c>
    </row>
    <row r="93" spans="1:16" ht="15">
      <c r="A93" s="276">
        <v>83</v>
      </c>
      <c r="B93" s="406" t="s">
        <v>39</v>
      </c>
      <c r="C93" s="551" t="s">
        <v>358</v>
      </c>
      <c r="D93" s="552">
        <v>44224</v>
      </c>
      <c r="E93" s="315">
        <v>2236.5</v>
      </c>
      <c r="F93" s="315">
        <v>2265.4500000000003</v>
      </c>
      <c r="G93" s="316">
        <v>2198.4500000000007</v>
      </c>
      <c r="H93" s="316">
        <v>2160.4000000000005</v>
      </c>
      <c r="I93" s="316">
        <v>2093.400000000001</v>
      </c>
      <c r="J93" s="316">
        <v>2303.5000000000005</v>
      </c>
      <c r="K93" s="316">
        <v>2370.4999999999995</v>
      </c>
      <c r="L93" s="316">
        <v>2408.5500000000002</v>
      </c>
      <c r="M93" s="303">
        <v>2332.4499999999998</v>
      </c>
      <c r="N93" s="303">
        <v>2227.4</v>
      </c>
      <c r="O93" s="318">
        <v>197250</v>
      </c>
      <c r="P93" s="319">
        <v>-4.2475728155339808E-2</v>
      </c>
    </row>
    <row r="94" spans="1:16" ht="15">
      <c r="A94" s="276">
        <v>84</v>
      </c>
      <c r="B94" s="386" t="s">
        <v>57</v>
      </c>
      <c r="C94" s="551" t="s">
        <v>135</v>
      </c>
      <c r="D94" s="552">
        <v>44224</v>
      </c>
      <c r="E94" s="315">
        <v>412.15</v>
      </c>
      <c r="F94" s="315">
        <v>418.01666666666665</v>
      </c>
      <c r="G94" s="316">
        <v>403.88333333333333</v>
      </c>
      <c r="H94" s="316">
        <v>395.61666666666667</v>
      </c>
      <c r="I94" s="316">
        <v>381.48333333333335</v>
      </c>
      <c r="J94" s="316">
        <v>426.2833333333333</v>
      </c>
      <c r="K94" s="316">
        <v>440.41666666666663</v>
      </c>
      <c r="L94" s="316">
        <v>448.68333333333328</v>
      </c>
      <c r="M94" s="303">
        <v>432.15</v>
      </c>
      <c r="N94" s="303">
        <v>409.75</v>
      </c>
      <c r="O94" s="318">
        <v>8812000</v>
      </c>
      <c r="P94" s="319">
        <v>4.9797474386466527E-2</v>
      </c>
    </row>
    <row r="95" spans="1:16" ht="15">
      <c r="A95" s="276">
        <v>85</v>
      </c>
      <c r="B95" s="386" t="s">
        <v>64</v>
      </c>
      <c r="C95" s="551" t="s">
        <v>136</v>
      </c>
      <c r="D95" s="552">
        <v>44224</v>
      </c>
      <c r="E95" s="315">
        <v>1338.75</v>
      </c>
      <c r="F95" s="315">
        <v>1342.1333333333334</v>
      </c>
      <c r="G95" s="316">
        <v>1326.2666666666669</v>
      </c>
      <c r="H95" s="316">
        <v>1313.7833333333335</v>
      </c>
      <c r="I95" s="316">
        <v>1297.916666666667</v>
      </c>
      <c r="J95" s="316">
        <v>1354.6166666666668</v>
      </c>
      <c r="K95" s="316">
        <v>1370.4833333333331</v>
      </c>
      <c r="L95" s="316">
        <v>1382.9666666666667</v>
      </c>
      <c r="M95" s="303">
        <v>1358</v>
      </c>
      <c r="N95" s="303">
        <v>1329.65</v>
      </c>
      <c r="O95" s="318">
        <v>13935125</v>
      </c>
      <c r="P95" s="319">
        <v>-4.8453989241571882E-3</v>
      </c>
    </row>
    <row r="96" spans="1:16" ht="15">
      <c r="A96" s="276">
        <v>86</v>
      </c>
      <c r="B96" s="386" t="s">
        <v>52</v>
      </c>
      <c r="C96" s="551" t="s">
        <v>137</v>
      </c>
      <c r="D96" s="552">
        <v>44224</v>
      </c>
      <c r="E96" s="315">
        <v>1064</v>
      </c>
      <c r="F96" s="315">
        <v>1062.2</v>
      </c>
      <c r="G96" s="316">
        <v>1034.6000000000001</v>
      </c>
      <c r="H96" s="316">
        <v>1005.2</v>
      </c>
      <c r="I96" s="316">
        <v>977.60000000000014</v>
      </c>
      <c r="J96" s="316">
        <v>1091.6000000000001</v>
      </c>
      <c r="K96" s="316">
        <v>1119.2</v>
      </c>
      <c r="L96" s="316">
        <v>1148.6000000000001</v>
      </c>
      <c r="M96" s="303">
        <v>1089.8</v>
      </c>
      <c r="N96" s="303">
        <v>1032.8</v>
      </c>
      <c r="O96" s="318">
        <v>8767750</v>
      </c>
      <c r="P96" s="319">
        <v>-5.2713747818899807E-2</v>
      </c>
    </row>
    <row r="97" spans="1:16" ht="15">
      <c r="A97" s="276">
        <v>87</v>
      </c>
      <c r="B97" s="386" t="s">
        <v>44</v>
      </c>
      <c r="C97" s="551" t="s">
        <v>138</v>
      </c>
      <c r="D97" s="552">
        <v>44224</v>
      </c>
      <c r="E97" s="315">
        <v>807.5</v>
      </c>
      <c r="F97" s="315">
        <v>809.66666666666663</v>
      </c>
      <c r="G97" s="316">
        <v>797.7833333333333</v>
      </c>
      <c r="H97" s="316">
        <v>788.06666666666672</v>
      </c>
      <c r="I97" s="316">
        <v>776.18333333333339</v>
      </c>
      <c r="J97" s="316">
        <v>819.38333333333321</v>
      </c>
      <c r="K97" s="316">
        <v>831.26666666666665</v>
      </c>
      <c r="L97" s="316">
        <v>840.98333333333312</v>
      </c>
      <c r="M97" s="303">
        <v>821.55</v>
      </c>
      <c r="N97" s="303">
        <v>799.95</v>
      </c>
      <c r="O97" s="318">
        <v>10001600</v>
      </c>
      <c r="P97" s="319">
        <v>-2.8555887952134894E-2</v>
      </c>
    </row>
    <row r="98" spans="1:16" ht="15">
      <c r="A98" s="276">
        <v>88</v>
      </c>
      <c r="B98" s="386" t="s">
        <v>57</v>
      </c>
      <c r="C98" s="551" t="s">
        <v>139</v>
      </c>
      <c r="D98" s="552">
        <v>44224</v>
      </c>
      <c r="E98" s="315">
        <v>177.75</v>
      </c>
      <c r="F98" s="315">
        <v>180.66666666666666</v>
      </c>
      <c r="G98" s="316">
        <v>172.43333333333331</v>
      </c>
      <c r="H98" s="316">
        <v>167.11666666666665</v>
      </c>
      <c r="I98" s="316">
        <v>158.8833333333333</v>
      </c>
      <c r="J98" s="316">
        <v>185.98333333333332</v>
      </c>
      <c r="K98" s="316">
        <v>194.21666666666667</v>
      </c>
      <c r="L98" s="316">
        <v>199.53333333333333</v>
      </c>
      <c r="M98" s="303">
        <v>188.9</v>
      </c>
      <c r="N98" s="303">
        <v>175.35</v>
      </c>
      <c r="O98" s="318">
        <v>14340000</v>
      </c>
      <c r="P98" s="319">
        <v>-1.8883415435139574E-2</v>
      </c>
    </row>
    <row r="99" spans="1:16" ht="15">
      <c r="A99" s="276">
        <v>89</v>
      </c>
      <c r="B99" s="386" t="s">
        <v>57</v>
      </c>
      <c r="C99" s="551" t="s">
        <v>140</v>
      </c>
      <c r="D99" s="552">
        <v>44224</v>
      </c>
      <c r="E99" s="315">
        <v>162.19999999999999</v>
      </c>
      <c r="F99" s="315">
        <v>164.55</v>
      </c>
      <c r="G99" s="316">
        <v>158.95000000000002</v>
      </c>
      <c r="H99" s="316">
        <v>155.70000000000002</v>
      </c>
      <c r="I99" s="316">
        <v>150.10000000000002</v>
      </c>
      <c r="J99" s="316">
        <v>167.8</v>
      </c>
      <c r="K99" s="316">
        <v>173.40000000000003</v>
      </c>
      <c r="L99" s="316">
        <v>176.65</v>
      </c>
      <c r="M99" s="303">
        <v>170.15</v>
      </c>
      <c r="N99" s="303">
        <v>161.30000000000001</v>
      </c>
      <c r="O99" s="318">
        <v>19392000</v>
      </c>
      <c r="P99" s="319">
        <v>5.4830287206266322E-2</v>
      </c>
    </row>
    <row r="100" spans="1:16" ht="15">
      <c r="A100" s="276">
        <v>90</v>
      </c>
      <c r="B100" s="386" t="s">
        <v>50</v>
      </c>
      <c r="C100" s="551" t="s">
        <v>141</v>
      </c>
      <c r="D100" s="552">
        <v>44224</v>
      </c>
      <c r="E100" s="315">
        <v>412.6</v>
      </c>
      <c r="F100" s="315">
        <v>412.58333333333331</v>
      </c>
      <c r="G100" s="316">
        <v>405.86666666666662</v>
      </c>
      <c r="H100" s="316">
        <v>399.13333333333333</v>
      </c>
      <c r="I100" s="316">
        <v>392.41666666666663</v>
      </c>
      <c r="J100" s="316">
        <v>419.31666666666661</v>
      </c>
      <c r="K100" s="316">
        <v>426.0333333333333</v>
      </c>
      <c r="L100" s="316">
        <v>432.76666666666659</v>
      </c>
      <c r="M100" s="303">
        <v>419.3</v>
      </c>
      <c r="N100" s="303">
        <v>405.85</v>
      </c>
      <c r="O100" s="318">
        <v>8858000</v>
      </c>
      <c r="P100" s="319">
        <v>-1.5340151178301467E-2</v>
      </c>
    </row>
    <row r="101" spans="1:16" ht="15">
      <c r="A101" s="276">
        <v>91</v>
      </c>
      <c r="B101" s="386" t="s">
        <v>44</v>
      </c>
      <c r="C101" s="551" t="s">
        <v>142</v>
      </c>
      <c r="D101" s="552">
        <v>44224</v>
      </c>
      <c r="E101" s="315">
        <v>7830.5</v>
      </c>
      <c r="F101" s="315">
        <v>7865.5333333333328</v>
      </c>
      <c r="G101" s="316">
        <v>7719.0666666666657</v>
      </c>
      <c r="H101" s="316">
        <v>7607.6333333333332</v>
      </c>
      <c r="I101" s="316">
        <v>7461.1666666666661</v>
      </c>
      <c r="J101" s="316">
        <v>7976.9666666666653</v>
      </c>
      <c r="K101" s="316">
        <v>8123.4333333333325</v>
      </c>
      <c r="L101" s="316">
        <v>8234.866666666665</v>
      </c>
      <c r="M101" s="303">
        <v>8012</v>
      </c>
      <c r="N101" s="303">
        <v>7754.1</v>
      </c>
      <c r="O101" s="318">
        <v>2387300</v>
      </c>
      <c r="P101" s="319">
        <v>-1.1265272313108305E-2</v>
      </c>
    </row>
    <row r="102" spans="1:16" ht="15">
      <c r="A102" s="276">
        <v>92</v>
      </c>
      <c r="B102" s="386" t="s">
        <v>50</v>
      </c>
      <c r="C102" s="551" t="s">
        <v>143</v>
      </c>
      <c r="D102" s="552">
        <v>44224</v>
      </c>
      <c r="E102" s="315">
        <v>629.45000000000005</v>
      </c>
      <c r="F102" s="315">
        <v>628.68333333333328</v>
      </c>
      <c r="G102" s="316">
        <v>617.46666666666658</v>
      </c>
      <c r="H102" s="316">
        <v>605.48333333333335</v>
      </c>
      <c r="I102" s="316">
        <v>594.26666666666665</v>
      </c>
      <c r="J102" s="316">
        <v>640.66666666666652</v>
      </c>
      <c r="K102" s="316">
        <v>651.88333333333321</v>
      </c>
      <c r="L102" s="316">
        <v>663.86666666666645</v>
      </c>
      <c r="M102" s="303">
        <v>639.9</v>
      </c>
      <c r="N102" s="303">
        <v>616.70000000000005</v>
      </c>
      <c r="O102" s="318">
        <v>9872500</v>
      </c>
      <c r="P102" s="319">
        <v>2.0413436692506459E-2</v>
      </c>
    </row>
    <row r="103" spans="1:16" ht="15">
      <c r="A103" s="276">
        <v>93</v>
      </c>
      <c r="B103" s="386" t="s">
        <v>57</v>
      </c>
      <c r="C103" s="551" t="s">
        <v>144</v>
      </c>
      <c r="D103" s="552">
        <v>44224</v>
      </c>
      <c r="E103" s="315">
        <v>692.8</v>
      </c>
      <c r="F103" s="315">
        <v>695.80000000000007</v>
      </c>
      <c r="G103" s="316">
        <v>683.10000000000014</v>
      </c>
      <c r="H103" s="316">
        <v>673.40000000000009</v>
      </c>
      <c r="I103" s="316">
        <v>660.70000000000016</v>
      </c>
      <c r="J103" s="316">
        <v>705.50000000000011</v>
      </c>
      <c r="K103" s="316">
        <v>718.20000000000016</v>
      </c>
      <c r="L103" s="316">
        <v>727.90000000000009</v>
      </c>
      <c r="M103" s="303">
        <v>708.5</v>
      </c>
      <c r="N103" s="303">
        <v>686.1</v>
      </c>
      <c r="O103" s="318">
        <v>5341700</v>
      </c>
      <c r="P103" s="319">
        <v>-3.6124794745484398E-2</v>
      </c>
    </row>
    <row r="104" spans="1:16" ht="15">
      <c r="A104" s="276">
        <v>94</v>
      </c>
      <c r="B104" s="386" t="s">
        <v>73</v>
      </c>
      <c r="C104" s="551" t="s">
        <v>145</v>
      </c>
      <c r="D104" s="552">
        <v>44224</v>
      </c>
      <c r="E104" s="315">
        <v>1049.25</v>
      </c>
      <c r="F104" s="315">
        <v>1058.8666666666666</v>
      </c>
      <c r="G104" s="316">
        <v>1031.3833333333332</v>
      </c>
      <c r="H104" s="316">
        <v>1013.5166666666667</v>
      </c>
      <c r="I104" s="316">
        <v>986.0333333333333</v>
      </c>
      <c r="J104" s="316">
        <v>1076.7333333333331</v>
      </c>
      <c r="K104" s="316">
        <v>1104.2166666666662</v>
      </c>
      <c r="L104" s="316">
        <v>1122.083333333333</v>
      </c>
      <c r="M104" s="303">
        <v>1086.3499999999999</v>
      </c>
      <c r="N104" s="303">
        <v>1041</v>
      </c>
      <c r="O104" s="318">
        <v>1932000</v>
      </c>
      <c r="P104" s="319">
        <v>9.0880601692259477E-3</v>
      </c>
    </row>
    <row r="105" spans="1:16" ht="15">
      <c r="A105" s="276">
        <v>95</v>
      </c>
      <c r="B105" s="386" t="s">
        <v>107</v>
      </c>
      <c r="C105" s="551" t="s">
        <v>146</v>
      </c>
      <c r="D105" s="552">
        <v>44224</v>
      </c>
      <c r="E105" s="315">
        <v>1668.7</v>
      </c>
      <c r="F105" s="315">
        <v>1679.3499999999997</v>
      </c>
      <c r="G105" s="316">
        <v>1649.4499999999994</v>
      </c>
      <c r="H105" s="316">
        <v>1630.1999999999996</v>
      </c>
      <c r="I105" s="316">
        <v>1600.2999999999993</v>
      </c>
      <c r="J105" s="316">
        <v>1698.5999999999995</v>
      </c>
      <c r="K105" s="316">
        <v>1728.4999999999995</v>
      </c>
      <c r="L105" s="316">
        <v>1747.7499999999995</v>
      </c>
      <c r="M105" s="303">
        <v>1709.25</v>
      </c>
      <c r="N105" s="303">
        <v>1660.1</v>
      </c>
      <c r="O105" s="318">
        <v>1880800</v>
      </c>
      <c r="P105" s="319">
        <v>-1.6985138004246285E-3</v>
      </c>
    </row>
    <row r="106" spans="1:16" ht="15">
      <c r="A106" s="276">
        <v>96</v>
      </c>
      <c r="B106" s="386" t="s">
        <v>44</v>
      </c>
      <c r="C106" s="551" t="s">
        <v>147</v>
      </c>
      <c r="D106" s="552">
        <v>44224</v>
      </c>
      <c r="E106" s="315">
        <v>157.80000000000001</v>
      </c>
      <c r="F106" s="315">
        <v>158.76666666666668</v>
      </c>
      <c r="G106" s="316">
        <v>154.83333333333337</v>
      </c>
      <c r="H106" s="316">
        <v>151.8666666666667</v>
      </c>
      <c r="I106" s="316">
        <v>147.93333333333339</v>
      </c>
      <c r="J106" s="316">
        <v>161.73333333333335</v>
      </c>
      <c r="K106" s="316">
        <v>165.66666666666669</v>
      </c>
      <c r="L106" s="316">
        <v>168.63333333333333</v>
      </c>
      <c r="M106" s="303">
        <v>162.69999999999999</v>
      </c>
      <c r="N106" s="303">
        <v>155.80000000000001</v>
      </c>
      <c r="O106" s="318">
        <v>28672000</v>
      </c>
      <c r="P106" s="319">
        <v>1.6377171215880892E-2</v>
      </c>
    </row>
    <row r="107" spans="1:16" ht="15">
      <c r="A107" s="276">
        <v>97</v>
      </c>
      <c r="B107" s="386" t="s">
        <v>44</v>
      </c>
      <c r="C107" s="551" t="s">
        <v>148</v>
      </c>
      <c r="D107" s="552">
        <v>44224</v>
      </c>
      <c r="E107" s="315">
        <v>85856.9</v>
      </c>
      <c r="F107" s="315">
        <v>86466.183333333334</v>
      </c>
      <c r="G107" s="316">
        <v>84891.816666666666</v>
      </c>
      <c r="H107" s="316">
        <v>83926.733333333337</v>
      </c>
      <c r="I107" s="316">
        <v>82352.366666666669</v>
      </c>
      <c r="J107" s="316">
        <v>87431.266666666663</v>
      </c>
      <c r="K107" s="316">
        <v>89005.633333333331</v>
      </c>
      <c r="L107" s="316">
        <v>89970.71666666666</v>
      </c>
      <c r="M107" s="303">
        <v>88040.55</v>
      </c>
      <c r="N107" s="303">
        <v>85501.1</v>
      </c>
      <c r="O107" s="318">
        <v>62200</v>
      </c>
      <c r="P107" s="319">
        <v>3.2258064516129032E-3</v>
      </c>
    </row>
    <row r="108" spans="1:16" ht="15">
      <c r="A108" s="276">
        <v>98</v>
      </c>
      <c r="B108" s="386" t="s">
        <v>57</v>
      </c>
      <c r="C108" s="551" t="s">
        <v>149</v>
      </c>
      <c r="D108" s="552">
        <v>44224</v>
      </c>
      <c r="E108" s="315">
        <v>1175.3</v>
      </c>
      <c r="F108" s="315">
        <v>1179.6333333333332</v>
      </c>
      <c r="G108" s="316">
        <v>1153.3666666666663</v>
      </c>
      <c r="H108" s="316">
        <v>1131.4333333333332</v>
      </c>
      <c r="I108" s="316">
        <v>1105.1666666666663</v>
      </c>
      <c r="J108" s="316">
        <v>1201.5666666666664</v>
      </c>
      <c r="K108" s="316">
        <v>1227.8333333333333</v>
      </c>
      <c r="L108" s="316">
        <v>1249.7666666666664</v>
      </c>
      <c r="M108" s="303">
        <v>1205.9000000000001</v>
      </c>
      <c r="N108" s="303">
        <v>1157.7</v>
      </c>
      <c r="O108" s="318">
        <v>5574000</v>
      </c>
      <c r="P108" s="319">
        <v>3.7817396002160996E-3</v>
      </c>
    </row>
    <row r="109" spans="1:16" ht="15">
      <c r="A109" s="276">
        <v>99</v>
      </c>
      <c r="B109" s="386" t="s">
        <v>113</v>
      </c>
      <c r="C109" s="551" t="s">
        <v>150</v>
      </c>
      <c r="D109" s="552">
        <v>44224</v>
      </c>
      <c r="E109" s="315">
        <v>43.55</v>
      </c>
      <c r="F109" s="315">
        <v>44.066666666666663</v>
      </c>
      <c r="G109" s="316">
        <v>42.733333333333327</v>
      </c>
      <c r="H109" s="316">
        <v>41.916666666666664</v>
      </c>
      <c r="I109" s="316">
        <v>40.583333333333329</v>
      </c>
      <c r="J109" s="316">
        <v>44.883333333333326</v>
      </c>
      <c r="K109" s="316">
        <v>46.216666666666669</v>
      </c>
      <c r="L109" s="316">
        <v>47.033333333333324</v>
      </c>
      <c r="M109" s="303">
        <v>45.4</v>
      </c>
      <c r="N109" s="303">
        <v>43.25</v>
      </c>
      <c r="O109" s="318">
        <v>70788000</v>
      </c>
      <c r="P109" s="319">
        <v>1.2022120702091848E-3</v>
      </c>
    </row>
    <row r="110" spans="1:16" ht="15">
      <c r="A110" s="276">
        <v>100</v>
      </c>
      <c r="B110" s="386" t="s">
        <v>39</v>
      </c>
      <c r="C110" s="551" t="s">
        <v>261</v>
      </c>
      <c r="D110" s="552">
        <v>44224</v>
      </c>
      <c r="E110" s="315">
        <v>4911.5</v>
      </c>
      <c r="F110" s="315">
        <v>4952.4666666666662</v>
      </c>
      <c r="G110" s="316">
        <v>4839.0333333333328</v>
      </c>
      <c r="H110" s="316">
        <v>4766.5666666666666</v>
      </c>
      <c r="I110" s="316">
        <v>4653.1333333333332</v>
      </c>
      <c r="J110" s="316">
        <v>5024.9333333333325</v>
      </c>
      <c r="K110" s="316">
        <v>5138.366666666665</v>
      </c>
      <c r="L110" s="316">
        <v>5210.8333333333321</v>
      </c>
      <c r="M110" s="303">
        <v>5065.8999999999996</v>
      </c>
      <c r="N110" s="303">
        <v>4880</v>
      </c>
      <c r="O110" s="318">
        <v>947250</v>
      </c>
      <c r="P110" s="319">
        <v>4.7842920353982299E-2</v>
      </c>
    </row>
    <row r="111" spans="1:16" ht="15">
      <c r="A111" s="276">
        <v>101</v>
      </c>
      <c r="B111" s="386" t="s">
        <v>50</v>
      </c>
      <c r="C111" s="551" t="s">
        <v>153</v>
      </c>
      <c r="D111" s="552">
        <v>44224</v>
      </c>
      <c r="E111" s="315">
        <v>17703.400000000001</v>
      </c>
      <c r="F111" s="315">
        <v>17820.233333333334</v>
      </c>
      <c r="G111" s="316">
        <v>17511.216666666667</v>
      </c>
      <c r="H111" s="316">
        <v>17319.033333333333</v>
      </c>
      <c r="I111" s="316">
        <v>17010.016666666666</v>
      </c>
      <c r="J111" s="316">
        <v>18012.416666666668</v>
      </c>
      <c r="K111" s="316">
        <v>18321.433333333338</v>
      </c>
      <c r="L111" s="316">
        <v>18513.616666666669</v>
      </c>
      <c r="M111" s="303">
        <v>18129.25</v>
      </c>
      <c r="N111" s="303">
        <v>17628.05</v>
      </c>
      <c r="O111" s="318">
        <v>339500</v>
      </c>
      <c r="P111" s="319">
        <v>1.4729709824716454E-4</v>
      </c>
    </row>
    <row r="112" spans="1:16" ht="15">
      <c r="A112" s="276">
        <v>102</v>
      </c>
      <c r="B112" s="386" t="s">
        <v>113</v>
      </c>
      <c r="C112" s="551" t="s">
        <v>155</v>
      </c>
      <c r="D112" s="552">
        <v>44224</v>
      </c>
      <c r="E112" s="315">
        <v>116.65</v>
      </c>
      <c r="F112" s="315">
        <v>118.33333333333333</v>
      </c>
      <c r="G112" s="316">
        <v>114.11666666666666</v>
      </c>
      <c r="H112" s="316">
        <v>111.58333333333333</v>
      </c>
      <c r="I112" s="316">
        <v>107.36666666666666</v>
      </c>
      <c r="J112" s="316">
        <v>120.86666666666666</v>
      </c>
      <c r="K112" s="316">
        <v>125.08333333333333</v>
      </c>
      <c r="L112" s="316">
        <v>127.61666666666666</v>
      </c>
      <c r="M112" s="303">
        <v>122.55</v>
      </c>
      <c r="N112" s="303">
        <v>115.8</v>
      </c>
      <c r="O112" s="318">
        <v>44380800</v>
      </c>
      <c r="P112" s="319">
        <v>8.0657434180490036E-3</v>
      </c>
    </row>
    <row r="113" spans="1:16" ht="15">
      <c r="A113" s="276">
        <v>103</v>
      </c>
      <c r="B113" s="386" t="s">
        <v>42</v>
      </c>
      <c r="C113" s="551" t="s">
        <v>156</v>
      </c>
      <c r="D113" s="552">
        <v>44224</v>
      </c>
      <c r="E113" s="315">
        <v>97.7</v>
      </c>
      <c r="F113" s="315">
        <v>98.616666666666674</v>
      </c>
      <c r="G113" s="316">
        <v>96.233333333333348</v>
      </c>
      <c r="H113" s="316">
        <v>94.76666666666668</v>
      </c>
      <c r="I113" s="316">
        <v>92.383333333333354</v>
      </c>
      <c r="J113" s="316">
        <v>100.08333333333334</v>
      </c>
      <c r="K113" s="316">
        <v>102.46666666666667</v>
      </c>
      <c r="L113" s="316">
        <v>103.93333333333334</v>
      </c>
      <c r="M113" s="303">
        <v>101</v>
      </c>
      <c r="N113" s="303">
        <v>97.15</v>
      </c>
      <c r="O113" s="318">
        <v>83607600</v>
      </c>
      <c r="P113" s="319">
        <v>-2.1285113765263229E-2</v>
      </c>
    </row>
    <row r="114" spans="1:16" ht="15">
      <c r="A114" s="276">
        <v>104</v>
      </c>
      <c r="B114" s="386" t="s">
        <v>73</v>
      </c>
      <c r="C114" s="551" t="s">
        <v>158</v>
      </c>
      <c r="D114" s="552">
        <v>44224</v>
      </c>
      <c r="E114" s="315">
        <v>96.9</v>
      </c>
      <c r="F114" s="315">
        <v>98.383333333333326</v>
      </c>
      <c r="G114" s="316">
        <v>94.766666666666652</v>
      </c>
      <c r="H114" s="316">
        <v>92.633333333333326</v>
      </c>
      <c r="I114" s="316">
        <v>89.016666666666652</v>
      </c>
      <c r="J114" s="316">
        <v>100.51666666666665</v>
      </c>
      <c r="K114" s="316">
        <v>104.13333333333333</v>
      </c>
      <c r="L114" s="316">
        <v>106.26666666666665</v>
      </c>
      <c r="M114" s="303">
        <v>102</v>
      </c>
      <c r="N114" s="303">
        <v>96.25</v>
      </c>
      <c r="O114" s="318">
        <v>53538100</v>
      </c>
      <c r="P114" s="319">
        <v>-2.6871938418474458E-2</v>
      </c>
    </row>
    <row r="115" spans="1:16" ht="15">
      <c r="A115" s="276">
        <v>105</v>
      </c>
      <c r="B115" s="386" t="s">
        <v>79</v>
      </c>
      <c r="C115" s="551" t="s">
        <v>159</v>
      </c>
      <c r="D115" s="552">
        <v>44224</v>
      </c>
      <c r="E115" s="315">
        <v>28353.5</v>
      </c>
      <c r="F115" s="315">
        <v>28419.633333333331</v>
      </c>
      <c r="G115" s="316">
        <v>27989.316666666662</v>
      </c>
      <c r="H115" s="316">
        <v>27625.133333333331</v>
      </c>
      <c r="I115" s="316">
        <v>27194.816666666662</v>
      </c>
      <c r="J115" s="316">
        <v>28783.816666666662</v>
      </c>
      <c r="K115" s="316">
        <v>29214.133333333328</v>
      </c>
      <c r="L115" s="316">
        <v>29578.316666666662</v>
      </c>
      <c r="M115" s="303">
        <v>28849.95</v>
      </c>
      <c r="N115" s="303">
        <v>28055.45</v>
      </c>
      <c r="O115" s="318">
        <v>70260</v>
      </c>
      <c r="P115" s="319">
        <v>8.547008547008547E-4</v>
      </c>
    </row>
    <row r="116" spans="1:16" ht="15">
      <c r="A116" s="276">
        <v>106</v>
      </c>
      <c r="B116" s="386" t="s">
        <v>52</v>
      </c>
      <c r="C116" s="551" t="s">
        <v>160</v>
      </c>
      <c r="D116" s="552">
        <v>44224</v>
      </c>
      <c r="E116" s="315">
        <v>1580.95</v>
      </c>
      <c r="F116" s="315">
        <v>1594.7333333333333</v>
      </c>
      <c r="G116" s="316">
        <v>1542.4666666666667</v>
      </c>
      <c r="H116" s="316">
        <v>1503.9833333333333</v>
      </c>
      <c r="I116" s="316">
        <v>1451.7166666666667</v>
      </c>
      <c r="J116" s="316">
        <v>1633.2166666666667</v>
      </c>
      <c r="K116" s="316">
        <v>1685.4833333333336</v>
      </c>
      <c r="L116" s="316">
        <v>1723.9666666666667</v>
      </c>
      <c r="M116" s="303">
        <v>1647</v>
      </c>
      <c r="N116" s="303">
        <v>1556.25</v>
      </c>
      <c r="O116" s="318">
        <v>5047350</v>
      </c>
      <c r="P116" s="319">
        <v>-6.9269776876267744E-2</v>
      </c>
    </row>
    <row r="117" spans="1:16" ht="15">
      <c r="A117" s="276">
        <v>107</v>
      </c>
      <c r="B117" s="386" t="s">
        <v>73</v>
      </c>
      <c r="C117" s="551" t="s">
        <v>161</v>
      </c>
      <c r="D117" s="552">
        <v>44224</v>
      </c>
      <c r="E117" s="315">
        <v>243.95</v>
      </c>
      <c r="F117" s="315">
        <v>248.4</v>
      </c>
      <c r="G117" s="316">
        <v>238.05</v>
      </c>
      <c r="H117" s="316">
        <v>232.15</v>
      </c>
      <c r="I117" s="316">
        <v>221.8</v>
      </c>
      <c r="J117" s="316">
        <v>254.3</v>
      </c>
      <c r="K117" s="316">
        <v>264.64999999999998</v>
      </c>
      <c r="L117" s="316">
        <v>270.55</v>
      </c>
      <c r="M117" s="303">
        <v>258.75</v>
      </c>
      <c r="N117" s="303">
        <v>242.5</v>
      </c>
      <c r="O117" s="318">
        <v>17913000</v>
      </c>
      <c r="P117" s="319">
        <v>6.6630939621293322E-2</v>
      </c>
    </row>
    <row r="118" spans="1:16" ht="15">
      <c r="A118" s="276">
        <v>108</v>
      </c>
      <c r="B118" s="386" t="s">
        <v>57</v>
      </c>
      <c r="C118" s="551" t="s">
        <v>162</v>
      </c>
      <c r="D118" s="552">
        <v>44224</v>
      </c>
      <c r="E118" s="315">
        <v>117.35</v>
      </c>
      <c r="F118" s="315">
        <v>118.56666666666666</v>
      </c>
      <c r="G118" s="316">
        <v>115.03333333333333</v>
      </c>
      <c r="H118" s="316">
        <v>112.71666666666667</v>
      </c>
      <c r="I118" s="316">
        <v>109.18333333333334</v>
      </c>
      <c r="J118" s="316">
        <v>120.88333333333333</v>
      </c>
      <c r="K118" s="316">
        <v>124.41666666666666</v>
      </c>
      <c r="L118" s="316">
        <v>126.73333333333332</v>
      </c>
      <c r="M118" s="303">
        <v>122.1</v>
      </c>
      <c r="N118" s="303">
        <v>116.25</v>
      </c>
      <c r="O118" s="318">
        <v>28613000</v>
      </c>
      <c r="P118" s="319">
        <v>6.3235935455734846E-3</v>
      </c>
    </row>
    <row r="119" spans="1:16" ht="15">
      <c r="A119" s="276">
        <v>109</v>
      </c>
      <c r="B119" s="386" t="s">
        <v>50</v>
      </c>
      <c r="C119" s="551" t="s">
        <v>163</v>
      </c>
      <c r="D119" s="552">
        <v>44224</v>
      </c>
      <c r="E119" s="315">
        <v>1733</v>
      </c>
      <c r="F119" s="315">
        <v>1739.3999999999999</v>
      </c>
      <c r="G119" s="316">
        <v>1715.2999999999997</v>
      </c>
      <c r="H119" s="316">
        <v>1697.6</v>
      </c>
      <c r="I119" s="316">
        <v>1673.4999999999998</v>
      </c>
      <c r="J119" s="316">
        <v>1757.0999999999997</v>
      </c>
      <c r="K119" s="316">
        <v>1781.1999999999996</v>
      </c>
      <c r="L119" s="316">
        <v>1798.8999999999996</v>
      </c>
      <c r="M119" s="303">
        <v>1763.5</v>
      </c>
      <c r="N119" s="303">
        <v>1721.7</v>
      </c>
      <c r="O119" s="318">
        <v>2952500</v>
      </c>
      <c r="P119" s="319">
        <v>2.535162354575447E-2</v>
      </c>
    </row>
    <row r="120" spans="1:16" ht="15">
      <c r="A120" s="276">
        <v>110</v>
      </c>
      <c r="B120" s="386" t="s">
        <v>54</v>
      </c>
      <c r="C120" s="551" t="s">
        <v>164</v>
      </c>
      <c r="D120" s="552">
        <v>44224</v>
      </c>
      <c r="E120" s="315">
        <v>35.549999999999997</v>
      </c>
      <c r="F120" s="315">
        <v>35.783333333333331</v>
      </c>
      <c r="G120" s="316">
        <v>34.916666666666664</v>
      </c>
      <c r="H120" s="316">
        <v>34.283333333333331</v>
      </c>
      <c r="I120" s="316">
        <v>33.416666666666664</v>
      </c>
      <c r="J120" s="316">
        <v>36.416666666666664</v>
      </c>
      <c r="K120" s="316">
        <v>37.283333333333339</v>
      </c>
      <c r="L120" s="316">
        <v>37.916666666666664</v>
      </c>
      <c r="M120" s="303">
        <v>36.65</v>
      </c>
      <c r="N120" s="303">
        <v>35.15</v>
      </c>
      <c r="O120" s="318">
        <v>186944000</v>
      </c>
      <c r="P120" s="319">
        <v>2.0080321285140562E-2</v>
      </c>
    </row>
    <row r="121" spans="1:16" ht="15">
      <c r="A121" s="276">
        <v>111</v>
      </c>
      <c r="B121" s="386" t="s">
        <v>42</v>
      </c>
      <c r="C121" s="551" t="s">
        <v>165</v>
      </c>
      <c r="D121" s="552">
        <v>44224</v>
      </c>
      <c r="E121" s="315">
        <v>196.5</v>
      </c>
      <c r="F121" s="315">
        <v>197.88333333333335</v>
      </c>
      <c r="G121" s="316">
        <v>194.16666666666671</v>
      </c>
      <c r="H121" s="316">
        <v>191.83333333333337</v>
      </c>
      <c r="I121" s="316">
        <v>188.11666666666673</v>
      </c>
      <c r="J121" s="316">
        <v>200.2166666666667</v>
      </c>
      <c r="K121" s="316">
        <v>203.93333333333334</v>
      </c>
      <c r="L121" s="316">
        <v>206.26666666666668</v>
      </c>
      <c r="M121" s="303">
        <v>201.6</v>
      </c>
      <c r="N121" s="303">
        <v>195.55</v>
      </c>
      <c r="O121" s="318">
        <v>19600000</v>
      </c>
      <c r="P121" s="319">
        <v>5.1502145922746781E-2</v>
      </c>
    </row>
    <row r="122" spans="1:16" ht="15">
      <c r="A122" s="276">
        <v>112</v>
      </c>
      <c r="B122" s="386" t="s">
        <v>89</v>
      </c>
      <c r="C122" s="551" t="s">
        <v>166</v>
      </c>
      <c r="D122" s="552">
        <v>44224</v>
      </c>
      <c r="E122" s="315">
        <v>1492.5</v>
      </c>
      <c r="F122" s="315">
        <v>1469.3500000000001</v>
      </c>
      <c r="G122" s="316">
        <v>1429.8000000000002</v>
      </c>
      <c r="H122" s="316">
        <v>1367.1000000000001</v>
      </c>
      <c r="I122" s="316">
        <v>1327.5500000000002</v>
      </c>
      <c r="J122" s="316">
        <v>1532.0500000000002</v>
      </c>
      <c r="K122" s="316">
        <v>1571.6</v>
      </c>
      <c r="L122" s="316">
        <v>1634.3000000000002</v>
      </c>
      <c r="M122" s="303">
        <v>1508.9</v>
      </c>
      <c r="N122" s="303">
        <v>1406.65</v>
      </c>
      <c r="O122" s="318">
        <v>2039070</v>
      </c>
      <c r="P122" s="319">
        <v>2.7060270602706028E-2</v>
      </c>
    </row>
    <row r="123" spans="1:16" ht="15">
      <c r="A123" s="276">
        <v>113</v>
      </c>
      <c r="B123" s="386" t="s">
        <v>37</v>
      </c>
      <c r="C123" s="551" t="s">
        <v>167</v>
      </c>
      <c r="D123" s="552">
        <v>44224</v>
      </c>
      <c r="E123" s="315">
        <v>790</v>
      </c>
      <c r="F123" s="315">
        <v>796.56666666666661</v>
      </c>
      <c r="G123" s="316">
        <v>776.78333333333319</v>
      </c>
      <c r="H123" s="316">
        <v>763.56666666666661</v>
      </c>
      <c r="I123" s="316">
        <v>743.78333333333319</v>
      </c>
      <c r="J123" s="316">
        <v>809.78333333333319</v>
      </c>
      <c r="K123" s="316">
        <v>829.56666666666649</v>
      </c>
      <c r="L123" s="316">
        <v>842.78333333333319</v>
      </c>
      <c r="M123" s="303">
        <v>816.35</v>
      </c>
      <c r="N123" s="303">
        <v>783.35</v>
      </c>
      <c r="O123" s="318">
        <v>1526600</v>
      </c>
      <c r="P123" s="319">
        <v>9.5121951219512196E-2</v>
      </c>
    </row>
    <row r="124" spans="1:16" ht="15">
      <c r="A124" s="276">
        <v>114</v>
      </c>
      <c r="B124" s="386" t="s">
        <v>54</v>
      </c>
      <c r="C124" s="551" t="s">
        <v>168</v>
      </c>
      <c r="D124" s="552">
        <v>44224</v>
      </c>
      <c r="E124" s="315">
        <v>242.65</v>
      </c>
      <c r="F124" s="315">
        <v>245.13333333333335</v>
      </c>
      <c r="G124" s="316">
        <v>238.56666666666672</v>
      </c>
      <c r="H124" s="316">
        <v>234.48333333333338</v>
      </c>
      <c r="I124" s="316">
        <v>227.91666666666674</v>
      </c>
      <c r="J124" s="316">
        <v>249.2166666666667</v>
      </c>
      <c r="K124" s="316">
        <v>255.78333333333336</v>
      </c>
      <c r="L124" s="316">
        <v>259.86666666666667</v>
      </c>
      <c r="M124" s="303">
        <v>251.7</v>
      </c>
      <c r="N124" s="303">
        <v>241.05</v>
      </c>
      <c r="O124" s="318">
        <v>26042000</v>
      </c>
      <c r="P124" s="319">
        <v>2.0338597886603794E-2</v>
      </c>
    </row>
    <row r="125" spans="1:16" ht="15">
      <c r="A125" s="276">
        <v>115</v>
      </c>
      <c r="B125" s="386" t="s">
        <v>42</v>
      </c>
      <c r="C125" s="551" t="s">
        <v>169</v>
      </c>
      <c r="D125" s="552">
        <v>44224</v>
      </c>
      <c r="E125" s="315">
        <v>141.1</v>
      </c>
      <c r="F125" s="315">
        <v>141.88333333333335</v>
      </c>
      <c r="G125" s="316">
        <v>138.51666666666671</v>
      </c>
      <c r="H125" s="316">
        <v>135.93333333333337</v>
      </c>
      <c r="I125" s="316">
        <v>132.56666666666672</v>
      </c>
      <c r="J125" s="316">
        <v>144.4666666666667</v>
      </c>
      <c r="K125" s="316">
        <v>147.83333333333331</v>
      </c>
      <c r="L125" s="316">
        <v>150.41666666666669</v>
      </c>
      <c r="M125" s="303">
        <v>145.25</v>
      </c>
      <c r="N125" s="303">
        <v>139.30000000000001</v>
      </c>
      <c r="O125" s="318">
        <v>13404000</v>
      </c>
      <c r="P125" s="319">
        <v>-3.9965620971207566E-2</v>
      </c>
    </row>
    <row r="126" spans="1:16" ht="15">
      <c r="A126" s="276">
        <v>116</v>
      </c>
      <c r="B126" s="386" t="s">
        <v>73</v>
      </c>
      <c r="C126" s="551" t="s">
        <v>170</v>
      </c>
      <c r="D126" s="552">
        <v>44224</v>
      </c>
      <c r="E126" s="315">
        <v>1983.3</v>
      </c>
      <c r="F126" s="315">
        <v>1968.2333333333333</v>
      </c>
      <c r="G126" s="316">
        <v>1937.5666666666666</v>
      </c>
      <c r="H126" s="316">
        <v>1891.8333333333333</v>
      </c>
      <c r="I126" s="316">
        <v>1861.1666666666665</v>
      </c>
      <c r="J126" s="316">
        <v>2013.9666666666667</v>
      </c>
      <c r="K126" s="316">
        <v>2044.6333333333332</v>
      </c>
      <c r="L126" s="316">
        <v>2090.3666666666668</v>
      </c>
      <c r="M126" s="303">
        <v>1998.9</v>
      </c>
      <c r="N126" s="303">
        <v>1922.5</v>
      </c>
      <c r="O126" s="318">
        <v>36813000</v>
      </c>
      <c r="P126" s="319">
        <v>-3.9665044934587237E-2</v>
      </c>
    </row>
    <row r="127" spans="1:16" ht="15">
      <c r="A127" s="276">
        <v>117</v>
      </c>
      <c r="B127" s="386" t="s">
        <v>113</v>
      </c>
      <c r="C127" s="551" t="s">
        <v>171</v>
      </c>
      <c r="D127" s="552">
        <v>44224</v>
      </c>
      <c r="E127" s="315">
        <v>66</v>
      </c>
      <c r="F127" s="315">
        <v>67.066666666666663</v>
      </c>
      <c r="G127" s="316">
        <v>63.73333333333332</v>
      </c>
      <c r="H127" s="316">
        <v>61.466666666666654</v>
      </c>
      <c r="I127" s="316">
        <v>58.133333333333312</v>
      </c>
      <c r="J127" s="316">
        <v>69.333333333333329</v>
      </c>
      <c r="K127" s="316">
        <v>72.666666666666671</v>
      </c>
      <c r="L127" s="316">
        <v>74.933333333333337</v>
      </c>
      <c r="M127" s="303">
        <v>70.400000000000006</v>
      </c>
      <c r="N127" s="303">
        <v>64.8</v>
      </c>
      <c r="O127" s="318">
        <v>163343000</v>
      </c>
      <c r="P127" s="319">
        <v>-8.9107861835134569E-2</v>
      </c>
    </row>
    <row r="128" spans="1:16" ht="15">
      <c r="A128" s="276">
        <v>118</v>
      </c>
      <c r="B128" s="406" t="s">
        <v>57</v>
      </c>
      <c r="C128" s="551" t="s">
        <v>280</v>
      </c>
      <c r="D128" s="552">
        <v>44224</v>
      </c>
      <c r="E128" s="315">
        <v>896.4</v>
      </c>
      <c r="F128" s="315">
        <v>896.41666666666663</v>
      </c>
      <c r="G128" s="316">
        <v>884.98333333333323</v>
      </c>
      <c r="H128" s="316">
        <v>873.56666666666661</v>
      </c>
      <c r="I128" s="316">
        <v>862.13333333333321</v>
      </c>
      <c r="J128" s="316">
        <v>907.83333333333326</v>
      </c>
      <c r="K128" s="316">
        <v>919.26666666666665</v>
      </c>
      <c r="L128" s="316">
        <v>930.68333333333328</v>
      </c>
      <c r="M128" s="303">
        <v>907.85</v>
      </c>
      <c r="N128" s="303">
        <v>885</v>
      </c>
      <c r="O128" s="318">
        <v>5407500</v>
      </c>
      <c r="P128" s="319">
        <v>-9.6993210475266732E-4</v>
      </c>
    </row>
    <row r="129" spans="1:16" ht="15">
      <c r="A129" s="276">
        <v>119</v>
      </c>
      <c r="B129" s="386" t="s">
        <v>54</v>
      </c>
      <c r="C129" s="551" t="s">
        <v>172</v>
      </c>
      <c r="D129" s="552">
        <v>44224</v>
      </c>
      <c r="E129" s="315">
        <v>295.10000000000002</v>
      </c>
      <c r="F129" s="315">
        <v>299.13333333333338</v>
      </c>
      <c r="G129" s="316">
        <v>289.26666666666677</v>
      </c>
      <c r="H129" s="316">
        <v>283.43333333333339</v>
      </c>
      <c r="I129" s="316">
        <v>273.56666666666678</v>
      </c>
      <c r="J129" s="316">
        <v>304.96666666666675</v>
      </c>
      <c r="K129" s="316">
        <v>314.83333333333343</v>
      </c>
      <c r="L129" s="316">
        <v>320.66666666666674</v>
      </c>
      <c r="M129" s="303">
        <v>309</v>
      </c>
      <c r="N129" s="303">
        <v>293.3</v>
      </c>
      <c r="O129" s="318">
        <v>71829000</v>
      </c>
      <c r="P129" s="319">
        <v>-1.5845877986739503E-3</v>
      </c>
    </row>
    <row r="130" spans="1:16" ht="15">
      <c r="A130" s="276">
        <v>120</v>
      </c>
      <c r="B130" s="386" t="s">
        <v>37</v>
      </c>
      <c r="C130" s="551" t="s">
        <v>173</v>
      </c>
      <c r="D130" s="552">
        <v>44224</v>
      </c>
      <c r="E130" s="315">
        <v>23890.05</v>
      </c>
      <c r="F130" s="315">
        <v>23950.283333333336</v>
      </c>
      <c r="G130" s="316">
        <v>23550.266666666674</v>
      </c>
      <c r="H130" s="316">
        <v>23210.483333333337</v>
      </c>
      <c r="I130" s="316">
        <v>22810.466666666674</v>
      </c>
      <c r="J130" s="316">
        <v>24290.066666666673</v>
      </c>
      <c r="K130" s="316">
        <v>24690.083333333336</v>
      </c>
      <c r="L130" s="316">
        <v>25029.866666666672</v>
      </c>
      <c r="M130" s="303">
        <v>24350.3</v>
      </c>
      <c r="N130" s="303">
        <v>23610.5</v>
      </c>
      <c r="O130" s="318">
        <v>167200</v>
      </c>
      <c r="P130" s="319">
        <v>8.1398854386493819E-3</v>
      </c>
    </row>
    <row r="131" spans="1:16" ht="15">
      <c r="A131" s="276">
        <v>121</v>
      </c>
      <c r="B131" s="386" t="s">
        <v>64</v>
      </c>
      <c r="C131" s="551" t="s">
        <v>174</v>
      </c>
      <c r="D131" s="552">
        <v>44224</v>
      </c>
      <c r="E131" s="315">
        <v>1628.25</v>
      </c>
      <c r="F131" s="315">
        <v>1619</v>
      </c>
      <c r="G131" s="316">
        <v>1595.65</v>
      </c>
      <c r="H131" s="316">
        <v>1563.0500000000002</v>
      </c>
      <c r="I131" s="316">
        <v>1539.7000000000003</v>
      </c>
      <c r="J131" s="316">
        <v>1651.6</v>
      </c>
      <c r="K131" s="316">
        <v>1674.9499999999998</v>
      </c>
      <c r="L131" s="316">
        <v>1707.5499999999997</v>
      </c>
      <c r="M131" s="303">
        <v>1642.35</v>
      </c>
      <c r="N131" s="303">
        <v>1586.4</v>
      </c>
      <c r="O131" s="318">
        <v>842050</v>
      </c>
      <c r="P131" s="319">
        <v>2.6827632461435279E-2</v>
      </c>
    </row>
    <row r="132" spans="1:16" ht="15">
      <c r="A132" s="276">
        <v>122</v>
      </c>
      <c r="B132" s="386" t="s">
        <v>79</v>
      </c>
      <c r="C132" s="551" t="s">
        <v>175</v>
      </c>
      <c r="D132" s="552">
        <v>44224</v>
      </c>
      <c r="E132" s="315">
        <v>5752.65</v>
      </c>
      <c r="F132" s="315">
        <v>5763.2</v>
      </c>
      <c r="G132" s="316">
        <v>5651.5499999999993</v>
      </c>
      <c r="H132" s="316">
        <v>5550.45</v>
      </c>
      <c r="I132" s="316">
        <v>5438.7999999999993</v>
      </c>
      <c r="J132" s="316">
        <v>5864.2999999999993</v>
      </c>
      <c r="K132" s="316">
        <v>5975.9499999999989</v>
      </c>
      <c r="L132" s="316">
        <v>6077.0499999999993</v>
      </c>
      <c r="M132" s="303">
        <v>5874.85</v>
      </c>
      <c r="N132" s="303">
        <v>5662.1</v>
      </c>
      <c r="O132" s="318">
        <v>315625</v>
      </c>
      <c r="P132" s="319">
        <v>1.7734784361144701E-2</v>
      </c>
    </row>
    <row r="133" spans="1:16" ht="15">
      <c r="A133" s="276">
        <v>123</v>
      </c>
      <c r="B133" s="386" t="s">
        <v>57</v>
      </c>
      <c r="C133" s="551" t="s">
        <v>176</v>
      </c>
      <c r="D133" s="552">
        <v>44224</v>
      </c>
      <c r="E133" s="315">
        <v>1171.5</v>
      </c>
      <c r="F133" s="315">
        <v>1182.7166666666667</v>
      </c>
      <c r="G133" s="316">
        <v>1151.9333333333334</v>
      </c>
      <c r="H133" s="316">
        <v>1132.3666666666668</v>
      </c>
      <c r="I133" s="316">
        <v>1101.5833333333335</v>
      </c>
      <c r="J133" s="316">
        <v>1202.2833333333333</v>
      </c>
      <c r="K133" s="316">
        <v>1233.0666666666666</v>
      </c>
      <c r="L133" s="316">
        <v>1252.6333333333332</v>
      </c>
      <c r="M133" s="303">
        <v>1213.5</v>
      </c>
      <c r="N133" s="303">
        <v>1163.1500000000001</v>
      </c>
      <c r="O133" s="318">
        <v>3872000</v>
      </c>
      <c r="P133" s="319">
        <v>5.3548106225511538E-2</v>
      </c>
    </row>
    <row r="134" spans="1:16" ht="15">
      <c r="A134" s="276">
        <v>124</v>
      </c>
      <c r="B134" s="386" t="s">
        <v>52</v>
      </c>
      <c r="C134" s="551" t="s">
        <v>178</v>
      </c>
      <c r="D134" s="552">
        <v>44224</v>
      </c>
      <c r="E134" s="315">
        <v>583.04999999999995</v>
      </c>
      <c r="F134" s="315">
        <v>590.69999999999993</v>
      </c>
      <c r="G134" s="316">
        <v>572.39999999999986</v>
      </c>
      <c r="H134" s="316">
        <v>561.74999999999989</v>
      </c>
      <c r="I134" s="316">
        <v>543.44999999999982</v>
      </c>
      <c r="J134" s="316">
        <v>601.34999999999991</v>
      </c>
      <c r="K134" s="316">
        <v>619.64999999999986</v>
      </c>
      <c r="L134" s="316">
        <v>630.29999999999995</v>
      </c>
      <c r="M134" s="303">
        <v>609</v>
      </c>
      <c r="N134" s="303">
        <v>580.04999999999995</v>
      </c>
      <c r="O134" s="318">
        <v>46761400</v>
      </c>
      <c r="P134" s="319">
        <v>-4.7970919492282939E-3</v>
      </c>
    </row>
    <row r="135" spans="1:16" ht="15">
      <c r="A135" s="276">
        <v>125</v>
      </c>
      <c r="B135" s="386" t="s">
        <v>89</v>
      </c>
      <c r="C135" s="551" t="s">
        <v>179</v>
      </c>
      <c r="D135" s="552">
        <v>44224</v>
      </c>
      <c r="E135" s="315">
        <v>504.35</v>
      </c>
      <c r="F135" s="315">
        <v>506.58333333333331</v>
      </c>
      <c r="G135" s="316">
        <v>494.21666666666658</v>
      </c>
      <c r="H135" s="316">
        <v>484.08333333333326</v>
      </c>
      <c r="I135" s="316">
        <v>471.71666666666653</v>
      </c>
      <c r="J135" s="316">
        <v>516.7166666666667</v>
      </c>
      <c r="K135" s="316">
        <v>529.08333333333326</v>
      </c>
      <c r="L135" s="316">
        <v>539.2166666666667</v>
      </c>
      <c r="M135" s="303">
        <v>518.95000000000005</v>
      </c>
      <c r="N135" s="303">
        <v>496.45</v>
      </c>
      <c r="O135" s="318">
        <v>10831500</v>
      </c>
      <c r="P135" s="319">
        <v>1.4898102600140548E-2</v>
      </c>
    </row>
    <row r="136" spans="1:16" ht="15">
      <c r="A136" s="276">
        <v>126</v>
      </c>
      <c r="B136" s="386" t="s">
        <v>180</v>
      </c>
      <c r="C136" s="551" t="s">
        <v>181</v>
      </c>
      <c r="D136" s="552">
        <v>44224</v>
      </c>
      <c r="E136" s="315">
        <v>511.6</v>
      </c>
      <c r="F136" s="315">
        <v>516.88333333333333</v>
      </c>
      <c r="G136" s="316">
        <v>498.86666666666667</v>
      </c>
      <c r="H136" s="316">
        <v>486.13333333333333</v>
      </c>
      <c r="I136" s="316">
        <v>468.11666666666667</v>
      </c>
      <c r="J136" s="316">
        <v>529.61666666666667</v>
      </c>
      <c r="K136" s="316">
        <v>547.63333333333333</v>
      </c>
      <c r="L136" s="316">
        <v>560.36666666666667</v>
      </c>
      <c r="M136" s="303">
        <v>534.9</v>
      </c>
      <c r="N136" s="303">
        <v>504.15</v>
      </c>
      <c r="O136" s="318">
        <v>9536000</v>
      </c>
      <c r="P136" s="319">
        <v>-2.2550225502255022E-2</v>
      </c>
    </row>
    <row r="137" spans="1:16" ht="15">
      <c r="A137" s="276">
        <v>127</v>
      </c>
      <c r="B137" s="386" t="s">
        <v>39</v>
      </c>
      <c r="C137" s="551" t="s">
        <v>3464</v>
      </c>
      <c r="D137" s="552">
        <v>44224</v>
      </c>
      <c r="E137" s="315">
        <v>586.9</v>
      </c>
      <c r="F137" s="315">
        <v>590.88333333333333</v>
      </c>
      <c r="G137" s="316">
        <v>578.41666666666663</v>
      </c>
      <c r="H137" s="316">
        <v>569.93333333333328</v>
      </c>
      <c r="I137" s="316">
        <v>557.46666666666658</v>
      </c>
      <c r="J137" s="316">
        <v>599.36666666666667</v>
      </c>
      <c r="K137" s="316">
        <v>611.83333333333337</v>
      </c>
      <c r="L137" s="316">
        <v>620.31666666666672</v>
      </c>
      <c r="M137" s="303">
        <v>603.35</v>
      </c>
      <c r="N137" s="303">
        <v>582.4</v>
      </c>
      <c r="O137" s="318">
        <v>15006600</v>
      </c>
      <c r="P137" s="319">
        <v>6.6105225029430411E-3</v>
      </c>
    </row>
    <row r="138" spans="1:16" ht="15">
      <c r="A138" s="276">
        <v>128</v>
      </c>
      <c r="B138" s="386" t="s">
        <v>44</v>
      </c>
      <c r="C138" s="551" t="s">
        <v>183</v>
      </c>
      <c r="D138" s="552">
        <v>44224</v>
      </c>
      <c r="E138" s="315">
        <v>246.3</v>
      </c>
      <c r="F138" s="315">
        <v>250.18333333333331</v>
      </c>
      <c r="G138" s="316">
        <v>237.86666666666662</v>
      </c>
      <c r="H138" s="316">
        <v>229.43333333333331</v>
      </c>
      <c r="I138" s="316">
        <v>217.11666666666662</v>
      </c>
      <c r="J138" s="316">
        <v>258.61666666666662</v>
      </c>
      <c r="K138" s="316">
        <v>270.93333333333328</v>
      </c>
      <c r="L138" s="316">
        <v>279.36666666666662</v>
      </c>
      <c r="M138" s="303">
        <v>262.5</v>
      </c>
      <c r="N138" s="303">
        <v>241.75</v>
      </c>
      <c r="O138" s="318">
        <v>71728800</v>
      </c>
      <c r="P138" s="319">
        <v>-7.8702686873123942E-2</v>
      </c>
    </row>
    <row r="139" spans="1:16" ht="15">
      <c r="A139" s="276">
        <v>129</v>
      </c>
      <c r="B139" s="386" t="s">
        <v>42</v>
      </c>
      <c r="C139" s="551" t="s">
        <v>185</v>
      </c>
      <c r="D139" s="552">
        <v>44224</v>
      </c>
      <c r="E139" s="315">
        <v>82.05</v>
      </c>
      <c r="F139" s="315">
        <v>82.916666666666671</v>
      </c>
      <c r="G139" s="316">
        <v>80.033333333333346</v>
      </c>
      <c r="H139" s="316">
        <v>78.01666666666668</v>
      </c>
      <c r="I139" s="316">
        <v>75.133333333333354</v>
      </c>
      <c r="J139" s="316">
        <v>84.933333333333337</v>
      </c>
      <c r="K139" s="316">
        <v>87.816666666666663</v>
      </c>
      <c r="L139" s="316">
        <v>89.833333333333329</v>
      </c>
      <c r="M139" s="303">
        <v>85.8</v>
      </c>
      <c r="N139" s="303">
        <v>80.900000000000006</v>
      </c>
      <c r="O139" s="318">
        <v>85347000</v>
      </c>
      <c r="P139" s="319">
        <v>-3.7819098644815631E-3</v>
      </c>
    </row>
    <row r="140" spans="1:16" ht="15">
      <c r="A140" s="276">
        <v>130</v>
      </c>
      <c r="B140" s="386" t="s">
        <v>113</v>
      </c>
      <c r="C140" s="551" t="s">
        <v>186</v>
      </c>
      <c r="D140" s="552">
        <v>44224</v>
      </c>
      <c r="E140" s="315">
        <v>668</v>
      </c>
      <c r="F140" s="315">
        <v>679.43333333333339</v>
      </c>
      <c r="G140" s="316">
        <v>649.66666666666674</v>
      </c>
      <c r="H140" s="316">
        <v>631.33333333333337</v>
      </c>
      <c r="I140" s="316">
        <v>601.56666666666672</v>
      </c>
      <c r="J140" s="316">
        <v>697.76666666666677</v>
      </c>
      <c r="K140" s="316">
        <v>727.53333333333342</v>
      </c>
      <c r="L140" s="316">
        <v>745.86666666666679</v>
      </c>
      <c r="M140" s="303">
        <v>709.2</v>
      </c>
      <c r="N140" s="303">
        <v>661.1</v>
      </c>
      <c r="O140" s="318">
        <v>39353300</v>
      </c>
      <c r="P140" s="319">
        <v>-2.4442665093345695E-2</v>
      </c>
    </row>
    <row r="141" spans="1:16" ht="15">
      <c r="A141" s="276">
        <v>131</v>
      </c>
      <c r="B141" s="386" t="s">
        <v>107</v>
      </c>
      <c r="C141" s="551" t="s">
        <v>187</v>
      </c>
      <c r="D141" s="552">
        <v>44224</v>
      </c>
      <c r="E141" s="315">
        <v>3221.4</v>
      </c>
      <c r="F141" s="315">
        <v>3223.3833333333332</v>
      </c>
      <c r="G141" s="316">
        <v>3190.7666666666664</v>
      </c>
      <c r="H141" s="316">
        <v>3160.1333333333332</v>
      </c>
      <c r="I141" s="316">
        <v>3127.5166666666664</v>
      </c>
      <c r="J141" s="316">
        <v>3254.0166666666664</v>
      </c>
      <c r="K141" s="316">
        <v>3286.6333333333332</v>
      </c>
      <c r="L141" s="316">
        <v>3317.2666666666664</v>
      </c>
      <c r="M141" s="303">
        <v>3256</v>
      </c>
      <c r="N141" s="303">
        <v>3192.75</v>
      </c>
      <c r="O141" s="318">
        <v>5165400</v>
      </c>
      <c r="P141" s="319">
        <v>-4.0993650440013366E-2</v>
      </c>
    </row>
    <row r="142" spans="1:16" ht="15">
      <c r="A142" s="276">
        <v>132</v>
      </c>
      <c r="B142" s="386" t="s">
        <v>107</v>
      </c>
      <c r="C142" s="551" t="s">
        <v>188</v>
      </c>
      <c r="D142" s="552">
        <v>44224</v>
      </c>
      <c r="E142" s="315">
        <v>998.85</v>
      </c>
      <c r="F142" s="315">
        <v>1003.3833333333333</v>
      </c>
      <c r="G142" s="316">
        <v>989.86666666666667</v>
      </c>
      <c r="H142" s="316">
        <v>980.88333333333333</v>
      </c>
      <c r="I142" s="316">
        <v>967.36666666666667</v>
      </c>
      <c r="J142" s="316">
        <v>1012.3666666666667</v>
      </c>
      <c r="K142" s="316">
        <v>1025.8833333333332</v>
      </c>
      <c r="L142" s="316">
        <v>1034.8666666666668</v>
      </c>
      <c r="M142" s="303">
        <v>1016.9</v>
      </c>
      <c r="N142" s="303">
        <v>994.4</v>
      </c>
      <c r="O142" s="318">
        <v>12470400</v>
      </c>
      <c r="P142" s="319">
        <v>-2.60543580131209E-2</v>
      </c>
    </row>
    <row r="143" spans="1:16" ht="15">
      <c r="A143" s="276">
        <v>133</v>
      </c>
      <c r="B143" s="386" t="s">
        <v>50</v>
      </c>
      <c r="C143" s="551" t="s">
        <v>189</v>
      </c>
      <c r="D143" s="552">
        <v>44224</v>
      </c>
      <c r="E143" s="315">
        <v>1505.85</v>
      </c>
      <c r="F143" s="315">
        <v>1494.4666666666665</v>
      </c>
      <c r="G143" s="316">
        <v>1474.883333333333</v>
      </c>
      <c r="H143" s="316">
        <v>1443.9166666666665</v>
      </c>
      <c r="I143" s="316">
        <v>1424.333333333333</v>
      </c>
      <c r="J143" s="316">
        <v>1525.4333333333329</v>
      </c>
      <c r="K143" s="316">
        <v>1545.0166666666664</v>
      </c>
      <c r="L143" s="316">
        <v>1575.9833333333329</v>
      </c>
      <c r="M143" s="303">
        <v>1514.05</v>
      </c>
      <c r="N143" s="303">
        <v>1463.5</v>
      </c>
      <c r="O143" s="318">
        <v>6742500</v>
      </c>
      <c r="P143" s="319">
        <v>-4.3413492232389869E-2</v>
      </c>
    </row>
    <row r="144" spans="1:16" ht="15">
      <c r="A144" s="276">
        <v>134</v>
      </c>
      <c r="B144" s="386" t="s">
        <v>52</v>
      </c>
      <c r="C144" s="551" t="s">
        <v>190</v>
      </c>
      <c r="D144" s="552">
        <v>44224</v>
      </c>
      <c r="E144" s="315">
        <v>2650.05</v>
      </c>
      <c r="F144" s="315">
        <v>2652.8666666666668</v>
      </c>
      <c r="G144" s="316">
        <v>2604.1833333333334</v>
      </c>
      <c r="H144" s="316">
        <v>2558.3166666666666</v>
      </c>
      <c r="I144" s="316">
        <v>2509.6333333333332</v>
      </c>
      <c r="J144" s="316">
        <v>2698.7333333333336</v>
      </c>
      <c r="K144" s="316">
        <v>2747.416666666667</v>
      </c>
      <c r="L144" s="316">
        <v>2793.2833333333338</v>
      </c>
      <c r="M144" s="303">
        <v>2701.55</v>
      </c>
      <c r="N144" s="303">
        <v>2607</v>
      </c>
      <c r="O144" s="318">
        <v>953500</v>
      </c>
      <c r="P144" s="319">
        <v>-1.1917098445595855E-2</v>
      </c>
    </row>
    <row r="145" spans="1:16" ht="15">
      <c r="A145" s="276">
        <v>135</v>
      </c>
      <c r="B145" s="386" t="s">
        <v>42</v>
      </c>
      <c r="C145" s="551" t="s">
        <v>191</v>
      </c>
      <c r="D145" s="552">
        <v>44224</v>
      </c>
      <c r="E145" s="315">
        <v>327.45</v>
      </c>
      <c r="F145" s="315">
        <v>330.73333333333335</v>
      </c>
      <c r="G145" s="316">
        <v>322.01666666666671</v>
      </c>
      <c r="H145" s="316">
        <v>316.58333333333337</v>
      </c>
      <c r="I145" s="316">
        <v>307.86666666666673</v>
      </c>
      <c r="J145" s="316">
        <v>336.16666666666669</v>
      </c>
      <c r="K145" s="316">
        <v>344.88333333333338</v>
      </c>
      <c r="L145" s="316">
        <v>350.31666666666666</v>
      </c>
      <c r="M145" s="303">
        <v>339.45</v>
      </c>
      <c r="N145" s="303">
        <v>325.3</v>
      </c>
      <c r="O145" s="318">
        <v>4518000</v>
      </c>
      <c r="P145" s="319">
        <v>-3.6468330134357005E-2</v>
      </c>
    </row>
    <row r="146" spans="1:16" ht="15">
      <c r="A146" s="276">
        <v>136</v>
      </c>
      <c r="B146" s="386" t="s">
        <v>44</v>
      </c>
      <c r="C146" s="551" t="s">
        <v>192</v>
      </c>
      <c r="D146" s="552">
        <v>44224</v>
      </c>
      <c r="E146" s="315">
        <v>500.55</v>
      </c>
      <c r="F146" s="315">
        <v>498.68333333333334</v>
      </c>
      <c r="G146" s="316">
        <v>491.91666666666669</v>
      </c>
      <c r="H146" s="316">
        <v>483.28333333333336</v>
      </c>
      <c r="I146" s="316">
        <v>476.51666666666671</v>
      </c>
      <c r="J146" s="316">
        <v>507.31666666666666</v>
      </c>
      <c r="K146" s="316">
        <v>514.08333333333326</v>
      </c>
      <c r="L146" s="316">
        <v>522.7166666666667</v>
      </c>
      <c r="M146" s="303">
        <v>505.45</v>
      </c>
      <c r="N146" s="303">
        <v>490.05</v>
      </c>
      <c r="O146" s="318">
        <v>5226200</v>
      </c>
      <c r="P146" s="319">
        <v>1.1379030073150907E-2</v>
      </c>
    </row>
    <row r="147" spans="1:16" ht="15">
      <c r="A147" s="276">
        <v>137</v>
      </c>
      <c r="B147" s="386" t="s">
        <v>50</v>
      </c>
      <c r="C147" s="551" t="s">
        <v>193</v>
      </c>
      <c r="D147" s="552">
        <v>44224</v>
      </c>
      <c r="E147" s="315">
        <v>1262.8</v>
      </c>
      <c r="F147" s="315">
        <v>1260.1333333333332</v>
      </c>
      <c r="G147" s="316">
        <v>1240.6166666666663</v>
      </c>
      <c r="H147" s="316">
        <v>1218.4333333333332</v>
      </c>
      <c r="I147" s="316">
        <v>1198.9166666666663</v>
      </c>
      <c r="J147" s="316">
        <v>1282.3166666666664</v>
      </c>
      <c r="K147" s="316">
        <v>1301.8333333333333</v>
      </c>
      <c r="L147" s="316">
        <v>1324.0166666666664</v>
      </c>
      <c r="M147" s="303">
        <v>1279.6500000000001</v>
      </c>
      <c r="N147" s="303">
        <v>1237.95</v>
      </c>
      <c r="O147" s="318">
        <v>2018800</v>
      </c>
      <c r="P147" s="319">
        <v>-6.5449534963830519E-3</v>
      </c>
    </row>
    <row r="148" spans="1:16" ht="15">
      <c r="A148" s="276">
        <v>138</v>
      </c>
      <c r="B148" s="386" t="s">
        <v>37</v>
      </c>
      <c r="C148" s="551" t="s">
        <v>195</v>
      </c>
      <c r="D148" s="552">
        <v>44224</v>
      </c>
      <c r="E148" s="315">
        <v>5401.35</v>
      </c>
      <c r="F148" s="315">
        <v>5404.1500000000005</v>
      </c>
      <c r="G148" s="316">
        <v>5339.7000000000007</v>
      </c>
      <c r="H148" s="316">
        <v>5278.05</v>
      </c>
      <c r="I148" s="316">
        <v>5213.6000000000004</v>
      </c>
      <c r="J148" s="316">
        <v>5465.8000000000011</v>
      </c>
      <c r="K148" s="316">
        <v>5530.25</v>
      </c>
      <c r="L148" s="316">
        <v>5591.9000000000015</v>
      </c>
      <c r="M148" s="303">
        <v>5468.6</v>
      </c>
      <c r="N148" s="303">
        <v>5342.5</v>
      </c>
      <c r="O148" s="318">
        <v>1483400</v>
      </c>
      <c r="P148" s="319">
        <v>2.1906861394323504E-2</v>
      </c>
    </row>
    <row r="149" spans="1:16" ht="15">
      <c r="A149" s="276">
        <v>139</v>
      </c>
      <c r="B149" s="386" t="s">
        <v>180</v>
      </c>
      <c r="C149" s="551" t="s">
        <v>197</v>
      </c>
      <c r="D149" s="552">
        <v>44224</v>
      </c>
      <c r="E149" s="315">
        <v>560.9</v>
      </c>
      <c r="F149" s="315">
        <v>550.88333333333333</v>
      </c>
      <c r="G149" s="316">
        <v>534.26666666666665</v>
      </c>
      <c r="H149" s="316">
        <v>507.63333333333333</v>
      </c>
      <c r="I149" s="316">
        <v>491.01666666666665</v>
      </c>
      <c r="J149" s="316">
        <v>577.51666666666665</v>
      </c>
      <c r="K149" s="316">
        <v>594.13333333333321</v>
      </c>
      <c r="L149" s="316">
        <v>620.76666666666665</v>
      </c>
      <c r="M149" s="303">
        <v>567.5</v>
      </c>
      <c r="N149" s="303">
        <v>524.25</v>
      </c>
      <c r="O149" s="318">
        <v>16508700</v>
      </c>
      <c r="P149" s="319">
        <v>-2.2928368084942679E-2</v>
      </c>
    </row>
    <row r="150" spans="1:16" ht="15">
      <c r="A150" s="276">
        <v>140</v>
      </c>
      <c r="B150" s="386" t="s">
        <v>113</v>
      </c>
      <c r="C150" s="551" t="s">
        <v>198</v>
      </c>
      <c r="D150" s="552">
        <v>44224</v>
      </c>
      <c r="E150" s="315">
        <v>169.1</v>
      </c>
      <c r="F150" s="315">
        <v>170.93333333333331</v>
      </c>
      <c r="G150" s="316">
        <v>165.81666666666661</v>
      </c>
      <c r="H150" s="316">
        <v>162.5333333333333</v>
      </c>
      <c r="I150" s="316">
        <v>157.4166666666666</v>
      </c>
      <c r="J150" s="316">
        <v>174.21666666666661</v>
      </c>
      <c r="K150" s="316">
        <v>179.33333333333334</v>
      </c>
      <c r="L150" s="316">
        <v>182.61666666666662</v>
      </c>
      <c r="M150" s="303">
        <v>176.05</v>
      </c>
      <c r="N150" s="303">
        <v>167.65</v>
      </c>
      <c r="O150" s="318">
        <v>78994200</v>
      </c>
      <c r="P150" s="319">
        <v>2.427847897740976E-2</v>
      </c>
    </row>
    <row r="151" spans="1:16" ht="15">
      <c r="A151" s="276">
        <v>141</v>
      </c>
      <c r="B151" s="386" t="s">
        <v>64</v>
      </c>
      <c r="C151" s="551" t="s">
        <v>199</v>
      </c>
      <c r="D151" s="552">
        <v>44224</v>
      </c>
      <c r="E151" s="315">
        <v>891.95</v>
      </c>
      <c r="F151" s="315">
        <v>891.66666666666663</v>
      </c>
      <c r="G151" s="316">
        <v>878.5333333333333</v>
      </c>
      <c r="H151" s="316">
        <v>865.11666666666667</v>
      </c>
      <c r="I151" s="316">
        <v>851.98333333333335</v>
      </c>
      <c r="J151" s="316">
        <v>905.08333333333326</v>
      </c>
      <c r="K151" s="316">
        <v>918.2166666666667</v>
      </c>
      <c r="L151" s="316">
        <v>931.63333333333321</v>
      </c>
      <c r="M151" s="303">
        <v>904.8</v>
      </c>
      <c r="N151" s="303">
        <v>878.25</v>
      </c>
      <c r="O151" s="318">
        <v>2279000</v>
      </c>
      <c r="P151" s="319">
        <v>7.0702607158638978E-3</v>
      </c>
    </row>
    <row r="152" spans="1:16" ht="15">
      <c r="A152" s="276">
        <v>142</v>
      </c>
      <c r="B152" s="386" t="s">
        <v>107</v>
      </c>
      <c r="C152" s="551" t="s">
        <v>200</v>
      </c>
      <c r="D152" s="552">
        <v>44224</v>
      </c>
      <c r="E152" s="315">
        <v>431.15</v>
      </c>
      <c r="F152" s="315">
        <v>434.73333333333335</v>
      </c>
      <c r="G152" s="316">
        <v>425.41666666666669</v>
      </c>
      <c r="H152" s="316">
        <v>419.68333333333334</v>
      </c>
      <c r="I152" s="316">
        <v>410.36666666666667</v>
      </c>
      <c r="J152" s="316">
        <v>440.4666666666667</v>
      </c>
      <c r="K152" s="316">
        <v>449.7833333333333</v>
      </c>
      <c r="L152" s="316">
        <v>455.51666666666671</v>
      </c>
      <c r="M152" s="303">
        <v>444.05</v>
      </c>
      <c r="N152" s="303">
        <v>429</v>
      </c>
      <c r="O152" s="318">
        <v>35849600</v>
      </c>
      <c r="P152" s="319">
        <v>-3.9934870168823376E-2</v>
      </c>
    </row>
    <row r="153" spans="1:16" ht="15">
      <c r="A153" s="276">
        <v>143</v>
      </c>
      <c r="B153" s="386" t="s">
        <v>89</v>
      </c>
      <c r="C153" s="551" t="s">
        <v>202</v>
      </c>
      <c r="D153" s="552">
        <v>44224</v>
      </c>
      <c r="E153" s="315">
        <v>217.95</v>
      </c>
      <c r="F153" s="315">
        <v>219.5</v>
      </c>
      <c r="G153" s="316">
        <v>212.85</v>
      </c>
      <c r="H153" s="316">
        <v>207.75</v>
      </c>
      <c r="I153" s="316">
        <v>201.1</v>
      </c>
      <c r="J153" s="316">
        <v>224.6</v>
      </c>
      <c r="K153" s="316">
        <v>231.24999999999997</v>
      </c>
      <c r="L153" s="316">
        <v>236.35</v>
      </c>
      <c r="M153" s="303">
        <v>226.15</v>
      </c>
      <c r="N153" s="303">
        <v>214.4</v>
      </c>
      <c r="O153" s="318">
        <v>29682000</v>
      </c>
      <c r="P153" s="319">
        <v>-1.7087224319491359E-2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I27" sqref="I2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44215</v>
      </c>
    </row>
    <row r="7" spans="1:15">
      <c r="A7"/>
    </row>
    <row r="8" spans="1:15" ht="28.5" customHeight="1">
      <c r="A8" s="582" t="s">
        <v>16</v>
      </c>
      <c r="B8" s="583" t="s">
        <v>18</v>
      </c>
      <c r="C8" s="581" t="s">
        <v>19</v>
      </c>
      <c r="D8" s="581" t="s">
        <v>20</v>
      </c>
      <c r="E8" s="581" t="s">
        <v>21</v>
      </c>
      <c r="F8" s="581"/>
      <c r="G8" s="581"/>
      <c r="H8" s="581" t="s">
        <v>22</v>
      </c>
      <c r="I8" s="581"/>
      <c r="J8" s="581"/>
      <c r="K8" s="273"/>
      <c r="L8" s="281"/>
      <c r="M8" s="281"/>
    </row>
    <row r="9" spans="1:15" ht="36" customHeight="1">
      <c r="A9" s="577"/>
      <c r="B9" s="579"/>
      <c r="C9" s="584" t="s">
        <v>23</v>
      </c>
      <c r="D9" s="584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14281.3</v>
      </c>
      <c r="D10" s="302">
        <v>14321.083333333334</v>
      </c>
      <c r="E10" s="302">
        <v>14183.016666666668</v>
      </c>
      <c r="F10" s="302">
        <v>14084.733333333334</v>
      </c>
      <c r="G10" s="302">
        <v>13946.666666666668</v>
      </c>
      <c r="H10" s="302">
        <v>14419.366666666669</v>
      </c>
      <c r="I10" s="302">
        <v>14557.433333333334</v>
      </c>
      <c r="J10" s="302">
        <v>14655.716666666669</v>
      </c>
      <c r="K10" s="301">
        <v>14459.15</v>
      </c>
      <c r="L10" s="301">
        <v>14222.8</v>
      </c>
      <c r="M10" s="306"/>
    </row>
    <row r="11" spans="1:15">
      <c r="A11" s="300">
        <v>2</v>
      </c>
      <c r="B11" s="276" t="s">
        <v>220</v>
      </c>
      <c r="C11" s="303">
        <v>31811.75</v>
      </c>
      <c r="D11" s="278">
        <v>31968.05</v>
      </c>
      <c r="E11" s="278">
        <v>31494.6</v>
      </c>
      <c r="F11" s="278">
        <v>31177.45</v>
      </c>
      <c r="G11" s="278">
        <v>30704</v>
      </c>
      <c r="H11" s="278">
        <v>32285.199999999997</v>
      </c>
      <c r="I11" s="278">
        <v>32758.65</v>
      </c>
      <c r="J11" s="278">
        <v>33075.799999999996</v>
      </c>
      <c r="K11" s="303">
        <v>32441.5</v>
      </c>
      <c r="L11" s="303">
        <v>31650.9</v>
      </c>
      <c r="M11" s="306"/>
    </row>
    <row r="12" spans="1:15">
      <c r="A12" s="300">
        <v>3</v>
      </c>
      <c r="B12" s="284" t="s">
        <v>221</v>
      </c>
      <c r="C12" s="303">
        <v>1677.35</v>
      </c>
      <c r="D12" s="278">
        <v>1693.7</v>
      </c>
      <c r="E12" s="278">
        <v>1652.15</v>
      </c>
      <c r="F12" s="278">
        <v>1626.95</v>
      </c>
      <c r="G12" s="278">
        <v>1585.4</v>
      </c>
      <c r="H12" s="278">
        <v>1718.9</v>
      </c>
      <c r="I12" s="278">
        <v>1760.4499999999998</v>
      </c>
      <c r="J12" s="278">
        <v>1785.65</v>
      </c>
      <c r="K12" s="303">
        <v>1735.25</v>
      </c>
      <c r="L12" s="303">
        <v>1668.5</v>
      </c>
      <c r="M12" s="306"/>
    </row>
    <row r="13" spans="1:15">
      <c r="A13" s="300">
        <v>4</v>
      </c>
      <c r="B13" s="276" t="s">
        <v>222</v>
      </c>
      <c r="C13" s="303">
        <v>3840.2</v>
      </c>
      <c r="D13" s="278">
        <v>3844.9666666666672</v>
      </c>
      <c r="E13" s="278">
        <v>3797.7833333333342</v>
      </c>
      <c r="F13" s="278">
        <v>3755.3666666666672</v>
      </c>
      <c r="G13" s="278">
        <v>3708.1833333333343</v>
      </c>
      <c r="H13" s="278">
        <v>3887.3833333333341</v>
      </c>
      <c r="I13" s="278">
        <v>3934.5666666666666</v>
      </c>
      <c r="J13" s="278">
        <v>3976.983333333334</v>
      </c>
      <c r="K13" s="303">
        <v>3892.15</v>
      </c>
      <c r="L13" s="303">
        <v>3802.55</v>
      </c>
      <c r="M13" s="306"/>
    </row>
    <row r="14" spans="1:15">
      <c r="A14" s="300">
        <v>5</v>
      </c>
      <c r="B14" s="276" t="s">
        <v>223</v>
      </c>
      <c r="C14" s="303">
        <v>25916.25</v>
      </c>
      <c r="D14" s="278">
        <v>26056.75</v>
      </c>
      <c r="E14" s="278">
        <v>25689.9</v>
      </c>
      <c r="F14" s="278">
        <v>25463.550000000003</v>
      </c>
      <c r="G14" s="278">
        <v>25096.700000000004</v>
      </c>
      <c r="H14" s="278">
        <v>26283.1</v>
      </c>
      <c r="I14" s="278">
        <v>26649.949999999997</v>
      </c>
      <c r="J14" s="278">
        <v>26876.299999999996</v>
      </c>
      <c r="K14" s="303">
        <v>26423.599999999999</v>
      </c>
      <c r="L14" s="303">
        <v>25830.400000000001</v>
      </c>
      <c r="M14" s="306"/>
    </row>
    <row r="15" spans="1:15">
      <c r="A15" s="300">
        <v>6</v>
      </c>
      <c r="B15" s="276" t="s">
        <v>224</v>
      </c>
      <c r="C15" s="303">
        <v>2912.05</v>
      </c>
      <c r="D15" s="278">
        <v>2931.4</v>
      </c>
      <c r="E15" s="278">
        <v>2866.2000000000003</v>
      </c>
      <c r="F15" s="278">
        <v>2820.3500000000004</v>
      </c>
      <c r="G15" s="278">
        <v>2755.1500000000005</v>
      </c>
      <c r="H15" s="278">
        <v>2977.25</v>
      </c>
      <c r="I15" s="278">
        <v>3042.45</v>
      </c>
      <c r="J15" s="278">
        <v>3088.2999999999997</v>
      </c>
      <c r="K15" s="303">
        <v>2996.6</v>
      </c>
      <c r="L15" s="303">
        <v>2885.55</v>
      </c>
      <c r="M15" s="306"/>
    </row>
    <row r="16" spans="1:15">
      <c r="A16" s="300">
        <v>7</v>
      </c>
      <c r="B16" s="276" t="s">
        <v>225</v>
      </c>
      <c r="C16" s="303">
        <v>6164.4</v>
      </c>
      <c r="D16" s="278">
        <v>6200.8499999999995</v>
      </c>
      <c r="E16" s="278">
        <v>6070.0999999999985</v>
      </c>
      <c r="F16" s="278">
        <v>5975.7999999999993</v>
      </c>
      <c r="G16" s="278">
        <v>5845.0499999999984</v>
      </c>
      <c r="H16" s="278">
        <v>6295.1499999999987</v>
      </c>
      <c r="I16" s="278">
        <v>6425.9000000000005</v>
      </c>
      <c r="J16" s="278">
        <v>6520.1999999999989</v>
      </c>
      <c r="K16" s="303">
        <v>6331.6</v>
      </c>
      <c r="L16" s="303">
        <v>6106.55</v>
      </c>
      <c r="M16" s="306"/>
    </row>
    <row r="17" spans="1:13">
      <c r="A17" s="300">
        <v>8</v>
      </c>
      <c r="B17" s="276" t="s">
        <v>38</v>
      </c>
      <c r="C17" s="276">
        <v>1701.5</v>
      </c>
      <c r="D17" s="278">
        <v>1706.0333333333335</v>
      </c>
      <c r="E17" s="278">
        <v>1665.7166666666672</v>
      </c>
      <c r="F17" s="278">
        <v>1629.9333333333336</v>
      </c>
      <c r="G17" s="278">
        <v>1589.6166666666672</v>
      </c>
      <c r="H17" s="278">
        <v>1741.8166666666671</v>
      </c>
      <c r="I17" s="278">
        <v>1782.1333333333332</v>
      </c>
      <c r="J17" s="278">
        <v>1817.916666666667</v>
      </c>
      <c r="K17" s="276">
        <v>1746.35</v>
      </c>
      <c r="L17" s="276">
        <v>1670.25</v>
      </c>
      <c r="M17" s="276">
        <v>9.6521899999999992</v>
      </c>
    </row>
    <row r="18" spans="1:13">
      <c r="A18" s="300">
        <v>9</v>
      </c>
      <c r="B18" s="276" t="s">
        <v>226</v>
      </c>
      <c r="C18" s="276">
        <v>889.35</v>
      </c>
      <c r="D18" s="278">
        <v>897.76666666666677</v>
      </c>
      <c r="E18" s="278">
        <v>871.58333333333348</v>
      </c>
      <c r="F18" s="278">
        <v>853.81666666666672</v>
      </c>
      <c r="G18" s="278">
        <v>827.63333333333344</v>
      </c>
      <c r="H18" s="278">
        <v>915.53333333333353</v>
      </c>
      <c r="I18" s="278">
        <v>941.7166666666667</v>
      </c>
      <c r="J18" s="278">
        <v>959.48333333333358</v>
      </c>
      <c r="K18" s="276">
        <v>923.95</v>
      </c>
      <c r="L18" s="276">
        <v>880</v>
      </c>
      <c r="M18" s="276">
        <v>18.396989999999999</v>
      </c>
    </row>
    <row r="19" spans="1:13">
      <c r="A19" s="300">
        <v>10</v>
      </c>
      <c r="B19" s="276" t="s">
        <v>802</v>
      </c>
      <c r="C19" s="276">
        <v>1226.25</v>
      </c>
      <c r="D19" s="278">
        <v>1232.3999999999999</v>
      </c>
      <c r="E19" s="278">
        <v>1205.8499999999997</v>
      </c>
      <c r="F19" s="278">
        <v>1185.4499999999998</v>
      </c>
      <c r="G19" s="278">
        <v>1158.8999999999996</v>
      </c>
      <c r="H19" s="278">
        <v>1252.7999999999997</v>
      </c>
      <c r="I19" s="278">
        <v>1279.3499999999999</v>
      </c>
      <c r="J19" s="278">
        <v>1299.7499999999998</v>
      </c>
      <c r="K19" s="276">
        <v>1258.95</v>
      </c>
      <c r="L19" s="276">
        <v>1212</v>
      </c>
      <c r="M19" s="276">
        <v>2.5476999999999999</v>
      </c>
    </row>
    <row r="20" spans="1:13">
      <c r="A20" s="300">
        <v>11</v>
      </c>
      <c r="B20" s="276" t="s">
        <v>295</v>
      </c>
      <c r="C20" s="276">
        <v>14748.65</v>
      </c>
      <c r="D20" s="278">
        <v>14850.883333333333</v>
      </c>
      <c r="E20" s="278">
        <v>14627.766666666666</v>
      </c>
      <c r="F20" s="278">
        <v>14506.883333333333</v>
      </c>
      <c r="G20" s="278">
        <v>14283.766666666666</v>
      </c>
      <c r="H20" s="278">
        <v>14971.766666666666</v>
      </c>
      <c r="I20" s="278">
        <v>15194.883333333331</v>
      </c>
      <c r="J20" s="278">
        <v>15315.766666666666</v>
      </c>
      <c r="K20" s="276">
        <v>15074</v>
      </c>
      <c r="L20" s="276">
        <v>14730</v>
      </c>
      <c r="M20" s="276">
        <v>0.23904</v>
      </c>
    </row>
    <row r="21" spans="1:13">
      <c r="A21" s="300">
        <v>12</v>
      </c>
      <c r="B21" s="276" t="s">
        <v>40</v>
      </c>
      <c r="C21" s="276">
        <v>507.85</v>
      </c>
      <c r="D21" s="278">
        <v>513</v>
      </c>
      <c r="E21" s="278">
        <v>496.9</v>
      </c>
      <c r="F21" s="278">
        <v>485.95</v>
      </c>
      <c r="G21" s="278">
        <v>469.84999999999997</v>
      </c>
      <c r="H21" s="278">
        <v>523.95000000000005</v>
      </c>
      <c r="I21" s="278">
        <v>540.04999999999995</v>
      </c>
      <c r="J21" s="278">
        <v>551</v>
      </c>
      <c r="K21" s="276">
        <v>529.1</v>
      </c>
      <c r="L21" s="276">
        <v>502.05</v>
      </c>
      <c r="M21" s="276">
        <v>52.045879999999997</v>
      </c>
    </row>
    <row r="22" spans="1:13">
      <c r="A22" s="300">
        <v>13</v>
      </c>
      <c r="B22" s="276" t="s">
        <v>297</v>
      </c>
      <c r="C22" s="276">
        <v>949.75</v>
      </c>
      <c r="D22" s="278">
        <v>949.94999999999993</v>
      </c>
      <c r="E22" s="278">
        <v>919.89999999999986</v>
      </c>
      <c r="F22" s="278">
        <v>890.05</v>
      </c>
      <c r="G22" s="278">
        <v>859.99999999999989</v>
      </c>
      <c r="H22" s="278">
        <v>979.79999999999984</v>
      </c>
      <c r="I22" s="278">
        <v>1009.8499999999998</v>
      </c>
      <c r="J22" s="278">
        <v>1039.6999999999998</v>
      </c>
      <c r="K22" s="276">
        <v>980</v>
      </c>
      <c r="L22" s="276">
        <v>920.1</v>
      </c>
      <c r="M22" s="276">
        <v>12.94049</v>
      </c>
    </row>
    <row r="23" spans="1:13">
      <c r="A23" s="300">
        <v>14</v>
      </c>
      <c r="B23" s="276" t="s">
        <v>41</v>
      </c>
      <c r="C23" s="276">
        <v>515.5</v>
      </c>
      <c r="D23" s="278">
        <v>517.19999999999993</v>
      </c>
      <c r="E23" s="278">
        <v>502.09999999999991</v>
      </c>
      <c r="F23" s="278">
        <v>488.7</v>
      </c>
      <c r="G23" s="278">
        <v>473.59999999999997</v>
      </c>
      <c r="H23" s="278">
        <v>530.59999999999991</v>
      </c>
      <c r="I23" s="278">
        <v>545.70000000000005</v>
      </c>
      <c r="J23" s="278">
        <v>559.0999999999998</v>
      </c>
      <c r="K23" s="276">
        <v>532.29999999999995</v>
      </c>
      <c r="L23" s="276">
        <v>503.8</v>
      </c>
      <c r="M23" s="276">
        <v>62.583669999999998</v>
      </c>
    </row>
    <row r="24" spans="1:13">
      <c r="A24" s="300">
        <v>15</v>
      </c>
      <c r="B24" s="276" t="s">
        <v>3752</v>
      </c>
      <c r="C24" s="276">
        <v>352.25</v>
      </c>
      <c r="D24" s="278">
        <v>351.7833333333333</v>
      </c>
      <c r="E24" s="278">
        <v>341.46666666666658</v>
      </c>
      <c r="F24" s="278">
        <v>330.68333333333328</v>
      </c>
      <c r="G24" s="278">
        <v>320.36666666666656</v>
      </c>
      <c r="H24" s="278">
        <v>362.56666666666661</v>
      </c>
      <c r="I24" s="278">
        <v>372.88333333333333</v>
      </c>
      <c r="J24" s="278">
        <v>383.66666666666663</v>
      </c>
      <c r="K24" s="276">
        <v>362.1</v>
      </c>
      <c r="L24" s="276">
        <v>341</v>
      </c>
      <c r="M24" s="276">
        <v>9.5631000000000004</v>
      </c>
    </row>
    <row r="25" spans="1:13">
      <c r="A25" s="300">
        <v>16</v>
      </c>
      <c r="B25" s="276" t="s">
        <v>298</v>
      </c>
      <c r="C25" s="276">
        <v>406.1</v>
      </c>
      <c r="D25" s="278">
        <v>412.2166666666667</v>
      </c>
      <c r="E25" s="278">
        <v>391.03333333333342</v>
      </c>
      <c r="F25" s="278">
        <v>375.9666666666667</v>
      </c>
      <c r="G25" s="278">
        <v>354.78333333333342</v>
      </c>
      <c r="H25" s="278">
        <v>427.28333333333342</v>
      </c>
      <c r="I25" s="278">
        <v>448.4666666666667</v>
      </c>
      <c r="J25" s="278">
        <v>463.53333333333342</v>
      </c>
      <c r="K25" s="276">
        <v>433.4</v>
      </c>
      <c r="L25" s="276">
        <v>397.15</v>
      </c>
      <c r="M25" s="276">
        <v>5.2693700000000003</v>
      </c>
    </row>
    <row r="26" spans="1:13">
      <c r="A26" s="300">
        <v>17</v>
      </c>
      <c r="B26" s="276" t="s">
        <v>227</v>
      </c>
      <c r="C26" s="276">
        <v>89.65</v>
      </c>
      <c r="D26" s="278">
        <v>90.350000000000009</v>
      </c>
      <c r="E26" s="278">
        <v>87.050000000000011</v>
      </c>
      <c r="F26" s="278">
        <v>84.45</v>
      </c>
      <c r="G26" s="278">
        <v>81.150000000000006</v>
      </c>
      <c r="H26" s="278">
        <v>92.950000000000017</v>
      </c>
      <c r="I26" s="278">
        <v>96.25</v>
      </c>
      <c r="J26" s="278">
        <v>98.850000000000023</v>
      </c>
      <c r="K26" s="276">
        <v>93.65</v>
      </c>
      <c r="L26" s="276">
        <v>87.75</v>
      </c>
      <c r="M26" s="276">
        <v>33.929270000000002</v>
      </c>
    </row>
    <row r="27" spans="1:13">
      <c r="A27" s="300">
        <v>18</v>
      </c>
      <c r="B27" s="276" t="s">
        <v>228</v>
      </c>
      <c r="C27" s="276">
        <v>170.15</v>
      </c>
      <c r="D27" s="278">
        <v>171.96666666666667</v>
      </c>
      <c r="E27" s="278">
        <v>167.43333333333334</v>
      </c>
      <c r="F27" s="278">
        <v>164.71666666666667</v>
      </c>
      <c r="G27" s="278">
        <v>160.18333333333334</v>
      </c>
      <c r="H27" s="278">
        <v>174.68333333333334</v>
      </c>
      <c r="I27" s="278">
        <v>179.2166666666667</v>
      </c>
      <c r="J27" s="278">
        <v>181.93333333333334</v>
      </c>
      <c r="K27" s="276">
        <v>176.5</v>
      </c>
      <c r="L27" s="276">
        <v>169.25</v>
      </c>
      <c r="M27" s="276">
        <v>14.606669999999999</v>
      </c>
    </row>
    <row r="28" spans="1:13">
      <c r="A28" s="300">
        <v>19</v>
      </c>
      <c r="B28" s="276" t="s">
        <v>229</v>
      </c>
      <c r="C28" s="276">
        <v>1742.9</v>
      </c>
      <c r="D28" s="278">
        <v>1738.9666666666665</v>
      </c>
      <c r="E28" s="278">
        <v>1703.9333333333329</v>
      </c>
      <c r="F28" s="278">
        <v>1664.9666666666665</v>
      </c>
      <c r="G28" s="278">
        <v>1629.9333333333329</v>
      </c>
      <c r="H28" s="278">
        <v>1777.9333333333329</v>
      </c>
      <c r="I28" s="278">
        <v>1812.9666666666662</v>
      </c>
      <c r="J28" s="278">
        <v>1851.9333333333329</v>
      </c>
      <c r="K28" s="276">
        <v>1774</v>
      </c>
      <c r="L28" s="276">
        <v>1700</v>
      </c>
      <c r="M28" s="276">
        <v>1.3603799999999999</v>
      </c>
    </row>
    <row r="29" spans="1:13">
      <c r="A29" s="300">
        <v>20</v>
      </c>
      <c r="B29" s="276" t="s">
        <v>302</v>
      </c>
      <c r="C29" s="276">
        <v>1069.1500000000001</v>
      </c>
      <c r="D29" s="278">
        <v>1071.7</v>
      </c>
      <c r="E29" s="278">
        <v>1046.45</v>
      </c>
      <c r="F29" s="278">
        <v>1023.75</v>
      </c>
      <c r="G29" s="278">
        <v>998.5</v>
      </c>
      <c r="H29" s="278">
        <v>1094.4000000000001</v>
      </c>
      <c r="I29" s="278">
        <v>1119.6500000000001</v>
      </c>
      <c r="J29" s="278">
        <v>1142.3500000000001</v>
      </c>
      <c r="K29" s="276">
        <v>1096.95</v>
      </c>
      <c r="L29" s="276">
        <v>1049</v>
      </c>
      <c r="M29" s="276">
        <v>2.39655</v>
      </c>
    </row>
    <row r="30" spans="1:13">
      <c r="A30" s="300">
        <v>21</v>
      </c>
      <c r="B30" s="276" t="s">
        <v>230</v>
      </c>
      <c r="C30" s="276">
        <v>3047.55</v>
      </c>
      <c r="D30" s="278">
        <v>3050.3166666666671</v>
      </c>
      <c r="E30" s="278">
        <v>2985.9333333333343</v>
      </c>
      <c r="F30" s="278">
        <v>2924.3166666666671</v>
      </c>
      <c r="G30" s="278">
        <v>2859.9333333333343</v>
      </c>
      <c r="H30" s="278">
        <v>3111.9333333333343</v>
      </c>
      <c r="I30" s="278">
        <v>3176.3166666666666</v>
      </c>
      <c r="J30" s="278">
        <v>3237.9333333333343</v>
      </c>
      <c r="K30" s="276">
        <v>3114.7</v>
      </c>
      <c r="L30" s="276">
        <v>2988.7</v>
      </c>
      <c r="M30" s="276">
        <v>2.24661</v>
      </c>
    </row>
    <row r="31" spans="1:13">
      <c r="A31" s="300">
        <v>22</v>
      </c>
      <c r="B31" s="276" t="s">
        <v>45</v>
      </c>
      <c r="C31" s="276">
        <v>970</v>
      </c>
      <c r="D31" s="278">
        <v>978.94999999999993</v>
      </c>
      <c r="E31" s="278">
        <v>955.09999999999991</v>
      </c>
      <c r="F31" s="278">
        <v>940.19999999999993</v>
      </c>
      <c r="G31" s="278">
        <v>916.34999999999991</v>
      </c>
      <c r="H31" s="278">
        <v>993.84999999999991</v>
      </c>
      <c r="I31" s="278">
        <v>1017.7</v>
      </c>
      <c r="J31" s="278">
        <v>1032.5999999999999</v>
      </c>
      <c r="K31" s="276">
        <v>1002.8</v>
      </c>
      <c r="L31" s="276">
        <v>964.05</v>
      </c>
      <c r="M31" s="276">
        <v>5.8943500000000002</v>
      </c>
    </row>
    <row r="32" spans="1:13">
      <c r="A32" s="300">
        <v>23</v>
      </c>
      <c r="B32" s="276" t="s">
        <v>46</v>
      </c>
      <c r="C32" s="276">
        <v>256.05</v>
      </c>
      <c r="D32" s="278">
        <v>256.2</v>
      </c>
      <c r="E32" s="278">
        <v>247.84999999999997</v>
      </c>
      <c r="F32" s="278">
        <v>239.64999999999998</v>
      </c>
      <c r="G32" s="278">
        <v>231.29999999999995</v>
      </c>
      <c r="H32" s="278">
        <v>264.39999999999998</v>
      </c>
      <c r="I32" s="278">
        <v>272.75</v>
      </c>
      <c r="J32" s="278">
        <v>280.95</v>
      </c>
      <c r="K32" s="276">
        <v>264.55</v>
      </c>
      <c r="L32" s="276">
        <v>248</v>
      </c>
      <c r="M32" s="276">
        <v>72.303359999999998</v>
      </c>
    </row>
    <row r="33" spans="1:13">
      <c r="A33" s="300">
        <v>24</v>
      </c>
      <c r="B33" s="276" t="s">
        <v>47</v>
      </c>
      <c r="C33" s="276">
        <v>2609.25</v>
      </c>
      <c r="D33" s="278">
        <v>2595.7166666666667</v>
      </c>
      <c r="E33" s="278">
        <v>2560.5833333333335</v>
      </c>
      <c r="F33" s="278">
        <v>2511.916666666667</v>
      </c>
      <c r="G33" s="278">
        <v>2476.7833333333338</v>
      </c>
      <c r="H33" s="278">
        <v>2644.3833333333332</v>
      </c>
      <c r="I33" s="278">
        <v>2679.5166666666664</v>
      </c>
      <c r="J33" s="278">
        <v>2728.1833333333329</v>
      </c>
      <c r="K33" s="276">
        <v>2630.85</v>
      </c>
      <c r="L33" s="276">
        <v>2547.0500000000002</v>
      </c>
      <c r="M33" s="276">
        <v>15.728199999999999</v>
      </c>
    </row>
    <row r="34" spans="1:13">
      <c r="A34" s="300">
        <v>25</v>
      </c>
      <c r="B34" s="276" t="s">
        <v>48</v>
      </c>
      <c r="C34" s="276">
        <v>179.2</v>
      </c>
      <c r="D34" s="278">
        <v>179.20000000000002</v>
      </c>
      <c r="E34" s="278">
        <v>174.50000000000003</v>
      </c>
      <c r="F34" s="278">
        <v>169.8</v>
      </c>
      <c r="G34" s="278">
        <v>165.10000000000002</v>
      </c>
      <c r="H34" s="278">
        <v>183.90000000000003</v>
      </c>
      <c r="I34" s="278">
        <v>188.60000000000002</v>
      </c>
      <c r="J34" s="278">
        <v>193.30000000000004</v>
      </c>
      <c r="K34" s="276">
        <v>183.9</v>
      </c>
      <c r="L34" s="276">
        <v>174.5</v>
      </c>
      <c r="M34" s="276">
        <v>105.44835999999999</v>
      </c>
    </row>
    <row r="35" spans="1:13">
      <c r="A35" s="300">
        <v>26</v>
      </c>
      <c r="B35" s="276" t="s">
        <v>49</v>
      </c>
      <c r="C35" s="276">
        <v>114.3</v>
      </c>
      <c r="D35" s="278">
        <v>115.40000000000002</v>
      </c>
      <c r="E35" s="278">
        <v>111.55000000000004</v>
      </c>
      <c r="F35" s="278">
        <v>108.80000000000003</v>
      </c>
      <c r="G35" s="278">
        <v>104.95000000000005</v>
      </c>
      <c r="H35" s="278">
        <v>118.15000000000003</v>
      </c>
      <c r="I35" s="278">
        <v>122.00000000000003</v>
      </c>
      <c r="J35" s="278">
        <v>124.75000000000003</v>
      </c>
      <c r="K35" s="276">
        <v>119.25</v>
      </c>
      <c r="L35" s="276">
        <v>112.65</v>
      </c>
      <c r="M35" s="276">
        <v>366.35455000000002</v>
      </c>
    </row>
    <row r="36" spans="1:13">
      <c r="A36" s="300">
        <v>27</v>
      </c>
      <c r="B36" s="276" t="s">
        <v>51</v>
      </c>
      <c r="C36" s="276">
        <v>2588.1999999999998</v>
      </c>
      <c r="D36" s="278">
        <v>2587.8166666666662</v>
      </c>
      <c r="E36" s="278">
        <v>2555.7833333333324</v>
      </c>
      <c r="F36" s="278">
        <v>2523.3666666666663</v>
      </c>
      <c r="G36" s="278">
        <v>2491.3333333333326</v>
      </c>
      <c r="H36" s="278">
        <v>2620.2333333333322</v>
      </c>
      <c r="I36" s="278">
        <v>2652.266666666666</v>
      </c>
      <c r="J36" s="278">
        <v>2684.683333333332</v>
      </c>
      <c r="K36" s="276">
        <v>2619.85</v>
      </c>
      <c r="L36" s="276">
        <v>2555.4</v>
      </c>
      <c r="M36" s="276">
        <v>23.95168</v>
      </c>
    </row>
    <row r="37" spans="1:13">
      <c r="A37" s="300">
        <v>28</v>
      </c>
      <c r="B37" s="276" t="s">
        <v>53</v>
      </c>
      <c r="C37" s="276">
        <v>917.3</v>
      </c>
      <c r="D37" s="278">
        <v>918.56666666666661</v>
      </c>
      <c r="E37" s="278">
        <v>899.23333333333323</v>
      </c>
      <c r="F37" s="278">
        <v>881.16666666666663</v>
      </c>
      <c r="G37" s="278">
        <v>861.83333333333326</v>
      </c>
      <c r="H37" s="278">
        <v>936.63333333333321</v>
      </c>
      <c r="I37" s="278">
        <v>955.9666666666667</v>
      </c>
      <c r="J37" s="278">
        <v>974.03333333333319</v>
      </c>
      <c r="K37" s="276">
        <v>937.9</v>
      </c>
      <c r="L37" s="276">
        <v>900.5</v>
      </c>
      <c r="M37" s="276">
        <v>26.693149999999999</v>
      </c>
    </row>
    <row r="38" spans="1:13">
      <c r="A38" s="300">
        <v>29</v>
      </c>
      <c r="B38" s="276" t="s">
        <v>231</v>
      </c>
      <c r="C38" s="276">
        <v>2744.9</v>
      </c>
      <c r="D38" s="278">
        <v>2763.2666666666664</v>
      </c>
      <c r="E38" s="278">
        <v>2696.6333333333328</v>
      </c>
      <c r="F38" s="278">
        <v>2648.3666666666663</v>
      </c>
      <c r="G38" s="278">
        <v>2581.7333333333327</v>
      </c>
      <c r="H38" s="278">
        <v>2811.5333333333328</v>
      </c>
      <c r="I38" s="278">
        <v>2878.1666666666661</v>
      </c>
      <c r="J38" s="278">
        <v>2926.4333333333329</v>
      </c>
      <c r="K38" s="276">
        <v>2829.9</v>
      </c>
      <c r="L38" s="276">
        <v>2715</v>
      </c>
      <c r="M38" s="276">
        <v>5.1863200000000003</v>
      </c>
    </row>
    <row r="39" spans="1:13">
      <c r="A39" s="300">
        <v>30</v>
      </c>
      <c r="B39" s="276" t="s">
        <v>55</v>
      </c>
      <c r="C39" s="276">
        <v>657</v>
      </c>
      <c r="D39" s="278">
        <v>661.05000000000007</v>
      </c>
      <c r="E39" s="278">
        <v>647.10000000000014</v>
      </c>
      <c r="F39" s="278">
        <v>637.20000000000005</v>
      </c>
      <c r="G39" s="278">
        <v>623.25000000000011</v>
      </c>
      <c r="H39" s="278">
        <v>670.95000000000016</v>
      </c>
      <c r="I39" s="278">
        <v>684.9000000000002</v>
      </c>
      <c r="J39" s="278">
        <v>694.80000000000018</v>
      </c>
      <c r="K39" s="276">
        <v>675</v>
      </c>
      <c r="L39" s="276">
        <v>651.15</v>
      </c>
      <c r="M39" s="276">
        <v>134.60603</v>
      </c>
    </row>
    <row r="40" spans="1:13">
      <c r="A40" s="300">
        <v>31</v>
      </c>
      <c r="B40" s="276" t="s">
        <v>56</v>
      </c>
      <c r="C40" s="276">
        <v>3563.75</v>
      </c>
      <c r="D40" s="278">
        <v>3562.2666666666664</v>
      </c>
      <c r="E40" s="278">
        <v>3506.4833333333327</v>
      </c>
      <c r="F40" s="278">
        <v>3449.2166666666662</v>
      </c>
      <c r="G40" s="278">
        <v>3393.4333333333325</v>
      </c>
      <c r="H40" s="278">
        <v>3619.5333333333328</v>
      </c>
      <c r="I40" s="278">
        <v>3675.3166666666666</v>
      </c>
      <c r="J40" s="278">
        <v>3732.583333333333</v>
      </c>
      <c r="K40" s="276">
        <v>3618.05</v>
      </c>
      <c r="L40" s="276">
        <v>3505</v>
      </c>
      <c r="M40" s="276">
        <v>6.0200399999999998</v>
      </c>
    </row>
    <row r="41" spans="1:13">
      <c r="A41" s="300">
        <v>32</v>
      </c>
      <c r="B41" s="276" t="s">
        <v>59</v>
      </c>
      <c r="C41" s="276">
        <v>4719.8500000000004</v>
      </c>
      <c r="D41" s="278">
        <v>4761.95</v>
      </c>
      <c r="E41" s="278">
        <v>4643.8999999999996</v>
      </c>
      <c r="F41" s="278">
        <v>4567.95</v>
      </c>
      <c r="G41" s="278">
        <v>4449.8999999999996</v>
      </c>
      <c r="H41" s="278">
        <v>4837.8999999999996</v>
      </c>
      <c r="I41" s="278">
        <v>4955.9500000000007</v>
      </c>
      <c r="J41" s="278">
        <v>5031.8999999999996</v>
      </c>
      <c r="K41" s="276">
        <v>4880</v>
      </c>
      <c r="L41" s="276">
        <v>4686</v>
      </c>
      <c r="M41" s="276">
        <v>37.034129999999998</v>
      </c>
    </row>
    <row r="42" spans="1:13">
      <c r="A42" s="300">
        <v>33</v>
      </c>
      <c r="B42" s="276" t="s">
        <v>58</v>
      </c>
      <c r="C42" s="276">
        <v>8354.6</v>
      </c>
      <c r="D42" s="278">
        <v>8421.4666666666672</v>
      </c>
      <c r="E42" s="278">
        <v>8206.8333333333339</v>
      </c>
      <c r="F42" s="278">
        <v>8059.0666666666675</v>
      </c>
      <c r="G42" s="278">
        <v>7844.4333333333343</v>
      </c>
      <c r="H42" s="278">
        <v>8569.2333333333336</v>
      </c>
      <c r="I42" s="278">
        <v>8783.866666666665</v>
      </c>
      <c r="J42" s="278">
        <v>8931.6333333333332</v>
      </c>
      <c r="K42" s="276">
        <v>8636.1</v>
      </c>
      <c r="L42" s="276">
        <v>8273.7000000000007</v>
      </c>
      <c r="M42" s="276">
        <v>6.34436</v>
      </c>
    </row>
    <row r="43" spans="1:13">
      <c r="A43" s="300">
        <v>34</v>
      </c>
      <c r="B43" s="276" t="s">
        <v>232</v>
      </c>
      <c r="C43" s="276">
        <v>3181.4</v>
      </c>
      <c r="D43" s="278">
        <v>3169.7833333333333</v>
      </c>
      <c r="E43" s="278">
        <v>3131.6666666666665</v>
      </c>
      <c r="F43" s="278">
        <v>3081.9333333333334</v>
      </c>
      <c r="G43" s="278">
        <v>3043.8166666666666</v>
      </c>
      <c r="H43" s="278">
        <v>3219.5166666666664</v>
      </c>
      <c r="I43" s="278">
        <v>3257.6333333333332</v>
      </c>
      <c r="J43" s="278">
        <v>3307.3666666666663</v>
      </c>
      <c r="K43" s="276">
        <v>3207.9</v>
      </c>
      <c r="L43" s="276">
        <v>3120.05</v>
      </c>
      <c r="M43" s="276">
        <v>0.38524999999999998</v>
      </c>
    </row>
    <row r="44" spans="1:13">
      <c r="A44" s="300">
        <v>35</v>
      </c>
      <c r="B44" s="276" t="s">
        <v>60</v>
      </c>
      <c r="C44" s="276">
        <v>1619.2</v>
      </c>
      <c r="D44" s="278">
        <v>1620.1000000000001</v>
      </c>
      <c r="E44" s="278">
        <v>1584.3500000000004</v>
      </c>
      <c r="F44" s="278">
        <v>1549.5000000000002</v>
      </c>
      <c r="G44" s="278">
        <v>1513.7500000000005</v>
      </c>
      <c r="H44" s="278">
        <v>1654.9500000000003</v>
      </c>
      <c r="I44" s="278">
        <v>1690.6999999999998</v>
      </c>
      <c r="J44" s="278">
        <v>1725.5500000000002</v>
      </c>
      <c r="K44" s="276">
        <v>1655.85</v>
      </c>
      <c r="L44" s="276">
        <v>1585.25</v>
      </c>
      <c r="M44" s="276">
        <v>5.8470599999999999</v>
      </c>
    </row>
    <row r="45" spans="1:13">
      <c r="A45" s="300">
        <v>36</v>
      </c>
      <c r="B45" s="276" t="s">
        <v>233</v>
      </c>
      <c r="C45" s="276">
        <v>356</v>
      </c>
      <c r="D45" s="278">
        <v>359.65000000000003</v>
      </c>
      <c r="E45" s="278">
        <v>350.35000000000008</v>
      </c>
      <c r="F45" s="278">
        <v>344.70000000000005</v>
      </c>
      <c r="G45" s="278">
        <v>335.40000000000009</v>
      </c>
      <c r="H45" s="278">
        <v>365.30000000000007</v>
      </c>
      <c r="I45" s="278">
        <v>374.6</v>
      </c>
      <c r="J45" s="278">
        <v>380.25000000000006</v>
      </c>
      <c r="K45" s="276">
        <v>368.95</v>
      </c>
      <c r="L45" s="276">
        <v>354</v>
      </c>
      <c r="M45" s="276">
        <v>110.63196000000001</v>
      </c>
    </row>
    <row r="46" spans="1:13">
      <c r="A46" s="300">
        <v>37</v>
      </c>
      <c r="B46" s="276" t="s">
        <v>61</v>
      </c>
      <c r="C46" s="276">
        <v>73.05</v>
      </c>
      <c r="D46" s="278">
        <v>74.066666666666663</v>
      </c>
      <c r="E46" s="278">
        <v>71.033333333333331</v>
      </c>
      <c r="F46" s="278">
        <v>69.016666666666666</v>
      </c>
      <c r="G46" s="278">
        <v>65.983333333333334</v>
      </c>
      <c r="H46" s="278">
        <v>76.083333333333329</v>
      </c>
      <c r="I46" s="278">
        <v>79.11666666666666</v>
      </c>
      <c r="J46" s="278">
        <v>81.133333333333326</v>
      </c>
      <c r="K46" s="276">
        <v>77.099999999999994</v>
      </c>
      <c r="L46" s="276">
        <v>72.05</v>
      </c>
      <c r="M46" s="276">
        <v>585.00837999999999</v>
      </c>
    </row>
    <row r="47" spans="1:13">
      <c r="A47" s="300">
        <v>38</v>
      </c>
      <c r="B47" s="276" t="s">
        <v>62</v>
      </c>
      <c r="C47" s="276">
        <v>52.4</v>
      </c>
      <c r="D47" s="278">
        <v>52.9</v>
      </c>
      <c r="E47" s="278">
        <v>51</v>
      </c>
      <c r="F47" s="278">
        <v>49.6</v>
      </c>
      <c r="G47" s="278">
        <v>47.7</v>
      </c>
      <c r="H47" s="278">
        <v>54.3</v>
      </c>
      <c r="I47" s="278">
        <v>56.199999999999989</v>
      </c>
      <c r="J47" s="278">
        <v>57.599999999999994</v>
      </c>
      <c r="K47" s="276">
        <v>54.8</v>
      </c>
      <c r="L47" s="276">
        <v>51.5</v>
      </c>
      <c r="M47" s="276">
        <v>60.134709999999998</v>
      </c>
    </row>
    <row r="48" spans="1:13">
      <c r="A48" s="300">
        <v>39</v>
      </c>
      <c r="B48" s="276" t="s">
        <v>63</v>
      </c>
      <c r="C48" s="276">
        <v>1584.6</v>
      </c>
      <c r="D48" s="278">
        <v>1583.7</v>
      </c>
      <c r="E48" s="278">
        <v>1549.4</v>
      </c>
      <c r="F48" s="278">
        <v>1514.2</v>
      </c>
      <c r="G48" s="278">
        <v>1479.9</v>
      </c>
      <c r="H48" s="278">
        <v>1618.9</v>
      </c>
      <c r="I48" s="278">
        <v>1653.1999999999998</v>
      </c>
      <c r="J48" s="278">
        <v>1688.4</v>
      </c>
      <c r="K48" s="276">
        <v>1618</v>
      </c>
      <c r="L48" s="276">
        <v>1548.5</v>
      </c>
      <c r="M48" s="276">
        <v>8.7508900000000001</v>
      </c>
    </row>
    <row r="49" spans="1:13">
      <c r="A49" s="300">
        <v>40</v>
      </c>
      <c r="B49" s="276" t="s">
        <v>66</v>
      </c>
      <c r="C49" s="276">
        <v>775.8</v>
      </c>
      <c r="D49" s="278">
        <v>774.66666666666663</v>
      </c>
      <c r="E49" s="278">
        <v>765.2833333333333</v>
      </c>
      <c r="F49" s="278">
        <v>754.76666666666665</v>
      </c>
      <c r="G49" s="278">
        <v>745.38333333333333</v>
      </c>
      <c r="H49" s="278">
        <v>785.18333333333328</v>
      </c>
      <c r="I49" s="278">
        <v>794.56666666666672</v>
      </c>
      <c r="J49" s="278">
        <v>805.08333333333326</v>
      </c>
      <c r="K49" s="276">
        <v>784.05</v>
      </c>
      <c r="L49" s="276">
        <v>764.15</v>
      </c>
      <c r="M49" s="276">
        <v>14.16611</v>
      </c>
    </row>
    <row r="50" spans="1:13">
      <c r="A50" s="300">
        <v>41</v>
      </c>
      <c r="B50" s="276" t="s">
        <v>65</v>
      </c>
      <c r="C50" s="276">
        <v>133.55000000000001</v>
      </c>
      <c r="D50" s="278">
        <v>132.36666666666667</v>
      </c>
      <c r="E50" s="278">
        <v>129.48333333333335</v>
      </c>
      <c r="F50" s="278">
        <v>125.41666666666669</v>
      </c>
      <c r="G50" s="278">
        <v>122.53333333333336</v>
      </c>
      <c r="H50" s="278">
        <v>136.43333333333334</v>
      </c>
      <c r="I50" s="278">
        <v>139.31666666666666</v>
      </c>
      <c r="J50" s="278">
        <v>143.38333333333333</v>
      </c>
      <c r="K50" s="276">
        <v>135.25</v>
      </c>
      <c r="L50" s="276">
        <v>128.30000000000001</v>
      </c>
      <c r="M50" s="276">
        <v>178.78175999999999</v>
      </c>
    </row>
    <row r="51" spans="1:13">
      <c r="A51" s="300">
        <v>42</v>
      </c>
      <c r="B51" s="276" t="s">
        <v>67</v>
      </c>
      <c r="C51" s="276">
        <v>588.79999999999995</v>
      </c>
      <c r="D51" s="278">
        <v>593.86666666666667</v>
      </c>
      <c r="E51" s="278">
        <v>574.18333333333339</v>
      </c>
      <c r="F51" s="278">
        <v>559.56666666666672</v>
      </c>
      <c r="G51" s="278">
        <v>539.88333333333344</v>
      </c>
      <c r="H51" s="278">
        <v>608.48333333333335</v>
      </c>
      <c r="I51" s="278">
        <v>628.16666666666652</v>
      </c>
      <c r="J51" s="278">
        <v>642.7833333333333</v>
      </c>
      <c r="K51" s="276">
        <v>613.54999999999995</v>
      </c>
      <c r="L51" s="276">
        <v>579.25</v>
      </c>
      <c r="M51" s="276">
        <v>22.402999999999999</v>
      </c>
    </row>
    <row r="52" spans="1:13">
      <c r="A52" s="300">
        <v>43</v>
      </c>
      <c r="B52" s="276" t="s">
        <v>70</v>
      </c>
      <c r="C52" s="276">
        <v>38.049999999999997</v>
      </c>
      <c r="D52" s="278">
        <v>38.300000000000004</v>
      </c>
      <c r="E52" s="278">
        <v>37.000000000000007</v>
      </c>
      <c r="F52" s="278">
        <v>35.950000000000003</v>
      </c>
      <c r="G52" s="278">
        <v>34.650000000000006</v>
      </c>
      <c r="H52" s="278">
        <v>39.350000000000009</v>
      </c>
      <c r="I52" s="278">
        <v>40.650000000000006</v>
      </c>
      <c r="J52" s="278">
        <v>41.70000000000001</v>
      </c>
      <c r="K52" s="276">
        <v>39.6</v>
      </c>
      <c r="L52" s="276">
        <v>37.25</v>
      </c>
      <c r="M52" s="276">
        <v>381.59244000000001</v>
      </c>
    </row>
    <row r="53" spans="1:13">
      <c r="A53" s="300">
        <v>44</v>
      </c>
      <c r="B53" s="276" t="s">
        <v>74</v>
      </c>
      <c r="C53" s="276">
        <v>409.55</v>
      </c>
      <c r="D53" s="278">
        <v>409.48333333333335</v>
      </c>
      <c r="E53" s="278">
        <v>402.06666666666672</v>
      </c>
      <c r="F53" s="278">
        <v>394.58333333333337</v>
      </c>
      <c r="G53" s="278">
        <v>387.16666666666674</v>
      </c>
      <c r="H53" s="278">
        <v>416.9666666666667</v>
      </c>
      <c r="I53" s="278">
        <v>424.38333333333333</v>
      </c>
      <c r="J53" s="278">
        <v>431.86666666666667</v>
      </c>
      <c r="K53" s="276">
        <v>416.9</v>
      </c>
      <c r="L53" s="276">
        <v>402</v>
      </c>
      <c r="M53" s="276">
        <v>83.935820000000007</v>
      </c>
    </row>
    <row r="54" spans="1:13">
      <c r="A54" s="300">
        <v>45</v>
      </c>
      <c r="B54" s="276" t="s">
        <v>69</v>
      </c>
      <c r="C54" s="276">
        <v>586.95000000000005</v>
      </c>
      <c r="D54" s="278">
        <v>591.31666666666672</v>
      </c>
      <c r="E54" s="278">
        <v>579.63333333333344</v>
      </c>
      <c r="F54" s="278">
        <v>572.31666666666672</v>
      </c>
      <c r="G54" s="278">
        <v>560.63333333333344</v>
      </c>
      <c r="H54" s="278">
        <v>598.63333333333344</v>
      </c>
      <c r="I54" s="278">
        <v>610.31666666666661</v>
      </c>
      <c r="J54" s="278">
        <v>617.63333333333344</v>
      </c>
      <c r="K54" s="276">
        <v>603</v>
      </c>
      <c r="L54" s="276">
        <v>584</v>
      </c>
      <c r="M54" s="276">
        <v>209.65905000000001</v>
      </c>
    </row>
    <row r="55" spans="1:13">
      <c r="A55" s="300">
        <v>46</v>
      </c>
      <c r="B55" s="276" t="s">
        <v>71</v>
      </c>
      <c r="C55" s="276">
        <v>448.9</v>
      </c>
      <c r="D55" s="278">
        <v>449.58333333333331</v>
      </c>
      <c r="E55" s="278">
        <v>439.81666666666661</v>
      </c>
      <c r="F55" s="278">
        <v>430.73333333333329</v>
      </c>
      <c r="G55" s="278">
        <v>420.96666666666658</v>
      </c>
      <c r="H55" s="278">
        <v>458.66666666666663</v>
      </c>
      <c r="I55" s="278">
        <v>468.43333333333339</v>
      </c>
      <c r="J55" s="278">
        <v>477.51666666666665</v>
      </c>
      <c r="K55" s="276">
        <v>459.35</v>
      </c>
      <c r="L55" s="276">
        <v>440.5</v>
      </c>
      <c r="M55" s="276">
        <v>28.983509999999999</v>
      </c>
    </row>
    <row r="56" spans="1:13">
      <c r="A56" s="300">
        <v>47</v>
      </c>
      <c r="B56" s="276" t="s">
        <v>234</v>
      </c>
      <c r="C56" s="276">
        <v>1250.3499999999999</v>
      </c>
      <c r="D56" s="278">
        <v>1265.3500000000001</v>
      </c>
      <c r="E56" s="278">
        <v>1232.0000000000002</v>
      </c>
      <c r="F56" s="278">
        <v>1213.6500000000001</v>
      </c>
      <c r="G56" s="278">
        <v>1180.3000000000002</v>
      </c>
      <c r="H56" s="278">
        <v>1283.7000000000003</v>
      </c>
      <c r="I56" s="278">
        <v>1317.0500000000002</v>
      </c>
      <c r="J56" s="278">
        <v>1335.4000000000003</v>
      </c>
      <c r="K56" s="276">
        <v>1298.7</v>
      </c>
      <c r="L56" s="276">
        <v>1247</v>
      </c>
      <c r="M56" s="276">
        <v>0.71611000000000002</v>
      </c>
    </row>
    <row r="57" spans="1:13">
      <c r="A57" s="300">
        <v>48</v>
      </c>
      <c r="B57" s="276" t="s">
        <v>72</v>
      </c>
      <c r="C57" s="276">
        <v>14514.1</v>
      </c>
      <c r="D57" s="278">
        <v>14562.366666666667</v>
      </c>
      <c r="E57" s="278">
        <v>14364.733333333334</v>
      </c>
      <c r="F57" s="278">
        <v>14215.366666666667</v>
      </c>
      <c r="G57" s="278">
        <v>14017.733333333334</v>
      </c>
      <c r="H57" s="278">
        <v>14711.733333333334</v>
      </c>
      <c r="I57" s="278">
        <v>14909.366666666669</v>
      </c>
      <c r="J57" s="278">
        <v>15058.733333333334</v>
      </c>
      <c r="K57" s="276">
        <v>14760</v>
      </c>
      <c r="L57" s="276">
        <v>14413</v>
      </c>
      <c r="M57" s="276">
        <v>0.80528999999999995</v>
      </c>
    </row>
    <row r="58" spans="1:13">
      <c r="A58" s="300">
        <v>49</v>
      </c>
      <c r="B58" s="276" t="s">
        <v>75</v>
      </c>
      <c r="C58" s="276">
        <v>3607.85</v>
      </c>
      <c r="D58" s="278">
        <v>3615.9500000000003</v>
      </c>
      <c r="E58" s="278">
        <v>3566.9000000000005</v>
      </c>
      <c r="F58" s="278">
        <v>3525.9500000000003</v>
      </c>
      <c r="G58" s="278">
        <v>3476.9000000000005</v>
      </c>
      <c r="H58" s="278">
        <v>3656.9000000000005</v>
      </c>
      <c r="I58" s="278">
        <v>3705.9500000000007</v>
      </c>
      <c r="J58" s="278">
        <v>3746.9000000000005</v>
      </c>
      <c r="K58" s="276">
        <v>3665</v>
      </c>
      <c r="L58" s="276">
        <v>3575</v>
      </c>
      <c r="M58" s="276">
        <v>8.2649699999999999</v>
      </c>
    </row>
    <row r="59" spans="1:13">
      <c r="A59" s="300">
        <v>50</v>
      </c>
      <c r="B59" s="276" t="s">
        <v>81</v>
      </c>
      <c r="C59" s="276">
        <v>687.45</v>
      </c>
      <c r="D59" s="278">
        <v>686.75</v>
      </c>
      <c r="E59" s="278">
        <v>670.8</v>
      </c>
      <c r="F59" s="278">
        <v>654.15</v>
      </c>
      <c r="G59" s="278">
        <v>638.19999999999993</v>
      </c>
      <c r="H59" s="278">
        <v>703.4</v>
      </c>
      <c r="I59" s="278">
        <v>719.35</v>
      </c>
      <c r="J59" s="278">
        <v>736</v>
      </c>
      <c r="K59" s="276">
        <v>702.7</v>
      </c>
      <c r="L59" s="276">
        <v>670.1</v>
      </c>
      <c r="M59" s="276">
        <v>10.37532</v>
      </c>
    </row>
    <row r="60" spans="1:13">
      <c r="A60" s="300">
        <v>51</v>
      </c>
      <c r="B60" s="276" t="s">
        <v>76</v>
      </c>
      <c r="C60" s="276">
        <v>472.9</v>
      </c>
      <c r="D60" s="278">
        <v>476.01666666666671</v>
      </c>
      <c r="E60" s="278">
        <v>464.23333333333341</v>
      </c>
      <c r="F60" s="278">
        <v>455.56666666666672</v>
      </c>
      <c r="G60" s="278">
        <v>443.78333333333342</v>
      </c>
      <c r="H60" s="278">
        <v>484.68333333333339</v>
      </c>
      <c r="I60" s="278">
        <v>496.4666666666667</v>
      </c>
      <c r="J60" s="278">
        <v>505.13333333333338</v>
      </c>
      <c r="K60" s="276">
        <v>487.8</v>
      </c>
      <c r="L60" s="276">
        <v>467.35</v>
      </c>
      <c r="M60" s="276">
        <v>32.211460000000002</v>
      </c>
    </row>
    <row r="61" spans="1:13">
      <c r="A61" s="300">
        <v>52</v>
      </c>
      <c r="B61" s="276" t="s">
        <v>77</v>
      </c>
      <c r="C61" s="276">
        <v>132.9</v>
      </c>
      <c r="D61" s="278">
        <v>135.21666666666667</v>
      </c>
      <c r="E61" s="278">
        <v>128.68333333333334</v>
      </c>
      <c r="F61" s="278">
        <v>124.46666666666667</v>
      </c>
      <c r="G61" s="278">
        <v>117.93333333333334</v>
      </c>
      <c r="H61" s="278">
        <v>139.43333333333334</v>
      </c>
      <c r="I61" s="278">
        <v>145.9666666666667</v>
      </c>
      <c r="J61" s="278">
        <v>150.18333333333334</v>
      </c>
      <c r="K61" s="276">
        <v>141.75</v>
      </c>
      <c r="L61" s="276">
        <v>131</v>
      </c>
      <c r="M61" s="276">
        <v>335.90149000000002</v>
      </c>
    </row>
    <row r="62" spans="1:13">
      <c r="A62" s="300">
        <v>53</v>
      </c>
      <c r="B62" s="276" t="s">
        <v>78</v>
      </c>
      <c r="C62" s="276">
        <v>128.75</v>
      </c>
      <c r="D62" s="278">
        <v>127.78333333333335</v>
      </c>
      <c r="E62" s="278">
        <v>125.6166666666667</v>
      </c>
      <c r="F62" s="278">
        <v>122.48333333333336</v>
      </c>
      <c r="G62" s="278">
        <v>120.31666666666672</v>
      </c>
      <c r="H62" s="278">
        <v>130.91666666666669</v>
      </c>
      <c r="I62" s="278">
        <v>133.08333333333334</v>
      </c>
      <c r="J62" s="278">
        <v>136.21666666666667</v>
      </c>
      <c r="K62" s="276">
        <v>129.94999999999999</v>
      </c>
      <c r="L62" s="276">
        <v>124.65</v>
      </c>
      <c r="M62" s="276">
        <v>12.152760000000001</v>
      </c>
    </row>
    <row r="63" spans="1:13">
      <c r="A63" s="300">
        <v>54</v>
      </c>
      <c r="B63" s="276" t="s">
        <v>82</v>
      </c>
      <c r="C63" s="276">
        <v>409.25</v>
      </c>
      <c r="D63" s="278">
        <v>412.81666666666666</v>
      </c>
      <c r="E63" s="278">
        <v>398.98333333333335</v>
      </c>
      <c r="F63" s="278">
        <v>388.7166666666667</v>
      </c>
      <c r="G63" s="278">
        <v>374.88333333333338</v>
      </c>
      <c r="H63" s="278">
        <v>423.08333333333331</v>
      </c>
      <c r="I63" s="278">
        <v>436.91666666666669</v>
      </c>
      <c r="J63" s="278">
        <v>447.18333333333328</v>
      </c>
      <c r="K63" s="276">
        <v>426.65</v>
      </c>
      <c r="L63" s="276">
        <v>402.55</v>
      </c>
      <c r="M63" s="276">
        <v>53.853969999999997</v>
      </c>
    </row>
    <row r="64" spans="1:13">
      <c r="A64" s="300">
        <v>55</v>
      </c>
      <c r="B64" s="276" t="s">
        <v>83</v>
      </c>
      <c r="C64" s="276">
        <v>801.75</v>
      </c>
      <c r="D64" s="278">
        <v>808.20000000000016</v>
      </c>
      <c r="E64" s="278">
        <v>789.75000000000034</v>
      </c>
      <c r="F64" s="278">
        <v>777.75000000000023</v>
      </c>
      <c r="G64" s="278">
        <v>759.30000000000041</v>
      </c>
      <c r="H64" s="278">
        <v>820.20000000000027</v>
      </c>
      <c r="I64" s="278">
        <v>838.65000000000009</v>
      </c>
      <c r="J64" s="278">
        <v>850.6500000000002</v>
      </c>
      <c r="K64" s="276">
        <v>826.65</v>
      </c>
      <c r="L64" s="276">
        <v>796.2</v>
      </c>
      <c r="M64" s="276">
        <v>37.424399999999999</v>
      </c>
    </row>
    <row r="65" spans="1:13">
      <c r="A65" s="300">
        <v>56</v>
      </c>
      <c r="B65" s="276" t="s">
        <v>235</v>
      </c>
      <c r="C65" s="276">
        <v>172.3</v>
      </c>
      <c r="D65" s="278">
        <v>172.93333333333331</v>
      </c>
      <c r="E65" s="278">
        <v>170.36666666666662</v>
      </c>
      <c r="F65" s="278">
        <v>168.43333333333331</v>
      </c>
      <c r="G65" s="278">
        <v>165.86666666666662</v>
      </c>
      <c r="H65" s="278">
        <v>174.86666666666662</v>
      </c>
      <c r="I65" s="278">
        <v>177.43333333333328</v>
      </c>
      <c r="J65" s="278">
        <v>179.36666666666662</v>
      </c>
      <c r="K65" s="276">
        <v>175.5</v>
      </c>
      <c r="L65" s="276">
        <v>171</v>
      </c>
      <c r="M65" s="276">
        <v>11.77211</v>
      </c>
    </row>
    <row r="66" spans="1:13">
      <c r="A66" s="300">
        <v>57</v>
      </c>
      <c r="B66" s="276" t="s">
        <v>84</v>
      </c>
      <c r="C66" s="276">
        <v>138.69999999999999</v>
      </c>
      <c r="D66" s="278">
        <v>139.73333333333335</v>
      </c>
      <c r="E66" s="278">
        <v>135.56666666666669</v>
      </c>
      <c r="F66" s="278">
        <v>132.43333333333334</v>
      </c>
      <c r="G66" s="278">
        <v>128.26666666666668</v>
      </c>
      <c r="H66" s="278">
        <v>142.8666666666667</v>
      </c>
      <c r="I66" s="278">
        <v>147.03333333333333</v>
      </c>
      <c r="J66" s="278">
        <v>150.16666666666671</v>
      </c>
      <c r="K66" s="276">
        <v>143.9</v>
      </c>
      <c r="L66" s="276">
        <v>136.6</v>
      </c>
      <c r="M66" s="276">
        <v>170.85592</v>
      </c>
    </row>
    <row r="67" spans="1:13">
      <c r="A67" s="300">
        <v>58</v>
      </c>
      <c r="B67" s="276" t="s">
        <v>3633</v>
      </c>
      <c r="C67" s="276">
        <v>2509.85</v>
      </c>
      <c r="D67" s="278">
        <v>2552.2000000000003</v>
      </c>
      <c r="E67" s="278">
        <v>2449.4000000000005</v>
      </c>
      <c r="F67" s="278">
        <v>2388.9500000000003</v>
      </c>
      <c r="G67" s="278">
        <v>2286.1500000000005</v>
      </c>
      <c r="H67" s="278">
        <v>2612.6500000000005</v>
      </c>
      <c r="I67" s="278">
        <v>2715.4500000000007</v>
      </c>
      <c r="J67" s="278">
        <v>2775.9000000000005</v>
      </c>
      <c r="K67" s="276">
        <v>2655</v>
      </c>
      <c r="L67" s="276">
        <v>2491.75</v>
      </c>
      <c r="M67" s="276">
        <v>4.09992</v>
      </c>
    </row>
    <row r="68" spans="1:13">
      <c r="A68" s="300">
        <v>59</v>
      </c>
      <c r="B68" s="276" t="s">
        <v>85</v>
      </c>
      <c r="C68" s="276">
        <v>1542.7</v>
      </c>
      <c r="D68" s="278">
        <v>1547.1000000000001</v>
      </c>
      <c r="E68" s="278">
        <v>1524.9000000000003</v>
      </c>
      <c r="F68" s="278">
        <v>1507.1000000000001</v>
      </c>
      <c r="G68" s="278">
        <v>1484.9000000000003</v>
      </c>
      <c r="H68" s="278">
        <v>1564.9000000000003</v>
      </c>
      <c r="I68" s="278">
        <v>1587.1000000000001</v>
      </c>
      <c r="J68" s="278">
        <v>1604.9000000000003</v>
      </c>
      <c r="K68" s="276">
        <v>1569.3</v>
      </c>
      <c r="L68" s="276">
        <v>1529.3</v>
      </c>
      <c r="M68" s="276">
        <v>6.8246900000000004</v>
      </c>
    </row>
    <row r="69" spans="1:13">
      <c r="A69" s="300">
        <v>60</v>
      </c>
      <c r="B69" s="276" t="s">
        <v>86</v>
      </c>
      <c r="C69" s="276">
        <v>425.15</v>
      </c>
      <c r="D69" s="278">
        <v>426.9666666666667</v>
      </c>
      <c r="E69" s="278">
        <v>419.38333333333338</v>
      </c>
      <c r="F69" s="278">
        <v>413.61666666666667</v>
      </c>
      <c r="G69" s="278">
        <v>406.03333333333336</v>
      </c>
      <c r="H69" s="278">
        <v>432.73333333333341</v>
      </c>
      <c r="I69" s="278">
        <v>440.31666666666666</v>
      </c>
      <c r="J69" s="278">
        <v>446.08333333333343</v>
      </c>
      <c r="K69" s="276">
        <v>434.55</v>
      </c>
      <c r="L69" s="276">
        <v>421.2</v>
      </c>
      <c r="M69" s="276">
        <v>20.97777</v>
      </c>
    </row>
    <row r="70" spans="1:13">
      <c r="A70" s="300">
        <v>61</v>
      </c>
      <c r="B70" s="276" t="s">
        <v>236</v>
      </c>
      <c r="C70" s="276">
        <v>823.85</v>
      </c>
      <c r="D70" s="278">
        <v>823.23333333333323</v>
      </c>
      <c r="E70" s="278">
        <v>809.81666666666649</v>
      </c>
      <c r="F70" s="278">
        <v>795.7833333333333</v>
      </c>
      <c r="G70" s="278">
        <v>782.36666666666656</v>
      </c>
      <c r="H70" s="278">
        <v>837.26666666666642</v>
      </c>
      <c r="I70" s="278">
        <v>850.68333333333317</v>
      </c>
      <c r="J70" s="278">
        <v>864.71666666666636</v>
      </c>
      <c r="K70" s="276">
        <v>836.65</v>
      </c>
      <c r="L70" s="276">
        <v>809.2</v>
      </c>
      <c r="M70" s="276">
        <v>4.9506800000000002</v>
      </c>
    </row>
    <row r="71" spans="1:13">
      <c r="A71" s="300">
        <v>62</v>
      </c>
      <c r="B71" s="276" t="s">
        <v>237</v>
      </c>
      <c r="C71" s="276">
        <v>379.7</v>
      </c>
      <c r="D71" s="278">
        <v>384</v>
      </c>
      <c r="E71" s="278">
        <v>371</v>
      </c>
      <c r="F71" s="278">
        <v>362.3</v>
      </c>
      <c r="G71" s="278">
        <v>349.3</v>
      </c>
      <c r="H71" s="278">
        <v>392.7</v>
      </c>
      <c r="I71" s="278">
        <v>405.7</v>
      </c>
      <c r="J71" s="278">
        <v>414.4</v>
      </c>
      <c r="K71" s="276">
        <v>397</v>
      </c>
      <c r="L71" s="276">
        <v>375.3</v>
      </c>
      <c r="M71" s="276">
        <v>9.4308200000000006</v>
      </c>
    </row>
    <row r="72" spans="1:13">
      <c r="A72" s="300">
        <v>63</v>
      </c>
      <c r="B72" s="276" t="s">
        <v>87</v>
      </c>
      <c r="C72" s="276">
        <v>594.15</v>
      </c>
      <c r="D72" s="278">
        <v>594.0333333333333</v>
      </c>
      <c r="E72" s="278">
        <v>583.46666666666658</v>
      </c>
      <c r="F72" s="278">
        <v>572.7833333333333</v>
      </c>
      <c r="G72" s="278">
        <v>562.21666666666658</v>
      </c>
      <c r="H72" s="278">
        <v>604.71666666666658</v>
      </c>
      <c r="I72" s="278">
        <v>615.28333333333319</v>
      </c>
      <c r="J72" s="278">
        <v>625.96666666666658</v>
      </c>
      <c r="K72" s="276">
        <v>604.6</v>
      </c>
      <c r="L72" s="276">
        <v>583.35</v>
      </c>
      <c r="M72" s="276">
        <v>10.202629999999999</v>
      </c>
    </row>
    <row r="73" spans="1:13">
      <c r="A73" s="300">
        <v>64</v>
      </c>
      <c r="B73" s="276" t="s">
        <v>93</v>
      </c>
      <c r="C73" s="276">
        <v>277.14999999999998</v>
      </c>
      <c r="D73" s="278">
        <v>276.18333333333334</v>
      </c>
      <c r="E73" s="278">
        <v>269.76666666666665</v>
      </c>
      <c r="F73" s="278">
        <v>262.38333333333333</v>
      </c>
      <c r="G73" s="278">
        <v>255.96666666666664</v>
      </c>
      <c r="H73" s="278">
        <v>283.56666666666666</v>
      </c>
      <c r="I73" s="278">
        <v>289.98333333333329</v>
      </c>
      <c r="J73" s="278">
        <v>297.36666666666667</v>
      </c>
      <c r="K73" s="276">
        <v>282.60000000000002</v>
      </c>
      <c r="L73" s="276">
        <v>268.8</v>
      </c>
      <c r="M73" s="276">
        <v>144.93618000000001</v>
      </c>
    </row>
    <row r="74" spans="1:13">
      <c r="A74" s="300">
        <v>65</v>
      </c>
      <c r="B74" s="276" t="s">
        <v>88</v>
      </c>
      <c r="C74" s="276">
        <v>537.5</v>
      </c>
      <c r="D74" s="278">
        <v>538.5</v>
      </c>
      <c r="E74" s="278">
        <v>532.20000000000005</v>
      </c>
      <c r="F74" s="278">
        <v>526.90000000000009</v>
      </c>
      <c r="G74" s="278">
        <v>520.60000000000014</v>
      </c>
      <c r="H74" s="278">
        <v>543.79999999999995</v>
      </c>
      <c r="I74" s="278">
        <v>550.09999999999991</v>
      </c>
      <c r="J74" s="278">
        <v>555.39999999999986</v>
      </c>
      <c r="K74" s="276">
        <v>544.79999999999995</v>
      </c>
      <c r="L74" s="276">
        <v>533.20000000000005</v>
      </c>
      <c r="M74" s="276">
        <v>25.729019999999998</v>
      </c>
    </row>
    <row r="75" spans="1:13">
      <c r="A75" s="300">
        <v>66</v>
      </c>
      <c r="B75" s="276" t="s">
        <v>238</v>
      </c>
      <c r="C75" s="276">
        <v>1124.3499999999999</v>
      </c>
      <c r="D75" s="278">
        <v>1118.1166666666666</v>
      </c>
      <c r="E75" s="278">
        <v>1087.2333333333331</v>
      </c>
      <c r="F75" s="278">
        <v>1050.1166666666666</v>
      </c>
      <c r="G75" s="278">
        <v>1019.2333333333331</v>
      </c>
      <c r="H75" s="278">
        <v>1155.2333333333331</v>
      </c>
      <c r="I75" s="278">
        <v>1186.1166666666668</v>
      </c>
      <c r="J75" s="278">
        <v>1223.2333333333331</v>
      </c>
      <c r="K75" s="276">
        <v>1149</v>
      </c>
      <c r="L75" s="276">
        <v>1081</v>
      </c>
      <c r="M75" s="276">
        <v>0.88678000000000001</v>
      </c>
    </row>
    <row r="76" spans="1:13">
      <c r="A76" s="300">
        <v>67</v>
      </c>
      <c r="B76" s="276" t="s">
        <v>3762</v>
      </c>
      <c r="C76" s="276">
        <v>334.15</v>
      </c>
      <c r="D76" s="278">
        <v>340.45</v>
      </c>
      <c r="E76" s="278">
        <v>325.7</v>
      </c>
      <c r="F76" s="278">
        <v>317.25</v>
      </c>
      <c r="G76" s="278">
        <v>302.5</v>
      </c>
      <c r="H76" s="278">
        <v>348.9</v>
      </c>
      <c r="I76" s="278">
        <v>363.65</v>
      </c>
      <c r="J76" s="278">
        <v>372.09999999999997</v>
      </c>
      <c r="K76" s="276">
        <v>355.2</v>
      </c>
      <c r="L76" s="276">
        <v>332</v>
      </c>
      <c r="M76" s="276">
        <v>7.1918899999999999</v>
      </c>
    </row>
    <row r="77" spans="1:13">
      <c r="A77" s="300">
        <v>68</v>
      </c>
      <c r="B77" s="276" t="s">
        <v>91</v>
      </c>
      <c r="C77" s="276">
        <v>3565.3</v>
      </c>
      <c r="D77" s="278">
        <v>3591.7666666666664</v>
      </c>
      <c r="E77" s="278">
        <v>3524.5333333333328</v>
      </c>
      <c r="F77" s="278">
        <v>3483.7666666666664</v>
      </c>
      <c r="G77" s="278">
        <v>3416.5333333333328</v>
      </c>
      <c r="H77" s="278">
        <v>3632.5333333333328</v>
      </c>
      <c r="I77" s="278">
        <v>3699.7666666666664</v>
      </c>
      <c r="J77" s="278">
        <v>3740.5333333333328</v>
      </c>
      <c r="K77" s="276">
        <v>3659</v>
      </c>
      <c r="L77" s="276">
        <v>3551</v>
      </c>
      <c r="M77" s="276">
        <v>9.5246200000000005</v>
      </c>
    </row>
    <row r="78" spans="1:13">
      <c r="A78" s="300">
        <v>69</v>
      </c>
      <c r="B78" s="276" t="s">
        <v>358</v>
      </c>
      <c r="C78" s="276">
        <v>2234.9</v>
      </c>
      <c r="D78" s="278">
        <v>2264.1166666666668</v>
      </c>
      <c r="E78" s="278">
        <v>2195.7833333333338</v>
      </c>
      <c r="F78" s="278">
        <v>2156.666666666667</v>
      </c>
      <c r="G78" s="278">
        <v>2088.3333333333339</v>
      </c>
      <c r="H78" s="278">
        <v>2303.2333333333336</v>
      </c>
      <c r="I78" s="278">
        <v>2371.5666666666666</v>
      </c>
      <c r="J78" s="278">
        <v>2410.6833333333334</v>
      </c>
      <c r="K78" s="276">
        <v>2332.4499999999998</v>
      </c>
      <c r="L78" s="276">
        <v>2225</v>
      </c>
      <c r="M78" s="276">
        <v>1.2415499999999999</v>
      </c>
    </row>
    <row r="79" spans="1:13">
      <c r="A79" s="300">
        <v>70</v>
      </c>
      <c r="B79" s="276" t="s">
        <v>94</v>
      </c>
      <c r="C79" s="276">
        <v>5052.1000000000004</v>
      </c>
      <c r="D79" s="278">
        <v>5108.3499999999995</v>
      </c>
      <c r="E79" s="278">
        <v>4978.7499999999991</v>
      </c>
      <c r="F79" s="278">
        <v>4905.3999999999996</v>
      </c>
      <c r="G79" s="278">
        <v>4775.7999999999993</v>
      </c>
      <c r="H79" s="278">
        <v>5181.6999999999989</v>
      </c>
      <c r="I79" s="278">
        <v>5311.2999999999993</v>
      </c>
      <c r="J79" s="278">
        <v>5384.6499999999987</v>
      </c>
      <c r="K79" s="276">
        <v>5237.95</v>
      </c>
      <c r="L79" s="276">
        <v>5035</v>
      </c>
      <c r="M79" s="276">
        <v>8.8241099999999992</v>
      </c>
    </row>
    <row r="80" spans="1:13">
      <c r="A80" s="300">
        <v>71</v>
      </c>
      <c r="B80" s="276" t="s">
        <v>239</v>
      </c>
      <c r="C80" s="276">
        <v>66.900000000000006</v>
      </c>
      <c r="D80" s="278">
        <v>67.266666666666666</v>
      </c>
      <c r="E80" s="278">
        <v>65.133333333333326</v>
      </c>
      <c r="F80" s="278">
        <v>63.36666666666666</v>
      </c>
      <c r="G80" s="278">
        <v>61.23333333333332</v>
      </c>
      <c r="H80" s="278">
        <v>69.033333333333331</v>
      </c>
      <c r="I80" s="278">
        <v>71.166666666666686</v>
      </c>
      <c r="J80" s="278">
        <v>72.933333333333337</v>
      </c>
      <c r="K80" s="276">
        <v>69.400000000000006</v>
      </c>
      <c r="L80" s="276">
        <v>65.5</v>
      </c>
      <c r="M80" s="276">
        <v>5.9289399999999999</v>
      </c>
    </row>
    <row r="81" spans="1:13">
      <c r="A81" s="300">
        <v>72</v>
      </c>
      <c r="B81" s="276" t="s">
        <v>95</v>
      </c>
      <c r="C81" s="276">
        <v>2873</v>
      </c>
      <c r="D81" s="278">
        <v>2866.9</v>
      </c>
      <c r="E81" s="278">
        <v>2821.1000000000004</v>
      </c>
      <c r="F81" s="278">
        <v>2769.2000000000003</v>
      </c>
      <c r="G81" s="278">
        <v>2723.4000000000005</v>
      </c>
      <c r="H81" s="278">
        <v>2918.8</v>
      </c>
      <c r="I81" s="278">
        <v>2964.6000000000004</v>
      </c>
      <c r="J81" s="278">
        <v>3016.5</v>
      </c>
      <c r="K81" s="276">
        <v>2912.7</v>
      </c>
      <c r="L81" s="276">
        <v>2815</v>
      </c>
      <c r="M81" s="276">
        <v>20.696010000000001</v>
      </c>
    </row>
    <row r="82" spans="1:13">
      <c r="A82" s="300">
        <v>73</v>
      </c>
      <c r="B82" s="276" t="s">
        <v>240</v>
      </c>
      <c r="C82" s="276">
        <v>480.9</v>
      </c>
      <c r="D82" s="278">
        <v>480.33333333333331</v>
      </c>
      <c r="E82" s="278">
        <v>459.56666666666661</v>
      </c>
      <c r="F82" s="278">
        <v>438.23333333333329</v>
      </c>
      <c r="G82" s="278">
        <v>417.46666666666658</v>
      </c>
      <c r="H82" s="278">
        <v>501.66666666666663</v>
      </c>
      <c r="I82" s="278">
        <v>522.43333333333339</v>
      </c>
      <c r="J82" s="278">
        <v>543.76666666666665</v>
      </c>
      <c r="K82" s="276">
        <v>501.1</v>
      </c>
      <c r="L82" s="276">
        <v>459</v>
      </c>
      <c r="M82" s="276">
        <v>6.3505900000000004</v>
      </c>
    </row>
    <row r="83" spans="1:13">
      <c r="A83" s="300">
        <v>74</v>
      </c>
      <c r="B83" s="276" t="s">
        <v>241</v>
      </c>
      <c r="C83" s="276">
        <v>1306.95</v>
      </c>
      <c r="D83" s="278">
        <v>1313.7</v>
      </c>
      <c r="E83" s="278">
        <v>1282.4000000000001</v>
      </c>
      <c r="F83" s="278">
        <v>1257.8500000000001</v>
      </c>
      <c r="G83" s="278">
        <v>1226.5500000000002</v>
      </c>
      <c r="H83" s="278">
        <v>1338.25</v>
      </c>
      <c r="I83" s="278">
        <v>1369.5499999999997</v>
      </c>
      <c r="J83" s="278">
        <v>1394.1</v>
      </c>
      <c r="K83" s="276">
        <v>1345</v>
      </c>
      <c r="L83" s="276">
        <v>1289.1500000000001</v>
      </c>
      <c r="M83" s="276">
        <v>0.49113000000000001</v>
      </c>
    </row>
    <row r="84" spans="1:13">
      <c r="A84" s="300">
        <v>75</v>
      </c>
      <c r="B84" s="276" t="s">
        <v>97</v>
      </c>
      <c r="C84" s="276">
        <v>1271.8</v>
      </c>
      <c r="D84" s="278">
        <v>1288.3999999999999</v>
      </c>
      <c r="E84" s="278">
        <v>1248.3999999999996</v>
      </c>
      <c r="F84" s="278">
        <v>1224.9999999999998</v>
      </c>
      <c r="G84" s="278">
        <v>1184.9999999999995</v>
      </c>
      <c r="H84" s="278">
        <v>1311.7999999999997</v>
      </c>
      <c r="I84" s="278">
        <v>1351.8000000000002</v>
      </c>
      <c r="J84" s="278">
        <v>1375.1999999999998</v>
      </c>
      <c r="K84" s="276">
        <v>1328.4</v>
      </c>
      <c r="L84" s="276">
        <v>1265</v>
      </c>
      <c r="M84" s="276">
        <v>10.8992</v>
      </c>
    </row>
    <row r="85" spans="1:13">
      <c r="A85" s="300">
        <v>76</v>
      </c>
      <c r="B85" s="276" t="s">
        <v>98</v>
      </c>
      <c r="C85" s="276">
        <v>194.65</v>
      </c>
      <c r="D85" s="278">
        <v>195.23333333333335</v>
      </c>
      <c r="E85" s="278">
        <v>189.81666666666669</v>
      </c>
      <c r="F85" s="278">
        <v>184.98333333333335</v>
      </c>
      <c r="G85" s="278">
        <v>179.56666666666669</v>
      </c>
      <c r="H85" s="278">
        <v>200.06666666666669</v>
      </c>
      <c r="I85" s="278">
        <v>205.48333333333332</v>
      </c>
      <c r="J85" s="278">
        <v>210.31666666666669</v>
      </c>
      <c r="K85" s="276">
        <v>200.65</v>
      </c>
      <c r="L85" s="276">
        <v>190.4</v>
      </c>
      <c r="M85" s="276">
        <v>43.549050000000001</v>
      </c>
    </row>
    <row r="86" spans="1:13">
      <c r="A86" s="300">
        <v>77</v>
      </c>
      <c r="B86" s="276" t="s">
        <v>99</v>
      </c>
      <c r="C86" s="276">
        <v>71.599999999999994</v>
      </c>
      <c r="D86" s="278">
        <v>72.033333333333331</v>
      </c>
      <c r="E86" s="278">
        <v>70.666666666666657</v>
      </c>
      <c r="F86" s="278">
        <v>69.73333333333332</v>
      </c>
      <c r="G86" s="278">
        <v>68.366666666666646</v>
      </c>
      <c r="H86" s="278">
        <v>72.966666666666669</v>
      </c>
      <c r="I86" s="278">
        <v>74.333333333333343</v>
      </c>
      <c r="J86" s="278">
        <v>75.26666666666668</v>
      </c>
      <c r="K86" s="276">
        <v>73.400000000000006</v>
      </c>
      <c r="L86" s="276">
        <v>71.099999999999994</v>
      </c>
      <c r="M86" s="276">
        <v>237.91895</v>
      </c>
    </row>
    <row r="87" spans="1:13">
      <c r="A87" s="300">
        <v>78</v>
      </c>
      <c r="B87" s="276" t="s">
        <v>370</v>
      </c>
      <c r="C87" s="276">
        <v>163.9</v>
      </c>
      <c r="D87" s="278">
        <v>165.7</v>
      </c>
      <c r="E87" s="278">
        <v>161.39999999999998</v>
      </c>
      <c r="F87" s="278">
        <v>158.89999999999998</v>
      </c>
      <c r="G87" s="278">
        <v>154.59999999999997</v>
      </c>
      <c r="H87" s="278">
        <v>168.2</v>
      </c>
      <c r="I87" s="278">
        <v>172.5</v>
      </c>
      <c r="J87" s="278">
        <v>175</v>
      </c>
      <c r="K87" s="276">
        <v>170</v>
      </c>
      <c r="L87" s="276">
        <v>163.19999999999999</v>
      </c>
      <c r="M87" s="276">
        <v>27.905570000000001</v>
      </c>
    </row>
    <row r="88" spans="1:13">
      <c r="A88" s="300">
        <v>79</v>
      </c>
      <c r="B88" s="276" t="s">
        <v>244</v>
      </c>
      <c r="C88" s="276">
        <v>74</v>
      </c>
      <c r="D88" s="278">
        <v>74.2</v>
      </c>
      <c r="E88" s="278">
        <v>73.100000000000009</v>
      </c>
      <c r="F88" s="278">
        <v>72.2</v>
      </c>
      <c r="G88" s="278">
        <v>71.100000000000009</v>
      </c>
      <c r="H88" s="278">
        <v>75.100000000000009</v>
      </c>
      <c r="I88" s="278">
        <v>76.2</v>
      </c>
      <c r="J88" s="278">
        <v>77.100000000000009</v>
      </c>
      <c r="K88" s="276">
        <v>75.3</v>
      </c>
      <c r="L88" s="276">
        <v>73.3</v>
      </c>
      <c r="M88" s="276">
        <v>11.474080000000001</v>
      </c>
    </row>
    <row r="89" spans="1:13">
      <c r="A89" s="300">
        <v>80</v>
      </c>
      <c r="B89" s="276" t="s">
        <v>100</v>
      </c>
      <c r="C89" s="276">
        <v>137.9</v>
      </c>
      <c r="D89" s="278">
        <v>138.16666666666666</v>
      </c>
      <c r="E89" s="278">
        <v>134.33333333333331</v>
      </c>
      <c r="F89" s="278">
        <v>130.76666666666665</v>
      </c>
      <c r="G89" s="278">
        <v>126.93333333333331</v>
      </c>
      <c r="H89" s="278">
        <v>141.73333333333332</v>
      </c>
      <c r="I89" s="278">
        <v>145.56666666666663</v>
      </c>
      <c r="J89" s="278">
        <v>149.13333333333333</v>
      </c>
      <c r="K89" s="276">
        <v>142</v>
      </c>
      <c r="L89" s="276">
        <v>134.6</v>
      </c>
      <c r="M89" s="276">
        <v>341.72561000000002</v>
      </c>
    </row>
    <row r="90" spans="1:13">
      <c r="A90" s="300">
        <v>81</v>
      </c>
      <c r="B90" s="276" t="s">
        <v>103</v>
      </c>
      <c r="C90" s="276">
        <v>26.05</v>
      </c>
      <c r="D90" s="278">
        <v>26.066666666666666</v>
      </c>
      <c r="E90" s="278">
        <v>25.433333333333334</v>
      </c>
      <c r="F90" s="278">
        <v>24.816666666666666</v>
      </c>
      <c r="G90" s="278">
        <v>24.183333333333334</v>
      </c>
      <c r="H90" s="278">
        <v>26.683333333333334</v>
      </c>
      <c r="I90" s="278">
        <v>27.316666666666666</v>
      </c>
      <c r="J90" s="278">
        <v>27.933333333333334</v>
      </c>
      <c r="K90" s="276">
        <v>26.7</v>
      </c>
      <c r="L90" s="276">
        <v>25.45</v>
      </c>
      <c r="M90" s="276">
        <v>171.30482000000001</v>
      </c>
    </row>
    <row r="91" spans="1:13">
      <c r="A91" s="300">
        <v>82</v>
      </c>
      <c r="B91" s="276" t="s">
        <v>245</v>
      </c>
      <c r="C91" s="276">
        <v>138.69999999999999</v>
      </c>
      <c r="D91" s="278">
        <v>139.08333333333334</v>
      </c>
      <c r="E91" s="278">
        <v>136.2166666666667</v>
      </c>
      <c r="F91" s="278">
        <v>133.73333333333335</v>
      </c>
      <c r="G91" s="278">
        <v>130.8666666666667</v>
      </c>
      <c r="H91" s="278">
        <v>141.56666666666669</v>
      </c>
      <c r="I91" s="278">
        <v>144.43333333333331</v>
      </c>
      <c r="J91" s="278">
        <v>146.91666666666669</v>
      </c>
      <c r="K91" s="276">
        <v>141.94999999999999</v>
      </c>
      <c r="L91" s="276">
        <v>136.6</v>
      </c>
      <c r="M91" s="276">
        <v>3.4913799999999999</v>
      </c>
    </row>
    <row r="92" spans="1:13">
      <c r="A92" s="300">
        <v>83</v>
      </c>
      <c r="B92" s="276" t="s">
        <v>101</v>
      </c>
      <c r="C92" s="276">
        <v>496.25</v>
      </c>
      <c r="D92" s="278">
        <v>500.45</v>
      </c>
      <c r="E92" s="278">
        <v>488.79999999999995</v>
      </c>
      <c r="F92" s="278">
        <v>481.34999999999997</v>
      </c>
      <c r="G92" s="278">
        <v>469.69999999999993</v>
      </c>
      <c r="H92" s="278">
        <v>507.9</v>
      </c>
      <c r="I92" s="278">
        <v>519.54999999999995</v>
      </c>
      <c r="J92" s="278">
        <v>527</v>
      </c>
      <c r="K92" s="276">
        <v>512.1</v>
      </c>
      <c r="L92" s="276">
        <v>493</v>
      </c>
      <c r="M92" s="276">
        <v>16.241520000000001</v>
      </c>
    </row>
    <row r="93" spans="1:13">
      <c r="A93" s="300">
        <v>84</v>
      </c>
      <c r="B93" s="276" t="s">
        <v>246</v>
      </c>
      <c r="C93" s="276">
        <v>539.04999999999995</v>
      </c>
      <c r="D93" s="278">
        <v>536.98333333333323</v>
      </c>
      <c r="E93" s="278">
        <v>527.06666666666649</v>
      </c>
      <c r="F93" s="278">
        <v>515.08333333333326</v>
      </c>
      <c r="G93" s="278">
        <v>505.16666666666652</v>
      </c>
      <c r="H93" s="278">
        <v>548.96666666666647</v>
      </c>
      <c r="I93" s="278">
        <v>558.88333333333321</v>
      </c>
      <c r="J93" s="278">
        <v>570.86666666666645</v>
      </c>
      <c r="K93" s="276">
        <v>546.9</v>
      </c>
      <c r="L93" s="276">
        <v>525</v>
      </c>
      <c r="M93" s="276">
        <v>1.3364100000000001</v>
      </c>
    </row>
    <row r="94" spans="1:13">
      <c r="A94" s="300">
        <v>85</v>
      </c>
      <c r="B94" s="276" t="s">
        <v>104</v>
      </c>
      <c r="C94" s="276">
        <v>778.15</v>
      </c>
      <c r="D94" s="278">
        <v>780.0333333333333</v>
      </c>
      <c r="E94" s="278">
        <v>766.26666666666665</v>
      </c>
      <c r="F94" s="278">
        <v>754.38333333333333</v>
      </c>
      <c r="G94" s="278">
        <v>740.61666666666667</v>
      </c>
      <c r="H94" s="278">
        <v>791.91666666666663</v>
      </c>
      <c r="I94" s="278">
        <v>805.68333333333328</v>
      </c>
      <c r="J94" s="278">
        <v>817.56666666666661</v>
      </c>
      <c r="K94" s="276">
        <v>793.8</v>
      </c>
      <c r="L94" s="276">
        <v>768.15</v>
      </c>
      <c r="M94" s="276">
        <v>22.296029999999998</v>
      </c>
    </row>
    <row r="95" spans="1:13">
      <c r="A95" s="300">
        <v>86</v>
      </c>
      <c r="B95" s="276" t="s">
        <v>247</v>
      </c>
      <c r="C95" s="276">
        <v>419.15</v>
      </c>
      <c r="D95" s="278">
        <v>422.06666666666666</v>
      </c>
      <c r="E95" s="278">
        <v>414.13333333333333</v>
      </c>
      <c r="F95" s="278">
        <v>409.11666666666667</v>
      </c>
      <c r="G95" s="278">
        <v>401.18333333333334</v>
      </c>
      <c r="H95" s="278">
        <v>427.08333333333331</v>
      </c>
      <c r="I95" s="278">
        <v>435.01666666666659</v>
      </c>
      <c r="J95" s="278">
        <v>440.0333333333333</v>
      </c>
      <c r="K95" s="276">
        <v>430</v>
      </c>
      <c r="L95" s="276">
        <v>417.05</v>
      </c>
      <c r="M95" s="276">
        <v>3.44109</v>
      </c>
    </row>
    <row r="96" spans="1:13">
      <c r="A96" s="300">
        <v>87</v>
      </c>
      <c r="B96" s="276" t="s">
        <v>248</v>
      </c>
      <c r="C96" s="276">
        <v>1353.75</v>
      </c>
      <c r="D96" s="278">
        <v>1346.8166666666666</v>
      </c>
      <c r="E96" s="278">
        <v>1303.6333333333332</v>
      </c>
      <c r="F96" s="278">
        <v>1253.5166666666667</v>
      </c>
      <c r="G96" s="278">
        <v>1210.3333333333333</v>
      </c>
      <c r="H96" s="278">
        <v>1396.9333333333332</v>
      </c>
      <c r="I96" s="278">
        <v>1440.1166666666666</v>
      </c>
      <c r="J96" s="278">
        <v>1490.2333333333331</v>
      </c>
      <c r="K96" s="276">
        <v>1390</v>
      </c>
      <c r="L96" s="276">
        <v>1296.7</v>
      </c>
      <c r="M96" s="276">
        <v>12.260719999999999</v>
      </c>
    </row>
    <row r="97" spans="1:13">
      <c r="A97" s="300">
        <v>88</v>
      </c>
      <c r="B97" s="276" t="s">
        <v>105</v>
      </c>
      <c r="C97" s="276">
        <v>999.2</v>
      </c>
      <c r="D97" s="278">
        <v>1006.5333333333333</v>
      </c>
      <c r="E97" s="278">
        <v>983.51666666666665</v>
      </c>
      <c r="F97" s="278">
        <v>967.83333333333337</v>
      </c>
      <c r="G97" s="278">
        <v>944.81666666666672</v>
      </c>
      <c r="H97" s="278">
        <v>1022.2166666666666</v>
      </c>
      <c r="I97" s="278">
        <v>1045.2333333333331</v>
      </c>
      <c r="J97" s="278">
        <v>1060.9166666666665</v>
      </c>
      <c r="K97" s="276">
        <v>1029.55</v>
      </c>
      <c r="L97" s="276">
        <v>990.85</v>
      </c>
      <c r="M97" s="276">
        <v>18.473929999999999</v>
      </c>
    </row>
    <row r="98" spans="1:13">
      <c r="A98" s="300">
        <v>89</v>
      </c>
      <c r="B98" s="276" t="s">
        <v>386</v>
      </c>
      <c r="C98" s="276">
        <v>366.35</v>
      </c>
      <c r="D98" s="278">
        <v>368.63333333333338</v>
      </c>
      <c r="E98" s="278">
        <v>359.76666666666677</v>
      </c>
      <c r="F98" s="278">
        <v>353.18333333333339</v>
      </c>
      <c r="G98" s="278">
        <v>344.31666666666678</v>
      </c>
      <c r="H98" s="278">
        <v>375.21666666666675</v>
      </c>
      <c r="I98" s="278">
        <v>384.08333333333343</v>
      </c>
      <c r="J98" s="278">
        <v>390.66666666666674</v>
      </c>
      <c r="K98" s="276">
        <v>377.5</v>
      </c>
      <c r="L98" s="276">
        <v>362.05</v>
      </c>
      <c r="M98" s="276">
        <v>8.39635</v>
      </c>
    </row>
    <row r="99" spans="1:13">
      <c r="A99" s="300">
        <v>90</v>
      </c>
      <c r="B99" s="276" t="s">
        <v>250</v>
      </c>
      <c r="C99" s="276">
        <v>209.8</v>
      </c>
      <c r="D99" s="278">
        <v>210.20000000000002</v>
      </c>
      <c r="E99" s="278">
        <v>207.85000000000002</v>
      </c>
      <c r="F99" s="278">
        <v>205.9</v>
      </c>
      <c r="G99" s="278">
        <v>203.55</v>
      </c>
      <c r="H99" s="278">
        <v>212.15000000000003</v>
      </c>
      <c r="I99" s="278">
        <v>214.5</v>
      </c>
      <c r="J99" s="278">
        <v>216.45000000000005</v>
      </c>
      <c r="K99" s="276">
        <v>212.55</v>
      </c>
      <c r="L99" s="276">
        <v>208.25</v>
      </c>
      <c r="M99" s="276">
        <v>10.619400000000001</v>
      </c>
    </row>
    <row r="100" spans="1:13">
      <c r="A100" s="300">
        <v>91</v>
      </c>
      <c r="B100" s="276" t="s">
        <v>108</v>
      </c>
      <c r="C100" s="276">
        <v>981.5</v>
      </c>
      <c r="D100" s="278">
        <v>987.7833333333333</v>
      </c>
      <c r="E100" s="278">
        <v>970.61666666666656</v>
      </c>
      <c r="F100" s="278">
        <v>959.73333333333323</v>
      </c>
      <c r="G100" s="278">
        <v>942.56666666666649</v>
      </c>
      <c r="H100" s="278">
        <v>998.66666666666663</v>
      </c>
      <c r="I100" s="278">
        <v>1015.8333333333334</v>
      </c>
      <c r="J100" s="278">
        <v>1026.7166666666667</v>
      </c>
      <c r="K100" s="276">
        <v>1004.95</v>
      </c>
      <c r="L100" s="276">
        <v>976.9</v>
      </c>
      <c r="M100" s="276">
        <v>129.47568999999999</v>
      </c>
    </row>
    <row r="101" spans="1:13">
      <c r="A101" s="300">
        <v>92</v>
      </c>
      <c r="B101" s="276" t="s">
        <v>252</v>
      </c>
      <c r="C101" s="276">
        <v>3185.85</v>
      </c>
      <c r="D101" s="278">
        <v>3211.4</v>
      </c>
      <c r="E101" s="278">
        <v>3131.9</v>
      </c>
      <c r="F101" s="278">
        <v>3077.95</v>
      </c>
      <c r="G101" s="278">
        <v>2998.45</v>
      </c>
      <c r="H101" s="278">
        <v>3265.3500000000004</v>
      </c>
      <c r="I101" s="278">
        <v>3344.8500000000004</v>
      </c>
      <c r="J101" s="278">
        <v>3398.8000000000006</v>
      </c>
      <c r="K101" s="276">
        <v>3290.9</v>
      </c>
      <c r="L101" s="276">
        <v>3157.45</v>
      </c>
      <c r="M101" s="276">
        <v>3.2509800000000002</v>
      </c>
    </row>
    <row r="102" spans="1:13">
      <c r="A102" s="300">
        <v>93</v>
      </c>
      <c r="B102" s="276" t="s">
        <v>110</v>
      </c>
      <c r="C102" s="276">
        <v>1483.1</v>
      </c>
      <c r="D102" s="278">
        <v>1484.3166666666666</v>
      </c>
      <c r="E102" s="278">
        <v>1465.7833333333333</v>
      </c>
      <c r="F102" s="278">
        <v>1448.4666666666667</v>
      </c>
      <c r="G102" s="278">
        <v>1429.9333333333334</v>
      </c>
      <c r="H102" s="278">
        <v>1501.6333333333332</v>
      </c>
      <c r="I102" s="278">
        <v>1520.1666666666665</v>
      </c>
      <c r="J102" s="278">
        <v>1537.4833333333331</v>
      </c>
      <c r="K102" s="276">
        <v>1502.85</v>
      </c>
      <c r="L102" s="276">
        <v>1467</v>
      </c>
      <c r="M102" s="276">
        <v>214.12816000000001</v>
      </c>
    </row>
    <row r="103" spans="1:13">
      <c r="A103" s="300">
        <v>94</v>
      </c>
      <c r="B103" s="276" t="s">
        <v>253</v>
      </c>
      <c r="C103" s="276">
        <v>693.95</v>
      </c>
      <c r="D103" s="278">
        <v>697.41666666666663</v>
      </c>
      <c r="E103" s="278">
        <v>685.5333333333333</v>
      </c>
      <c r="F103" s="278">
        <v>677.11666666666667</v>
      </c>
      <c r="G103" s="278">
        <v>665.23333333333335</v>
      </c>
      <c r="H103" s="278">
        <v>705.83333333333326</v>
      </c>
      <c r="I103" s="278">
        <v>717.7166666666667</v>
      </c>
      <c r="J103" s="278">
        <v>726.13333333333321</v>
      </c>
      <c r="K103" s="276">
        <v>709.3</v>
      </c>
      <c r="L103" s="276">
        <v>689</v>
      </c>
      <c r="M103" s="276">
        <v>23.81523</v>
      </c>
    </row>
    <row r="104" spans="1:13">
      <c r="A104" s="300">
        <v>95</v>
      </c>
      <c r="B104" s="276" t="s">
        <v>106</v>
      </c>
      <c r="C104" s="276">
        <v>985.65</v>
      </c>
      <c r="D104" s="278">
        <v>984.48333333333323</v>
      </c>
      <c r="E104" s="278">
        <v>970.16666666666652</v>
      </c>
      <c r="F104" s="278">
        <v>954.68333333333328</v>
      </c>
      <c r="G104" s="278">
        <v>940.36666666666656</v>
      </c>
      <c r="H104" s="278">
        <v>999.96666666666647</v>
      </c>
      <c r="I104" s="278">
        <v>1014.2833333333333</v>
      </c>
      <c r="J104" s="278">
        <v>1029.7666666666664</v>
      </c>
      <c r="K104" s="276">
        <v>998.8</v>
      </c>
      <c r="L104" s="276">
        <v>969</v>
      </c>
      <c r="M104" s="276">
        <v>25.658470000000001</v>
      </c>
    </row>
    <row r="105" spans="1:13">
      <c r="A105" s="300">
        <v>96</v>
      </c>
      <c r="B105" s="276" t="s">
        <v>111</v>
      </c>
      <c r="C105" s="276">
        <v>3163.15</v>
      </c>
      <c r="D105" s="278">
        <v>3154.3166666666671</v>
      </c>
      <c r="E105" s="278">
        <v>3091.0833333333339</v>
      </c>
      <c r="F105" s="278">
        <v>3019.0166666666669</v>
      </c>
      <c r="G105" s="278">
        <v>2955.7833333333338</v>
      </c>
      <c r="H105" s="278">
        <v>3226.3833333333341</v>
      </c>
      <c r="I105" s="278">
        <v>3289.6166666666668</v>
      </c>
      <c r="J105" s="278">
        <v>3361.6833333333343</v>
      </c>
      <c r="K105" s="276">
        <v>3217.55</v>
      </c>
      <c r="L105" s="276">
        <v>3082.25</v>
      </c>
      <c r="M105" s="276">
        <v>12.801629999999999</v>
      </c>
    </row>
    <row r="106" spans="1:13">
      <c r="A106" s="300">
        <v>97</v>
      </c>
      <c r="B106" s="276" t="s">
        <v>114</v>
      </c>
      <c r="C106" s="276">
        <v>243.15</v>
      </c>
      <c r="D106" s="278">
        <v>246</v>
      </c>
      <c r="E106" s="278">
        <v>237.75</v>
      </c>
      <c r="F106" s="278">
        <v>232.35</v>
      </c>
      <c r="G106" s="278">
        <v>224.1</v>
      </c>
      <c r="H106" s="278">
        <v>251.4</v>
      </c>
      <c r="I106" s="278">
        <v>259.64999999999998</v>
      </c>
      <c r="J106" s="278">
        <v>265.05</v>
      </c>
      <c r="K106" s="276">
        <v>254.25</v>
      </c>
      <c r="L106" s="276">
        <v>240.6</v>
      </c>
      <c r="M106" s="276">
        <v>179.89695</v>
      </c>
    </row>
    <row r="107" spans="1:13">
      <c r="A107" s="300">
        <v>98</v>
      </c>
      <c r="B107" s="276" t="s">
        <v>115</v>
      </c>
      <c r="C107" s="276">
        <v>231.25</v>
      </c>
      <c r="D107" s="278">
        <v>229.21666666666667</v>
      </c>
      <c r="E107" s="278">
        <v>225.03333333333333</v>
      </c>
      <c r="F107" s="278">
        <v>218.81666666666666</v>
      </c>
      <c r="G107" s="278">
        <v>214.63333333333333</v>
      </c>
      <c r="H107" s="278">
        <v>235.43333333333334</v>
      </c>
      <c r="I107" s="278">
        <v>239.61666666666667</v>
      </c>
      <c r="J107" s="278">
        <v>245.83333333333334</v>
      </c>
      <c r="K107" s="276">
        <v>233.4</v>
      </c>
      <c r="L107" s="276">
        <v>223</v>
      </c>
      <c r="M107" s="276">
        <v>86.414259999999999</v>
      </c>
    </row>
    <row r="108" spans="1:13">
      <c r="A108" s="300">
        <v>99</v>
      </c>
      <c r="B108" s="276" t="s">
        <v>116</v>
      </c>
      <c r="C108" s="276">
        <v>2332.6</v>
      </c>
      <c r="D108" s="278">
        <v>2342.5833333333335</v>
      </c>
      <c r="E108" s="278">
        <v>2310.666666666667</v>
      </c>
      <c r="F108" s="278">
        <v>2288.7333333333336</v>
      </c>
      <c r="G108" s="278">
        <v>2256.8166666666671</v>
      </c>
      <c r="H108" s="278">
        <v>2364.5166666666669</v>
      </c>
      <c r="I108" s="278">
        <v>2396.4333333333338</v>
      </c>
      <c r="J108" s="278">
        <v>2418.3666666666668</v>
      </c>
      <c r="K108" s="276">
        <v>2374.5</v>
      </c>
      <c r="L108" s="276">
        <v>2320.65</v>
      </c>
      <c r="M108" s="276">
        <v>17.337969999999999</v>
      </c>
    </row>
    <row r="109" spans="1:13">
      <c r="A109" s="300">
        <v>100</v>
      </c>
      <c r="B109" s="276" t="s">
        <v>254</v>
      </c>
      <c r="C109" s="276">
        <v>268.60000000000002</v>
      </c>
      <c r="D109" s="278">
        <v>271.16666666666669</v>
      </c>
      <c r="E109" s="278">
        <v>264.73333333333335</v>
      </c>
      <c r="F109" s="278">
        <v>260.86666666666667</v>
      </c>
      <c r="G109" s="278">
        <v>254.43333333333334</v>
      </c>
      <c r="H109" s="278">
        <v>275.03333333333336</v>
      </c>
      <c r="I109" s="278">
        <v>281.46666666666664</v>
      </c>
      <c r="J109" s="278">
        <v>285.33333333333337</v>
      </c>
      <c r="K109" s="276">
        <v>277.60000000000002</v>
      </c>
      <c r="L109" s="276">
        <v>267.3</v>
      </c>
      <c r="M109" s="276">
        <v>8.4933899999999998</v>
      </c>
    </row>
    <row r="110" spans="1:13">
      <c r="A110" s="300">
        <v>101</v>
      </c>
      <c r="B110" s="276" t="s">
        <v>255</v>
      </c>
      <c r="C110" s="276">
        <v>43.15</v>
      </c>
      <c r="D110" s="278">
        <v>43.566666666666663</v>
      </c>
      <c r="E110" s="278">
        <v>42.483333333333327</v>
      </c>
      <c r="F110" s="278">
        <v>41.816666666666663</v>
      </c>
      <c r="G110" s="278">
        <v>40.733333333333327</v>
      </c>
      <c r="H110" s="278">
        <v>44.233333333333327</v>
      </c>
      <c r="I110" s="278">
        <v>45.31666666666667</v>
      </c>
      <c r="J110" s="278">
        <v>45.983333333333327</v>
      </c>
      <c r="K110" s="276">
        <v>44.65</v>
      </c>
      <c r="L110" s="276">
        <v>42.9</v>
      </c>
      <c r="M110" s="276">
        <v>21.324750000000002</v>
      </c>
    </row>
    <row r="111" spans="1:13">
      <c r="A111" s="300">
        <v>102</v>
      </c>
      <c r="B111" s="276" t="s">
        <v>109</v>
      </c>
      <c r="C111" s="276">
        <v>2566.5</v>
      </c>
      <c r="D111" s="278">
        <v>2587.9666666666667</v>
      </c>
      <c r="E111" s="278">
        <v>2528.5333333333333</v>
      </c>
      <c r="F111" s="278">
        <v>2490.5666666666666</v>
      </c>
      <c r="G111" s="278">
        <v>2431.1333333333332</v>
      </c>
      <c r="H111" s="278">
        <v>2625.9333333333334</v>
      </c>
      <c r="I111" s="278">
        <v>2685.3666666666668</v>
      </c>
      <c r="J111" s="278">
        <v>2723.3333333333335</v>
      </c>
      <c r="K111" s="276">
        <v>2647.4</v>
      </c>
      <c r="L111" s="276">
        <v>2550</v>
      </c>
      <c r="M111" s="276">
        <v>51.545929999999998</v>
      </c>
    </row>
    <row r="112" spans="1:13">
      <c r="A112" s="300">
        <v>103</v>
      </c>
      <c r="B112" s="276" t="s">
        <v>118</v>
      </c>
      <c r="C112" s="276">
        <v>533.15</v>
      </c>
      <c r="D112" s="278">
        <v>536.81666666666661</v>
      </c>
      <c r="E112" s="278">
        <v>525.23333333333323</v>
      </c>
      <c r="F112" s="278">
        <v>517.31666666666661</v>
      </c>
      <c r="G112" s="278">
        <v>505.73333333333323</v>
      </c>
      <c r="H112" s="278">
        <v>544.73333333333323</v>
      </c>
      <c r="I112" s="278">
        <v>556.31666666666672</v>
      </c>
      <c r="J112" s="278">
        <v>564.23333333333323</v>
      </c>
      <c r="K112" s="276">
        <v>548.4</v>
      </c>
      <c r="L112" s="276">
        <v>528.9</v>
      </c>
      <c r="M112" s="276">
        <v>215.80313000000001</v>
      </c>
    </row>
    <row r="113" spans="1:13">
      <c r="A113" s="300">
        <v>104</v>
      </c>
      <c r="B113" s="276" t="s">
        <v>256</v>
      </c>
      <c r="C113" s="276">
        <v>1523.55</v>
      </c>
      <c r="D113" s="278">
        <v>1528.6833333333334</v>
      </c>
      <c r="E113" s="278">
        <v>1505.8666666666668</v>
      </c>
      <c r="F113" s="278">
        <v>1488.1833333333334</v>
      </c>
      <c r="G113" s="278">
        <v>1465.3666666666668</v>
      </c>
      <c r="H113" s="278">
        <v>1546.3666666666668</v>
      </c>
      <c r="I113" s="278">
        <v>1569.1833333333334</v>
      </c>
      <c r="J113" s="278">
        <v>1586.8666666666668</v>
      </c>
      <c r="K113" s="276">
        <v>1551.5</v>
      </c>
      <c r="L113" s="276">
        <v>1511</v>
      </c>
      <c r="M113" s="276">
        <v>3.2692199999999998</v>
      </c>
    </row>
    <row r="114" spans="1:13">
      <c r="A114" s="300">
        <v>105</v>
      </c>
      <c r="B114" s="276" t="s">
        <v>119</v>
      </c>
      <c r="C114" s="276">
        <v>506.9</v>
      </c>
      <c r="D114" s="278">
        <v>506</v>
      </c>
      <c r="E114" s="278">
        <v>498.85</v>
      </c>
      <c r="F114" s="278">
        <v>490.8</v>
      </c>
      <c r="G114" s="278">
        <v>483.65000000000003</v>
      </c>
      <c r="H114" s="278">
        <v>514.04999999999995</v>
      </c>
      <c r="I114" s="278">
        <v>521.20000000000005</v>
      </c>
      <c r="J114" s="278">
        <v>529.25</v>
      </c>
      <c r="K114" s="276">
        <v>513.15</v>
      </c>
      <c r="L114" s="276">
        <v>497.95</v>
      </c>
      <c r="M114" s="276">
        <v>36.128520000000002</v>
      </c>
    </row>
    <row r="115" spans="1:13">
      <c r="A115" s="300">
        <v>106</v>
      </c>
      <c r="B115" s="276" t="s">
        <v>402</v>
      </c>
      <c r="C115" s="276">
        <v>426.95</v>
      </c>
      <c r="D115" s="278">
        <v>432.81666666666666</v>
      </c>
      <c r="E115" s="278">
        <v>418.13333333333333</v>
      </c>
      <c r="F115" s="278">
        <v>409.31666666666666</v>
      </c>
      <c r="G115" s="278">
        <v>394.63333333333333</v>
      </c>
      <c r="H115" s="278">
        <v>441.63333333333333</v>
      </c>
      <c r="I115" s="278">
        <v>456.31666666666661</v>
      </c>
      <c r="J115" s="278">
        <v>465.13333333333333</v>
      </c>
      <c r="K115" s="276">
        <v>447.5</v>
      </c>
      <c r="L115" s="276">
        <v>424</v>
      </c>
      <c r="M115" s="276">
        <v>8.2187400000000004</v>
      </c>
    </row>
    <row r="116" spans="1:13">
      <c r="A116" s="300">
        <v>107</v>
      </c>
      <c r="B116" s="276" t="s">
        <v>121</v>
      </c>
      <c r="C116" s="276">
        <v>46.65</v>
      </c>
      <c r="D116" s="278">
        <v>47.066666666666663</v>
      </c>
      <c r="E116" s="278">
        <v>45.383333333333326</v>
      </c>
      <c r="F116" s="278">
        <v>44.11666666666666</v>
      </c>
      <c r="G116" s="278">
        <v>42.433333333333323</v>
      </c>
      <c r="H116" s="278">
        <v>48.333333333333329</v>
      </c>
      <c r="I116" s="278">
        <v>50.016666666666666</v>
      </c>
      <c r="J116" s="278">
        <v>51.283333333333331</v>
      </c>
      <c r="K116" s="276">
        <v>48.75</v>
      </c>
      <c r="L116" s="276">
        <v>45.8</v>
      </c>
      <c r="M116" s="276">
        <v>516.56961999999999</v>
      </c>
    </row>
    <row r="117" spans="1:13">
      <c r="A117" s="300">
        <v>108</v>
      </c>
      <c r="B117" s="276" t="s">
        <v>128</v>
      </c>
      <c r="C117" s="276">
        <v>219.75</v>
      </c>
      <c r="D117" s="278">
        <v>218.78333333333333</v>
      </c>
      <c r="E117" s="278">
        <v>215.56666666666666</v>
      </c>
      <c r="F117" s="278">
        <v>211.38333333333333</v>
      </c>
      <c r="G117" s="278">
        <v>208.16666666666666</v>
      </c>
      <c r="H117" s="278">
        <v>222.96666666666667</v>
      </c>
      <c r="I117" s="278">
        <v>226.18333333333331</v>
      </c>
      <c r="J117" s="278">
        <v>230.36666666666667</v>
      </c>
      <c r="K117" s="276">
        <v>222</v>
      </c>
      <c r="L117" s="276">
        <v>214.6</v>
      </c>
      <c r="M117" s="276">
        <v>676.07821999999999</v>
      </c>
    </row>
    <row r="118" spans="1:13">
      <c r="A118" s="300">
        <v>109</v>
      </c>
      <c r="B118" s="276" t="s">
        <v>117</v>
      </c>
      <c r="C118" s="276">
        <v>215.45</v>
      </c>
      <c r="D118" s="278">
        <v>220.35</v>
      </c>
      <c r="E118" s="278">
        <v>208.85</v>
      </c>
      <c r="F118" s="278">
        <v>202.25</v>
      </c>
      <c r="G118" s="278">
        <v>190.75</v>
      </c>
      <c r="H118" s="278">
        <v>226.95</v>
      </c>
      <c r="I118" s="278">
        <v>238.45</v>
      </c>
      <c r="J118" s="278">
        <v>245.04999999999998</v>
      </c>
      <c r="K118" s="276">
        <v>231.85</v>
      </c>
      <c r="L118" s="276">
        <v>213.75</v>
      </c>
      <c r="M118" s="276">
        <v>193.78586999999999</v>
      </c>
    </row>
    <row r="119" spans="1:13">
      <c r="A119" s="300">
        <v>110</v>
      </c>
      <c r="B119" s="276" t="s">
        <v>260</v>
      </c>
      <c r="C119" s="276">
        <v>126.3</v>
      </c>
      <c r="D119" s="278">
        <v>125.45</v>
      </c>
      <c r="E119" s="278">
        <v>121.35</v>
      </c>
      <c r="F119" s="278">
        <v>116.39999999999999</v>
      </c>
      <c r="G119" s="278">
        <v>112.29999999999998</v>
      </c>
      <c r="H119" s="278">
        <v>130.4</v>
      </c>
      <c r="I119" s="278">
        <v>134.5</v>
      </c>
      <c r="J119" s="278">
        <v>139.45000000000002</v>
      </c>
      <c r="K119" s="276">
        <v>129.55000000000001</v>
      </c>
      <c r="L119" s="276">
        <v>120.5</v>
      </c>
      <c r="M119" s="276">
        <v>46.247570000000003</v>
      </c>
    </row>
    <row r="120" spans="1:13">
      <c r="A120" s="300">
        <v>111</v>
      </c>
      <c r="B120" s="276" t="s">
        <v>127</v>
      </c>
      <c r="C120" s="276">
        <v>98.3</v>
      </c>
      <c r="D120" s="278">
        <v>99.216666666666654</v>
      </c>
      <c r="E120" s="278">
        <v>96.583333333333314</v>
      </c>
      <c r="F120" s="278">
        <v>94.86666666666666</v>
      </c>
      <c r="G120" s="278">
        <v>92.23333333333332</v>
      </c>
      <c r="H120" s="278">
        <v>100.93333333333331</v>
      </c>
      <c r="I120" s="278">
        <v>103.56666666666666</v>
      </c>
      <c r="J120" s="278">
        <v>105.2833333333333</v>
      </c>
      <c r="K120" s="276">
        <v>101.85</v>
      </c>
      <c r="L120" s="276">
        <v>97.5</v>
      </c>
      <c r="M120" s="276">
        <v>285.99856</v>
      </c>
    </row>
    <row r="121" spans="1:13">
      <c r="A121" s="300">
        <v>112</v>
      </c>
      <c r="B121" s="276" t="s">
        <v>2931</v>
      </c>
      <c r="C121" s="276">
        <v>1423.35</v>
      </c>
      <c r="D121" s="278">
        <v>1434.3</v>
      </c>
      <c r="E121" s="278">
        <v>1406.75</v>
      </c>
      <c r="F121" s="278">
        <v>1390.15</v>
      </c>
      <c r="G121" s="278">
        <v>1362.6000000000001</v>
      </c>
      <c r="H121" s="278">
        <v>1450.8999999999999</v>
      </c>
      <c r="I121" s="278">
        <v>1478.4499999999996</v>
      </c>
      <c r="J121" s="278">
        <v>1495.0499999999997</v>
      </c>
      <c r="K121" s="276">
        <v>1461.85</v>
      </c>
      <c r="L121" s="276">
        <v>1417.7</v>
      </c>
      <c r="M121" s="276">
        <v>12.658720000000001</v>
      </c>
    </row>
    <row r="122" spans="1:13">
      <c r="A122" s="300">
        <v>113</v>
      </c>
      <c r="B122" s="276" t="s">
        <v>122</v>
      </c>
      <c r="C122" s="276">
        <v>535.20000000000005</v>
      </c>
      <c r="D122" s="278">
        <v>541.43333333333328</v>
      </c>
      <c r="E122" s="278">
        <v>526.96666666666658</v>
      </c>
      <c r="F122" s="278">
        <v>518.73333333333335</v>
      </c>
      <c r="G122" s="278">
        <v>504.26666666666665</v>
      </c>
      <c r="H122" s="278">
        <v>549.66666666666652</v>
      </c>
      <c r="I122" s="278">
        <v>564.13333333333321</v>
      </c>
      <c r="J122" s="278">
        <v>572.36666666666645</v>
      </c>
      <c r="K122" s="276">
        <v>555.9</v>
      </c>
      <c r="L122" s="276">
        <v>533.20000000000005</v>
      </c>
      <c r="M122" s="276">
        <v>31.65269</v>
      </c>
    </row>
    <row r="123" spans="1:13">
      <c r="A123" s="300">
        <v>114</v>
      </c>
      <c r="B123" s="276" t="s">
        <v>3644</v>
      </c>
      <c r="C123" s="276">
        <v>258.60000000000002</v>
      </c>
      <c r="D123" s="278">
        <v>254.03333333333333</v>
      </c>
      <c r="E123" s="278">
        <v>245.96666666666664</v>
      </c>
      <c r="F123" s="278">
        <v>233.33333333333331</v>
      </c>
      <c r="G123" s="278">
        <v>225.26666666666662</v>
      </c>
      <c r="H123" s="278">
        <v>266.66666666666663</v>
      </c>
      <c r="I123" s="278">
        <v>274.73333333333335</v>
      </c>
      <c r="J123" s="278">
        <v>287.36666666666667</v>
      </c>
      <c r="K123" s="276">
        <v>262.10000000000002</v>
      </c>
      <c r="L123" s="276">
        <v>241.4</v>
      </c>
      <c r="M123" s="276">
        <v>36.217039999999997</v>
      </c>
    </row>
    <row r="124" spans="1:13">
      <c r="A124" s="300">
        <v>115</v>
      </c>
      <c r="B124" s="276" t="s">
        <v>124</v>
      </c>
      <c r="C124" s="276">
        <v>932.8</v>
      </c>
      <c r="D124" s="278">
        <v>938.93333333333339</v>
      </c>
      <c r="E124" s="278">
        <v>917.86666666666679</v>
      </c>
      <c r="F124" s="278">
        <v>902.93333333333339</v>
      </c>
      <c r="G124" s="278">
        <v>881.86666666666679</v>
      </c>
      <c r="H124" s="278">
        <v>953.86666666666679</v>
      </c>
      <c r="I124" s="278">
        <v>974.93333333333339</v>
      </c>
      <c r="J124" s="278">
        <v>989.86666666666679</v>
      </c>
      <c r="K124" s="276">
        <v>960</v>
      </c>
      <c r="L124" s="276">
        <v>924</v>
      </c>
      <c r="M124" s="276">
        <v>106.68611</v>
      </c>
    </row>
    <row r="125" spans="1:13">
      <c r="A125" s="300">
        <v>116</v>
      </c>
      <c r="B125" s="276" t="s">
        <v>261</v>
      </c>
      <c r="C125" s="276">
        <v>4896.3999999999996</v>
      </c>
      <c r="D125" s="278">
        <v>4937.7999999999993</v>
      </c>
      <c r="E125" s="278">
        <v>4815.6499999999987</v>
      </c>
      <c r="F125" s="278">
        <v>4734.8999999999996</v>
      </c>
      <c r="G125" s="278">
        <v>4612.7499999999991</v>
      </c>
      <c r="H125" s="278">
        <v>5018.5499999999984</v>
      </c>
      <c r="I125" s="278">
        <v>5140.7</v>
      </c>
      <c r="J125" s="278">
        <v>5221.449999999998</v>
      </c>
      <c r="K125" s="276">
        <v>5059.95</v>
      </c>
      <c r="L125" s="276">
        <v>4857.05</v>
      </c>
      <c r="M125" s="276">
        <v>4.9540199999999999</v>
      </c>
    </row>
    <row r="126" spans="1:13">
      <c r="A126" s="300">
        <v>117</v>
      </c>
      <c r="B126" s="276" t="s">
        <v>126</v>
      </c>
      <c r="C126" s="276">
        <v>1312.05</v>
      </c>
      <c r="D126" s="278">
        <v>1319.3500000000001</v>
      </c>
      <c r="E126" s="278">
        <v>1298.7000000000003</v>
      </c>
      <c r="F126" s="278">
        <v>1285.3500000000001</v>
      </c>
      <c r="G126" s="278">
        <v>1264.7000000000003</v>
      </c>
      <c r="H126" s="278">
        <v>1332.7000000000003</v>
      </c>
      <c r="I126" s="278">
        <v>1353.3500000000004</v>
      </c>
      <c r="J126" s="278">
        <v>1366.7000000000003</v>
      </c>
      <c r="K126" s="276">
        <v>1340</v>
      </c>
      <c r="L126" s="276">
        <v>1306</v>
      </c>
      <c r="M126" s="276">
        <v>88.617649999999998</v>
      </c>
    </row>
    <row r="127" spans="1:13">
      <c r="A127" s="300">
        <v>118</v>
      </c>
      <c r="B127" s="276" t="s">
        <v>123</v>
      </c>
      <c r="C127" s="276">
        <v>1594.05</v>
      </c>
      <c r="D127" s="278">
        <v>1597.2166666666665</v>
      </c>
      <c r="E127" s="278">
        <v>1567.4333333333329</v>
      </c>
      <c r="F127" s="278">
        <v>1540.8166666666664</v>
      </c>
      <c r="G127" s="278">
        <v>1511.0333333333328</v>
      </c>
      <c r="H127" s="278">
        <v>1623.833333333333</v>
      </c>
      <c r="I127" s="278">
        <v>1653.6166666666663</v>
      </c>
      <c r="J127" s="278">
        <v>1680.2333333333331</v>
      </c>
      <c r="K127" s="276">
        <v>1627</v>
      </c>
      <c r="L127" s="276">
        <v>1570.6</v>
      </c>
      <c r="M127" s="276">
        <v>8.4248899999999995</v>
      </c>
    </row>
    <row r="128" spans="1:13">
      <c r="A128" s="300">
        <v>119</v>
      </c>
      <c r="B128" s="276" t="s">
        <v>262</v>
      </c>
      <c r="C128" s="276">
        <v>2132.4</v>
      </c>
      <c r="D128" s="278">
        <v>2112.2833333333333</v>
      </c>
      <c r="E128" s="278">
        <v>2080.5666666666666</v>
      </c>
      <c r="F128" s="278">
        <v>2028.7333333333331</v>
      </c>
      <c r="G128" s="278">
        <v>1997.0166666666664</v>
      </c>
      <c r="H128" s="278">
        <v>2164.1166666666668</v>
      </c>
      <c r="I128" s="278">
        <v>2195.833333333333</v>
      </c>
      <c r="J128" s="278">
        <v>2247.666666666667</v>
      </c>
      <c r="K128" s="276">
        <v>2144</v>
      </c>
      <c r="L128" s="276">
        <v>2060.4499999999998</v>
      </c>
      <c r="M128" s="276">
        <v>2.1827100000000002</v>
      </c>
    </row>
    <row r="129" spans="1:13">
      <c r="A129" s="300">
        <v>120</v>
      </c>
      <c r="B129" s="276" t="s">
        <v>263</v>
      </c>
      <c r="C129" s="276">
        <v>72.3</v>
      </c>
      <c r="D129" s="278">
        <v>73.166666666666671</v>
      </c>
      <c r="E129" s="278">
        <v>70.533333333333346</v>
      </c>
      <c r="F129" s="278">
        <v>68.76666666666668</v>
      </c>
      <c r="G129" s="278">
        <v>66.133333333333354</v>
      </c>
      <c r="H129" s="278">
        <v>74.933333333333337</v>
      </c>
      <c r="I129" s="278">
        <v>77.566666666666663</v>
      </c>
      <c r="J129" s="278">
        <v>79.333333333333329</v>
      </c>
      <c r="K129" s="276">
        <v>75.8</v>
      </c>
      <c r="L129" s="276">
        <v>71.400000000000006</v>
      </c>
      <c r="M129" s="276">
        <v>34.890729999999998</v>
      </c>
    </row>
    <row r="130" spans="1:13">
      <c r="A130" s="300">
        <v>121</v>
      </c>
      <c r="B130" s="276" t="s">
        <v>130</v>
      </c>
      <c r="C130" s="276">
        <v>383.1</v>
      </c>
      <c r="D130" s="278">
        <v>384.2</v>
      </c>
      <c r="E130" s="278">
        <v>374.4</v>
      </c>
      <c r="F130" s="278">
        <v>365.7</v>
      </c>
      <c r="G130" s="278">
        <v>355.9</v>
      </c>
      <c r="H130" s="278">
        <v>392.9</v>
      </c>
      <c r="I130" s="278">
        <v>402.70000000000005</v>
      </c>
      <c r="J130" s="278">
        <v>411.4</v>
      </c>
      <c r="K130" s="276">
        <v>394</v>
      </c>
      <c r="L130" s="276">
        <v>375.5</v>
      </c>
      <c r="M130" s="276">
        <v>106.05461</v>
      </c>
    </row>
    <row r="131" spans="1:13">
      <c r="A131" s="300">
        <v>122</v>
      </c>
      <c r="B131" s="276" t="s">
        <v>129</v>
      </c>
      <c r="C131" s="276">
        <v>282.45</v>
      </c>
      <c r="D131" s="278">
        <v>287.09999999999997</v>
      </c>
      <c r="E131" s="278">
        <v>274.79999999999995</v>
      </c>
      <c r="F131" s="278">
        <v>267.14999999999998</v>
      </c>
      <c r="G131" s="278">
        <v>254.84999999999997</v>
      </c>
      <c r="H131" s="278">
        <v>294.74999999999994</v>
      </c>
      <c r="I131" s="278">
        <v>307.05</v>
      </c>
      <c r="J131" s="278">
        <v>314.69999999999993</v>
      </c>
      <c r="K131" s="276">
        <v>299.39999999999998</v>
      </c>
      <c r="L131" s="276">
        <v>279.45</v>
      </c>
      <c r="M131" s="276">
        <v>93.063010000000006</v>
      </c>
    </row>
    <row r="132" spans="1:13">
      <c r="A132" s="300">
        <v>123</v>
      </c>
      <c r="B132" s="276" t="s">
        <v>131</v>
      </c>
      <c r="C132" s="276">
        <v>2802.4</v>
      </c>
      <c r="D132" s="278">
        <v>2782.7999999999997</v>
      </c>
      <c r="E132" s="278">
        <v>2734.5999999999995</v>
      </c>
      <c r="F132" s="278">
        <v>2666.7999999999997</v>
      </c>
      <c r="G132" s="278">
        <v>2618.5999999999995</v>
      </c>
      <c r="H132" s="278">
        <v>2850.5999999999995</v>
      </c>
      <c r="I132" s="278">
        <v>2898.7999999999993</v>
      </c>
      <c r="J132" s="278">
        <v>2966.5999999999995</v>
      </c>
      <c r="K132" s="276">
        <v>2831</v>
      </c>
      <c r="L132" s="276">
        <v>2715</v>
      </c>
      <c r="M132" s="276">
        <v>14.166219999999999</v>
      </c>
    </row>
    <row r="133" spans="1:13">
      <c r="A133" s="300">
        <v>124</v>
      </c>
      <c r="B133" s="276" t="s">
        <v>133</v>
      </c>
      <c r="C133" s="276">
        <v>1846.95</v>
      </c>
      <c r="D133" s="278">
        <v>1852.6833333333332</v>
      </c>
      <c r="E133" s="278">
        <v>1833.1166666666663</v>
      </c>
      <c r="F133" s="278">
        <v>1819.2833333333331</v>
      </c>
      <c r="G133" s="278">
        <v>1799.7166666666662</v>
      </c>
      <c r="H133" s="278">
        <v>1866.5166666666664</v>
      </c>
      <c r="I133" s="278">
        <v>1886.0833333333335</v>
      </c>
      <c r="J133" s="278">
        <v>1899.9166666666665</v>
      </c>
      <c r="K133" s="276">
        <v>1872.25</v>
      </c>
      <c r="L133" s="276">
        <v>1838.85</v>
      </c>
      <c r="M133" s="276">
        <v>50.046280000000003</v>
      </c>
    </row>
    <row r="134" spans="1:13">
      <c r="A134" s="300">
        <v>125</v>
      </c>
      <c r="B134" s="276" t="s">
        <v>134</v>
      </c>
      <c r="C134" s="276">
        <v>99.55</v>
      </c>
      <c r="D134" s="278">
        <v>100.39999999999999</v>
      </c>
      <c r="E134" s="278">
        <v>97.149999999999977</v>
      </c>
      <c r="F134" s="278">
        <v>94.749999999999986</v>
      </c>
      <c r="G134" s="278">
        <v>91.499999999999972</v>
      </c>
      <c r="H134" s="278">
        <v>102.79999999999998</v>
      </c>
      <c r="I134" s="278">
        <v>106.05000000000001</v>
      </c>
      <c r="J134" s="278">
        <v>108.44999999999999</v>
      </c>
      <c r="K134" s="276">
        <v>103.65</v>
      </c>
      <c r="L134" s="276">
        <v>98</v>
      </c>
      <c r="M134" s="276">
        <v>336.56385999999998</v>
      </c>
    </row>
    <row r="135" spans="1:13">
      <c r="A135" s="300">
        <v>126</v>
      </c>
      <c r="B135" s="276" t="s">
        <v>265</v>
      </c>
      <c r="C135" s="276">
        <v>2375.85</v>
      </c>
      <c r="D135" s="278">
        <v>2421.6166666666668</v>
      </c>
      <c r="E135" s="278">
        <v>2294.2333333333336</v>
      </c>
      <c r="F135" s="278">
        <v>2212.6166666666668</v>
      </c>
      <c r="G135" s="278">
        <v>2085.2333333333336</v>
      </c>
      <c r="H135" s="278">
        <v>2503.2333333333336</v>
      </c>
      <c r="I135" s="278">
        <v>2630.6166666666668</v>
      </c>
      <c r="J135" s="278">
        <v>2712.2333333333336</v>
      </c>
      <c r="K135" s="276">
        <v>2549</v>
      </c>
      <c r="L135" s="276">
        <v>2340</v>
      </c>
      <c r="M135" s="276">
        <v>2.8130899999999999</v>
      </c>
    </row>
    <row r="136" spans="1:13">
      <c r="A136" s="300">
        <v>127</v>
      </c>
      <c r="B136" s="276" t="s">
        <v>135</v>
      </c>
      <c r="C136" s="276">
        <v>411.15</v>
      </c>
      <c r="D136" s="278">
        <v>416.91666666666669</v>
      </c>
      <c r="E136" s="278">
        <v>402.23333333333335</v>
      </c>
      <c r="F136" s="278">
        <v>393.31666666666666</v>
      </c>
      <c r="G136" s="278">
        <v>378.63333333333333</v>
      </c>
      <c r="H136" s="278">
        <v>425.83333333333337</v>
      </c>
      <c r="I136" s="278">
        <v>440.51666666666665</v>
      </c>
      <c r="J136" s="278">
        <v>449.43333333333339</v>
      </c>
      <c r="K136" s="276">
        <v>431.6</v>
      </c>
      <c r="L136" s="276">
        <v>408</v>
      </c>
      <c r="M136" s="276">
        <v>74.939629999999994</v>
      </c>
    </row>
    <row r="137" spans="1:13">
      <c r="A137" s="300">
        <v>128</v>
      </c>
      <c r="B137" s="276" t="s">
        <v>266</v>
      </c>
      <c r="C137" s="276">
        <v>4008.85</v>
      </c>
      <c r="D137" s="278">
        <v>4089.8166666666671</v>
      </c>
      <c r="E137" s="278">
        <v>3887.6333333333341</v>
      </c>
      <c r="F137" s="278">
        <v>3766.416666666667</v>
      </c>
      <c r="G137" s="278">
        <v>3564.233333333334</v>
      </c>
      <c r="H137" s="278">
        <v>4211.0333333333347</v>
      </c>
      <c r="I137" s="278">
        <v>4413.2166666666672</v>
      </c>
      <c r="J137" s="278">
        <v>4534.4333333333343</v>
      </c>
      <c r="K137" s="276">
        <v>4292</v>
      </c>
      <c r="L137" s="276">
        <v>3968.6</v>
      </c>
      <c r="M137" s="276">
        <v>1.94306</v>
      </c>
    </row>
    <row r="138" spans="1:13">
      <c r="A138" s="300">
        <v>129</v>
      </c>
      <c r="B138" s="276" t="s">
        <v>136</v>
      </c>
      <c r="C138" s="276">
        <v>1336.05</v>
      </c>
      <c r="D138" s="278">
        <v>1338.6833333333332</v>
      </c>
      <c r="E138" s="278">
        <v>1323.5166666666664</v>
      </c>
      <c r="F138" s="278">
        <v>1310.9833333333333</v>
      </c>
      <c r="G138" s="278">
        <v>1295.8166666666666</v>
      </c>
      <c r="H138" s="278">
        <v>1351.2166666666662</v>
      </c>
      <c r="I138" s="278">
        <v>1366.3833333333328</v>
      </c>
      <c r="J138" s="278">
        <v>1378.9166666666661</v>
      </c>
      <c r="K138" s="276">
        <v>1353.85</v>
      </c>
      <c r="L138" s="276">
        <v>1326.15</v>
      </c>
      <c r="M138" s="276">
        <v>31.85998</v>
      </c>
    </row>
    <row r="139" spans="1:13">
      <c r="A139" s="300">
        <v>130</v>
      </c>
      <c r="B139" s="276" t="s">
        <v>137</v>
      </c>
      <c r="C139" s="276">
        <v>1063</v>
      </c>
      <c r="D139" s="278">
        <v>1061</v>
      </c>
      <c r="E139" s="278">
        <v>1032</v>
      </c>
      <c r="F139" s="278">
        <v>1001</v>
      </c>
      <c r="G139" s="278">
        <v>972</v>
      </c>
      <c r="H139" s="278">
        <v>1092</v>
      </c>
      <c r="I139" s="278">
        <v>1121</v>
      </c>
      <c r="J139" s="278">
        <v>1152</v>
      </c>
      <c r="K139" s="276">
        <v>1090</v>
      </c>
      <c r="L139" s="276">
        <v>1030</v>
      </c>
      <c r="M139" s="276">
        <v>33.70552</v>
      </c>
    </row>
    <row r="140" spans="1:13">
      <c r="A140" s="300">
        <v>131</v>
      </c>
      <c r="B140" s="276" t="s">
        <v>148</v>
      </c>
      <c r="C140" s="276">
        <v>85661.85</v>
      </c>
      <c r="D140" s="278">
        <v>86312.900000000009</v>
      </c>
      <c r="E140" s="278">
        <v>84460.200000000012</v>
      </c>
      <c r="F140" s="278">
        <v>83258.55</v>
      </c>
      <c r="G140" s="278">
        <v>81405.850000000006</v>
      </c>
      <c r="H140" s="278">
        <v>87514.550000000017</v>
      </c>
      <c r="I140" s="278">
        <v>89367.25</v>
      </c>
      <c r="J140" s="278">
        <v>90568.900000000023</v>
      </c>
      <c r="K140" s="276">
        <v>88165.6</v>
      </c>
      <c r="L140" s="276">
        <v>85111.25</v>
      </c>
      <c r="M140" s="276">
        <v>0.30785000000000001</v>
      </c>
    </row>
    <row r="141" spans="1:13">
      <c r="A141" s="300">
        <v>132</v>
      </c>
      <c r="B141" s="276" t="s">
        <v>145</v>
      </c>
      <c r="C141" s="276">
        <v>1045.6500000000001</v>
      </c>
      <c r="D141" s="278">
        <v>1055.6333333333334</v>
      </c>
      <c r="E141" s="278">
        <v>1028.0166666666669</v>
      </c>
      <c r="F141" s="278">
        <v>1010.3833333333334</v>
      </c>
      <c r="G141" s="278">
        <v>982.76666666666688</v>
      </c>
      <c r="H141" s="278">
        <v>1073.2666666666669</v>
      </c>
      <c r="I141" s="278">
        <v>1100.8833333333332</v>
      </c>
      <c r="J141" s="278">
        <v>1118.5166666666669</v>
      </c>
      <c r="K141" s="276">
        <v>1083.25</v>
      </c>
      <c r="L141" s="276">
        <v>1038</v>
      </c>
      <c r="M141" s="276">
        <v>5.7551600000000001</v>
      </c>
    </row>
    <row r="142" spans="1:13">
      <c r="A142" s="300">
        <v>133</v>
      </c>
      <c r="B142" s="276" t="s">
        <v>139</v>
      </c>
      <c r="C142" s="276">
        <v>177.8</v>
      </c>
      <c r="D142" s="278">
        <v>180.88333333333335</v>
      </c>
      <c r="E142" s="278">
        <v>172.4666666666667</v>
      </c>
      <c r="F142" s="278">
        <v>167.13333333333335</v>
      </c>
      <c r="G142" s="278">
        <v>158.7166666666667</v>
      </c>
      <c r="H142" s="278">
        <v>186.2166666666667</v>
      </c>
      <c r="I142" s="278">
        <v>194.63333333333338</v>
      </c>
      <c r="J142" s="278">
        <v>199.9666666666667</v>
      </c>
      <c r="K142" s="276">
        <v>189.3</v>
      </c>
      <c r="L142" s="276">
        <v>175.55</v>
      </c>
      <c r="M142" s="276">
        <v>125.53901</v>
      </c>
    </row>
    <row r="143" spans="1:13">
      <c r="A143" s="300">
        <v>134</v>
      </c>
      <c r="B143" s="276" t="s">
        <v>138</v>
      </c>
      <c r="C143" s="276">
        <v>809</v>
      </c>
      <c r="D143" s="278">
        <v>808.98333333333323</v>
      </c>
      <c r="E143" s="278">
        <v>797.16666666666652</v>
      </c>
      <c r="F143" s="278">
        <v>785.33333333333326</v>
      </c>
      <c r="G143" s="278">
        <v>773.51666666666654</v>
      </c>
      <c r="H143" s="278">
        <v>820.81666666666649</v>
      </c>
      <c r="I143" s="278">
        <v>832.63333333333333</v>
      </c>
      <c r="J143" s="278">
        <v>844.46666666666647</v>
      </c>
      <c r="K143" s="276">
        <v>820.8</v>
      </c>
      <c r="L143" s="276">
        <v>797.15</v>
      </c>
      <c r="M143" s="276">
        <v>39.550690000000003</v>
      </c>
    </row>
    <row r="144" spans="1:13">
      <c r="A144" s="300">
        <v>135</v>
      </c>
      <c r="B144" s="276" t="s">
        <v>140</v>
      </c>
      <c r="C144" s="276">
        <v>162.19999999999999</v>
      </c>
      <c r="D144" s="278">
        <v>164.45000000000002</v>
      </c>
      <c r="E144" s="278">
        <v>158.90000000000003</v>
      </c>
      <c r="F144" s="278">
        <v>155.60000000000002</v>
      </c>
      <c r="G144" s="278">
        <v>150.05000000000004</v>
      </c>
      <c r="H144" s="278">
        <v>167.75000000000003</v>
      </c>
      <c r="I144" s="278">
        <v>173.30000000000004</v>
      </c>
      <c r="J144" s="278">
        <v>176.60000000000002</v>
      </c>
      <c r="K144" s="276">
        <v>170</v>
      </c>
      <c r="L144" s="276">
        <v>161.15</v>
      </c>
      <c r="M144" s="276">
        <v>74.537850000000006</v>
      </c>
    </row>
    <row r="145" spans="1:13">
      <c r="A145" s="300">
        <v>136</v>
      </c>
      <c r="B145" s="276" t="s">
        <v>141</v>
      </c>
      <c r="C145" s="276">
        <v>411.05</v>
      </c>
      <c r="D145" s="278">
        <v>411.51666666666671</v>
      </c>
      <c r="E145" s="278">
        <v>404.63333333333344</v>
      </c>
      <c r="F145" s="278">
        <v>398.21666666666675</v>
      </c>
      <c r="G145" s="278">
        <v>391.33333333333348</v>
      </c>
      <c r="H145" s="278">
        <v>417.93333333333339</v>
      </c>
      <c r="I145" s="278">
        <v>424.81666666666672</v>
      </c>
      <c r="J145" s="278">
        <v>431.23333333333335</v>
      </c>
      <c r="K145" s="276">
        <v>418.4</v>
      </c>
      <c r="L145" s="276">
        <v>405.1</v>
      </c>
      <c r="M145" s="276">
        <v>20.746759999999998</v>
      </c>
    </row>
    <row r="146" spans="1:13">
      <c r="A146" s="300">
        <v>137</v>
      </c>
      <c r="B146" s="276" t="s">
        <v>142</v>
      </c>
      <c r="C146" s="276">
        <v>7830.65</v>
      </c>
      <c r="D146" s="278">
        <v>7866.5333333333328</v>
      </c>
      <c r="E146" s="278">
        <v>7709.1166666666659</v>
      </c>
      <c r="F146" s="278">
        <v>7587.583333333333</v>
      </c>
      <c r="G146" s="278">
        <v>7430.1666666666661</v>
      </c>
      <c r="H146" s="278">
        <v>7988.0666666666657</v>
      </c>
      <c r="I146" s="278">
        <v>8145.4833333333336</v>
      </c>
      <c r="J146" s="278">
        <v>8267.0166666666664</v>
      </c>
      <c r="K146" s="276">
        <v>8023.95</v>
      </c>
      <c r="L146" s="276">
        <v>7745</v>
      </c>
      <c r="M146" s="276">
        <v>7.71183</v>
      </c>
    </row>
    <row r="147" spans="1:13">
      <c r="A147" s="300">
        <v>138</v>
      </c>
      <c r="B147" s="276" t="s">
        <v>144</v>
      </c>
      <c r="C147" s="276">
        <v>692.95</v>
      </c>
      <c r="D147" s="278">
        <v>696.01666666666677</v>
      </c>
      <c r="E147" s="278">
        <v>683.33333333333348</v>
      </c>
      <c r="F147" s="278">
        <v>673.7166666666667</v>
      </c>
      <c r="G147" s="278">
        <v>661.03333333333342</v>
      </c>
      <c r="H147" s="278">
        <v>705.63333333333355</v>
      </c>
      <c r="I147" s="278">
        <v>718.31666666666672</v>
      </c>
      <c r="J147" s="278">
        <v>727.93333333333362</v>
      </c>
      <c r="K147" s="276">
        <v>708.7</v>
      </c>
      <c r="L147" s="276">
        <v>686.4</v>
      </c>
      <c r="M147" s="276">
        <v>13.618650000000001</v>
      </c>
    </row>
    <row r="148" spans="1:13">
      <c r="A148" s="300">
        <v>139</v>
      </c>
      <c r="B148" s="276" t="s">
        <v>146</v>
      </c>
      <c r="C148" s="276">
        <v>1663.55</v>
      </c>
      <c r="D148" s="278">
        <v>1674.6499999999999</v>
      </c>
      <c r="E148" s="278">
        <v>1640.8999999999996</v>
      </c>
      <c r="F148" s="278">
        <v>1618.2499999999998</v>
      </c>
      <c r="G148" s="278">
        <v>1584.4999999999995</v>
      </c>
      <c r="H148" s="278">
        <v>1697.2999999999997</v>
      </c>
      <c r="I148" s="278">
        <v>1731.0500000000002</v>
      </c>
      <c r="J148" s="278">
        <v>1753.6999999999998</v>
      </c>
      <c r="K148" s="276">
        <v>1708.4</v>
      </c>
      <c r="L148" s="276">
        <v>1652</v>
      </c>
      <c r="M148" s="276">
        <v>6.80532</v>
      </c>
    </row>
    <row r="149" spans="1:13">
      <c r="A149" s="300">
        <v>140</v>
      </c>
      <c r="B149" s="276" t="s">
        <v>147</v>
      </c>
      <c r="C149" s="276">
        <v>157</v>
      </c>
      <c r="D149" s="278">
        <v>158.25</v>
      </c>
      <c r="E149" s="278">
        <v>154</v>
      </c>
      <c r="F149" s="278">
        <v>151</v>
      </c>
      <c r="G149" s="278">
        <v>146.75</v>
      </c>
      <c r="H149" s="278">
        <v>161.25</v>
      </c>
      <c r="I149" s="278">
        <v>165.5</v>
      </c>
      <c r="J149" s="278">
        <v>168.5</v>
      </c>
      <c r="K149" s="276">
        <v>162.5</v>
      </c>
      <c r="L149" s="276">
        <v>155.25</v>
      </c>
      <c r="M149" s="276">
        <v>142.63503</v>
      </c>
    </row>
    <row r="150" spans="1:13">
      <c r="A150" s="300">
        <v>141</v>
      </c>
      <c r="B150" s="276" t="s">
        <v>268</v>
      </c>
      <c r="C150" s="276">
        <v>1635</v>
      </c>
      <c r="D150" s="278">
        <v>1640.9333333333332</v>
      </c>
      <c r="E150" s="278">
        <v>1614.1666666666663</v>
      </c>
      <c r="F150" s="278">
        <v>1593.333333333333</v>
      </c>
      <c r="G150" s="278">
        <v>1566.5666666666662</v>
      </c>
      <c r="H150" s="278">
        <v>1661.7666666666664</v>
      </c>
      <c r="I150" s="278">
        <v>1688.5333333333333</v>
      </c>
      <c r="J150" s="278">
        <v>1709.3666666666666</v>
      </c>
      <c r="K150" s="276">
        <v>1667.7</v>
      </c>
      <c r="L150" s="276">
        <v>1620.1</v>
      </c>
      <c r="M150" s="276">
        <v>4.6552499999999997</v>
      </c>
    </row>
    <row r="151" spans="1:13">
      <c r="A151" s="300">
        <v>142</v>
      </c>
      <c r="B151" s="276" t="s">
        <v>149</v>
      </c>
      <c r="C151" s="276">
        <v>1174.6500000000001</v>
      </c>
      <c r="D151" s="278">
        <v>1179.3833333333334</v>
      </c>
      <c r="E151" s="278">
        <v>1155.2666666666669</v>
      </c>
      <c r="F151" s="278">
        <v>1135.8833333333334</v>
      </c>
      <c r="G151" s="278">
        <v>1111.7666666666669</v>
      </c>
      <c r="H151" s="278">
        <v>1198.7666666666669</v>
      </c>
      <c r="I151" s="278">
        <v>1222.8833333333332</v>
      </c>
      <c r="J151" s="278">
        <v>1242.2666666666669</v>
      </c>
      <c r="K151" s="276">
        <v>1203.5</v>
      </c>
      <c r="L151" s="276">
        <v>1160</v>
      </c>
      <c r="M151" s="276">
        <v>19.12724</v>
      </c>
    </row>
    <row r="152" spans="1:13">
      <c r="A152" s="300">
        <v>143</v>
      </c>
      <c r="B152" s="276" t="s">
        <v>269</v>
      </c>
      <c r="C152" s="276">
        <v>891.25</v>
      </c>
      <c r="D152" s="278">
        <v>898.65</v>
      </c>
      <c r="E152" s="278">
        <v>879.3</v>
      </c>
      <c r="F152" s="278">
        <v>867.35</v>
      </c>
      <c r="G152" s="278">
        <v>848</v>
      </c>
      <c r="H152" s="278">
        <v>910.59999999999991</v>
      </c>
      <c r="I152" s="278">
        <v>929.95</v>
      </c>
      <c r="J152" s="278">
        <v>941.89999999999986</v>
      </c>
      <c r="K152" s="276">
        <v>918</v>
      </c>
      <c r="L152" s="276">
        <v>886.7</v>
      </c>
      <c r="M152" s="276">
        <v>3.0853700000000002</v>
      </c>
    </row>
    <row r="153" spans="1:13">
      <c r="A153" s="300">
        <v>144</v>
      </c>
      <c r="B153" s="276" t="s">
        <v>155</v>
      </c>
      <c r="C153" s="276">
        <v>116.35</v>
      </c>
      <c r="D153" s="278">
        <v>118.06666666666666</v>
      </c>
      <c r="E153" s="278">
        <v>113.73333333333332</v>
      </c>
      <c r="F153" s="278">
        <v>111.11666666666666</v>
      </c>
      <c r="G153" s="278">
        <v>106.78333333333332</v>
      </c>
      <c r="H153" s="278">
        <v>120.68333333333332</v>
      </c>
      <c r="I153" s="278">
        <v>125.01666666666667</v>
      </c>
      <c r="J153" s="278">
        <v>127.63333333333333</v>
      </c>
      <c r="K153" s="276">
        <v>122.4</v>
      </c>
      <c r="L153" s="276">
        <v>115.45</v>
      </c>
      <c r="M153" s="276">
        <v>108.66099</v>
      </c>
    </row>
    <row r="154" spans="1:13">
      <c r="A154" s="300">
        <v>145</v>
      </c>
      <c r="B154" s="276" t="s">
        <v>156</v>
      </c>
      <c r="C154" s="276">
        <v>97.55</v>
      </c>
      <c r="D154" s="278">
        <v>98.416666666666671</v>
      </c>
      <c r="E154" s="278">
        <v>95.933333333333337</v>
      </c>
      <c r="F154" s="278">
        <v>94.316666666666663</v>
      </c>
      <c r="G154" s="278">
        <v>91.833333333333329</v>
      </c>
      <c r="H154" s="278">
        <v>100.03333333333335</v>
      </c>
      <c r="I154" s="278">
        <v>102.51666666666667</v>
      </c>
      <c r="J154" s="278">
        <v>104.13333333333335</v>
      </c>
      <c r="K154" s="276">
        <v>100.9</v>
      </c>
      <c r="L154" s="276">
        <v>96.8</v>
      </c>
      <c r="M154" s="276">
        <v>236.13664</v>
      </c>
    </row>
    <row r="155" spans="1:13">
      <c r="A155" s="300">
        <v>146</v>
      </c>
      <c r="B155" s="276" t="s">
        <v>150</v>
      </c>
      <c r="C155" s="276">
        <v>43.45</v>
      </c>
      <c r="D155" s="278">
        <v>44</v>
      </c>
      <c r="E155" s="278">
        <v>42.55</v>
      </c>
      <c r="F155" s="278">
        <v>41.65</v>
      </c>
      <c r="G155" s="278">
        <v>40.199999999999996</v>
      </c>
      <c r="H155" s="278">
        <v>44.9</v>
      </c>
      <c r="I155" s="278">
        <v>46.35</v>
      </c>
      <c r="J155" s="278">
        <v>47.25</v>
      </c>
      <c r="K155" s="276">
        <v>45.45</v>
      </c>
      <c r="L155" s="276">
        <v>43.1</v>
      </c>
      <c r="M155" s="276">
        <v>196.00551999999999</v>
      </c>
    </row>
    <row r="156" spans="1:13">
      <c r="A156" s="300">
        <v>147</v>
      </c>
      <c r="B156" s="276" t="s">
        <v>478</v>
      </c>
      <c r="C156" s="276">
        <v>2496.9499999999998</v>
      </c>
      <c r="D156" s="278">
        <v>2508.1333333333332</v>
      </c>
      <c r="E156" s="278">
        <v>2478.8166666666666</v>
      </c>
      <c r="F156" s="278">
        <v>2460.6833333333334</v>
      </c>
      <c r="G156" s="278">
        <v>2431.3666666666668</v>
      </c>
      <c r="H156" s="278">
        <v>2526.2666666666664</v>
      </c>
      <c r="I156" s="278">
        <v>2555.583333333333</v>
      </c>
      <c r="J156" s="278">
        <v>2573.7166666666662</v>
      </c>
      <c r="K156" s="276">
        <v>2537.4499999999998</v>
      </c>
      <c r="L156" s="276">
        <v>2490</v>
      </c>
      <c r="M156" s="276">
        <v>0.9274</v>
      </c>
    </row>
    <row r="157" spans="1:13">
      <c r="A157" s="300">
        <v>148</v>
      </c>
      <c r="B157" s="276" t="s">
        <v>153</v>
      </c>
      <c r="C157" s="276">
        <v>17630.7</v>
      </c>
      <c r="D157" s="278">
        <v>17753.816666666666</v>
      </c>
      <c r="E157" s="278">
        <v>17433.633333333331</v>
      </c>
      <c r="F157" s="278">
        <v>17236.566666666666</v>
      </c>
      <c r="G157" s="278">
        <v>16916.383333333331</v>
      </c>
      <c r="H157" s="278">
        <v>17950.883333333331</v>
      </c>
      <c r="I157" s="278">
        <v>18271.066666666666</v>
      </c>
      <c r="J157" s="278">
        <v>18468.133333333331</v>
      </c>
      <c r="K157" s="276">
        <v>18074</v>
      </c>
      <c r="L157" s="276">
        <v>17556.75</v>
      </c>
      <c r="M157" s="276">
        <v>1.2067399999999999</v>
      </c>
    </row>
    <row r="158" spans="1:13">
      <c r="A158" s="300">
        <v>149</v>
      </c>
      <c r="B158" s="276" t="s">
        <v>3161</v>
      </c>
      <c r="C158" s="276">
        <v>334.95</v>
      </c>
      <c r="D158" s="278">
        <v>333.98333333333335</v>
      </c>
      <c r="E158" s="278">
        <v>327.9666666666667</v>
      </c>
      <c r="F158" s="278">
        <v>320.98333333333335</v>
      </c>
      <c r="G158" s="278">
        <v>314.9666666666667</v>
      </c>
      <c r="H158" s="278">
        <v>340.9666666666667</v>
      </c>
      <c r="I158" s="278">
        <v>346.98333333333335</v>
      </c>
      <c r="J158" s="278">
        <v>353.9666666666667</v>
      </c>
      <c r="K158" s="276">
        <v>340</v>
      </c>
      <c r="L158" s="276">
        <v>327</v>
      </c>
      <c r="M158" s="276">
        <v>33.450749999999999</v>
      </c>
    </row>
    <row r="159" spans="1:13">
      <c r="A159" s="300">
        <v>150</v>
      </c>
      <c r="B159" s="276" t="s">
        <v>271</v>
      </c>
      <c r="C159" s="276">
        <v>556.85</v>
      </c>
      <c r="D159" s="278">
        <v>555.43333333333339</v>
      </c>
      <c r="E159" s="278">
        <v>541.01666666666677</v>
      </c>
      <c r="F159" s="278">
        <v>525.18333333333339</v>
      </c>
      <c r="G159" s="278">
        <v>510.76666666666677</v>
      </c>
      <c r="H159" s="278">
        <v>571.26666666666677</v>
      </c>
      <c r="I159" s="278">
        <v>585.68333333333328</v>
      </c>
      <c r="J159" s="278">
        <v>601.51666666666677</v>
      </c>
      <c r="K159" s="276">
        <v>569.85</v>
      </c>
      <c r="L159" s="276">
        <v>539.6</v>
      </c>
      <c r="M159" s="276">
        <v>5.1289300000000004</v>
      </c>
    </row>
    <row r="160" spans="1:13">
      <c r="A160" s="300">
        <v>151</v>
      </c>
      <c r="B160" s="276" t="s">
        <v>158</v>
      </c>
      <c r="C160" s="276">
        <v>96.65</v>
      </c>
      <c r="D160" s="278">
        <v>98.183333333333337</v>
      </c>
      <c r="E160" s="278">
        <v>94.51666666666668</v>
      </c>
      <c r="F160" s="278">
        <v>92.38333333333334</v>
      </c>
      <c r="G160" s="278">
        <v>88.716666666666683</v>
      </c>
      <c r="H160" s="278">
        <v>100.31666666666668</v>
      </c>
      <c r="I160" s="278">
        <v>103.98333333333333</v>
      </c>
      <c r="J160" s="278">
        <v>106.11666666666667</v>
      </c>
      <c r="K160" s="276">
        <v>101.85</v>
      </c>
      <c r="L160" s="276">
        <v>96.05</v>
      </c>
      <c r="M160" s="276">
        <v>336.23460999999998</v>
      </c>
    </row>
    <row r="161" spans="1:13">
      <c r="A161" s="300">
        <v>152</v>
      </c>
      <c r="B161" s="276" t="s">
        <v>157</v>
      </c>
      <c r="C161" s="276">
        <v>114.8</v>
      </c>
      <c r="D161" s="278">
        <v>114.38333333333333</v>
      </c>
      <c r="E161" s="278">
        <v>110.91666666666666</v>
      </c>
      <c r="F161" s="278">
        <v>107.03333333333333</v>
      </c>
      <c r="G161" s="278">
        <v>103.56666666666666</v>
      </c>
      <c r="H161" s="278">
        <v>118.26666666666665</v>
      </c>
      <c r="I161" s="278">
        <v>121.73333333333332</v>
      </c>
      <c r="J161" s="278">
        <v>125.61666666666665</v>
      </c>
      <c r="K161" s="276">
        <v>117.85</v>
      </c>
      <c r="L161" s="276">
        <v>110.5</v>
      </c>
      <c r="M161" s="276">
        <v>17.944749999999999</v>
      </c>
    </row>
    <row r="162" spans="1:13">
      <c r="A162" s="300">
        <v>153</v>
      </c>
      <c r="B162" s="276" t="s">
        <v>272</v>
      </c>
      <c r="C162" s="276">
        <v>3308.4</v>
      </c>
      <c r="D162" s="278">
        <v>3317.5</v>
      </c>
      <c r="E162" s="278">
        <v>3245</v>
      </c>
      <c r="F162" s="278">
        <v>3181.6</v>
      </c>
      <c r="G162" s="278">
        <v>3109.1</v>
      </c>
      <c r="H162" s="278">
        <v>3380.9</v>
      </c>
      <c r="I162" s="278">
        <v>3453.4</v>
      </c>
      <c r="J162" s="278">
        <v>3516.8</v>
      </c>
      <c r="K162" s="276">
        <v>3390</v>
      </c>
      <c r="L162" s="276">
        <v>3254.1</v>
      </c>
      <c r="M162" s="276">
        <v>0.69955000000000001</v>
      </c>
    </row>
    <row r="163" spans="1:13">
      <c r="A163" s="300">
        <v>154</v>
      </c>
      <c r="B163" s="276" t="s">
        <v>273</v>
      </c>
      <c r="C163" s="276">
        <v>2203.5500000000002</v>
      </c>
      <c r="D163" s="278">
        <v>2204.9666666666667</v>
      </c>
      <c r="E163" s="278">
        <v>2167.5333333333333</v>
      </c>
      <c r="F163" s="278">
        <v>2131.5166666666664</v>
      </c>
      <c r="G163" s="278">
        <v>2094.083333333333</v>
      </c>
      <c r="H163" s="278">
        <v>2240.9833333333336</v>
      </c>
      <c r="I163" s="278">
        <v>2278.416666666667</v>
      </c>
      <c r="J163" s="278">
        <v>2314.4333333333338</v>
      </c>
      <c r="K163" s="276">
        <v>2242.4</v>
      </c>
      <c r="L163" s="276">
        <v>2168.9499999999998</v>
      </c>
      <c r="M163" s="276">
        <v>3.1834799999999999</v>
      </c>
    </row>
    <row r="164" spans="1:13">
      <c r="A164" s="300">
        <v>155</v>
      </c>
      <c r="B164" s="276" t="s">
        <v>159</v>
      </c>
      <c r="C164" s="276">
        <v>28259.05</v>
      </c>
      <c r="D164" s="278">
        <v>28324.45</v>
      </c>
      <c r="E164" s="278">
        <v>27848.9</v>
      </c>
      <c r="F164" s="278">
        <v>27438.75</v>
      </c>
      <c r="G164" s="278">
        <v>26963.200000000001</v>
      </c>
      <c r="H164" s="278">
        <v>28734.600000000002</v>
      </c>
      <c r="I164" s="278">
        <v>29210.149999999998</v>
      </c>
      <c r="J164" s="278">
        <v>29620.300000000003</v>
      </c>
      <c r="K164" s="276">
        <v>28800</v>
      </c>
      <c r="L164" s="276">
        <v>27914.3</v>
      </c>
      <c r="M164" s="276">
        <v>0.29722999999999999</v>
      </c>
    </row>
    <row r="165" spans="1:13">
      <c r="A165" s="300">
        <v>156</v>
      </c>
      <c r="B165" s="276" t="s">
        <v>161</v>
      </c>
      <c r="C165" s="276">
        <v>243.25</v>
      </c>
      <c r="D165" s="278">
        <v>248.16666666666666</v>
      </c>
      <c r="E165" s="278">
        <v>236.63333333333333</v>
      </c>
      <c r="F165" s="278">
        <v>230.01666666666668</v>
      </c>
      <c r="G165" s="278">
        <v>218.48333333333335</v>
      </c>
      <c r="H165" s="278">
        <v>254.7833333333333</v>
      </c>
      <c r="I165" s="278">
        <v>266.31666666666666</v>
      </c>
      <c r="J165" s="278">
        <v>272.93333333333328</v>
      </c>
      <c r="K165" s="276">
        <v>259.7</v>
      </c>
      <c r="L165" s="276">
        <v>241.55</v>
      </c>
      <c r="M165" s="276">
        <v>95.457430000000002</v>
      </c>
    </row>
    <row r="166" spans="1:13">
      <c r="A166" s="300">
        <v>157</v>
      </c>
      <c r="B166" s="276" t="s">
        <v>275</v>
      </c>
      <c r="C166" s="276">
        <v>4944.6499999999996</v>
      </c>
      <c r="D166" s="278">
        <v>4956.55</v>
      </c>
      <c r="E166" s="278">
        <v>4913.1000000000004</v>
      </c>
      <c r="F166" s="278">
        <v>4881.55</v>
      </c>
      <c r="G166" s="278">
        <v>4838.1000000000004</v>
      </c>
      <c r="H166" s="278">
        <v>4988.1000000000004</v>
      </c>
      <c r="I166" s="278">
        <v>5031.5499999999993</v>
      </c>
      <c r="J166" s="278">
        <v>5063.1000000000004</v>
      </c>
      <c r="K166" s="276">
        <v>5000</v>
      </c>
      <c r="L166" s="276">
        <v>4925</v>
      </c>
      <c r="M166" s="276">
        <v>0.94269000000000003</v>
      </c>
    </row>
    <row r="167" spans="1:13">
      <c r="A167" s="300">
        <v>158</v>
      </c>
      <c r="B167" s="276" t="s">
        <v>163</v>
      </c>
      <c r="C167" s="276">
        <v>1726.85</v>
      </c>
      <c r="D167" s="278">
        <v>1732.8</v>
      </c>
      <c r="E167" s="278">
        <v>1708.6999999999998</v>
      </c>
      <c r="F167" s="278">
        <v>1690.55</v>
      </c>
      <c r="G167" s="278">
        <v>1666.4499999999998</v>
      </c>
      <c r="H167" s="278">
        <v>1750.9499999999998</v>
      </c>
      <c r="I167" s="278">
        <v>1775.0499999999997</v>
      </c>
      <c r="J167" s="278">
        <v>1793.1999999999998</v>
      </c>
      <c r="K167" s="276">
        <v>1756.9</v>
      </c>
      <c r="L167" s="276">
        <v>1714.65</v>
      </c>
      <c r="M167" s="276">
        <v>7.68018</v>
      </c>
    </row>
    <row r="168" spans="1:13">
      <c r="A168" s="300">
        <v>159</v>
      </c>
      <c r="B168" s="276" t="s">
        <v>160</v>
      </c>
      <c r="C168" s="276">
        <v>1584.65</v>
      </c>
      <c r="D168" s="278">
        <v>1596.6666666666667</v>
      </c>
      <c r="E168" s="278">
        <v>1543.6333333333334</v>
      </c>
      <c r="F168" s="278">
        <v>1502.6166666666668</v>
      </c>
      <c r="G168" s="278">
        <v>1449.5833333333335</v>
      </c>
      <c r="H168" s="278">
        <v>1637.6833333333334</v>
      </c>
      <c r="I168" s="278">
        <v>1690.7166666666667</v>
      </c>
      <c r="J168" s="278">
        <v>1731.7333333333333</v>
      </c>
      <c r="K168" s="276">
        <v>1649.7</v>
      </c>
      <c r="L168" s="276">
        <v>1555.65</v>
      </c>
      <c r="M168" s="276">
        <v>47.427370000000003</v>
      </c>
    </row>
    <row r="169" spans="1:13">
      <c r="A169" s="300">
        <v>160</v>
      </c>
      <c r="B169" s="276" t="s">
        <v>491</v>
      </c>
      <c r="C169" s="276">
        <v>1194.25</v>
      </c>
      <c r="D169" s="278">
        <v>1183.1499999999999</v>
      </c>
      <c r="E169" s="278">
        <v>1156.2999999999997</v>
      </c>
      <c r="F169" s="278">
        <v>1118.3499999999999</v>
      </c>
      <c r="G169" s="278">
        <v>1091.4999999999998</v>
      </c>
      <c r="H169" s="278">
        <v>1221.0999999999997</v>
      </c>
      <c r="I169" s="278">
        <v>1247.9499999999996</v>
      </c>
      <c r="J169" s="278">
        <v>1285.8999999999996</v>
      </c>
      <c r="K169" s="276">
        <v>1210</v>
      </c>
      <c r="L169" s="276">
        <v>1145.2</v>
      </c>
      <c r="M169" s="276">
        <v>4.5783100000000001</v>
      </c>
    </row>
    <row r="170" spans="1:13">
      <c r="A170" s="300">
        <v>161</v>
      </c>
      <c r="B170" s="276" t="s">
        <v>162</v>
      </c>
      <c r="C170" s="276">
        <v>117.4</v>
      </c>
      <c r="D170" s="278">
        <v>118.60000000000001</v>
      </c>
      <c r="E170" s="278">
        <v>115.10000000000002</v>
      </c>
      <c r="F170" s="278">
        <v>112.80000000000001</v>
      </c>
      <c r="G170" s="278">
        <v>109.30000000000003</v>
      </c>
      <c r="H170" s="278">
        <v>120.90000000000002</v>
      </c>
      <c r="I170" s="278">
        <v>124.39999999999999</v>
      </c>
      <c r="J170" s="278">
        <v>126.70000000000002</v>
      </c>
      <c r="K170" s="276">
        <v>122.1</v>
      </c>
      <c r="L170" s="276">
        <v>116.3</v>
      </c>
      <c r="M170" s="276">
        <v>76.117400000000004</v>
      </c>
    </row>
    <row r="171" spans="1:13">
      <c r="A171" s="300">
        <v>162</v>
      </c>
      <c r="B171" s="276" t="s">
        <v>165</v>
      </c>
      <c r="C171" s="276">
        <v>195.75</v>
      </c>
      <c r="D171" s="278">
        <v>197.43333333333331</v>
      </c>
      <c r="E171" s="278">
        <v>192.86666666666662</v>
      </c>
      <c r="F171" s="278">
        <v>189.98333333333332</v>
      </c>
      <c r="G171" s="278">
        <v>185.41666666666663</v>
      </c>
      <c r="H171" s="278">
        <v>200.31666666666661</v>
      </c>
      <c r="I171" s="278">
        <v>204.88333333333327</v>
      </c>
      <c r="J171" s="278">
        <v>207.76666666666659</v>
      </c>
      <c r="K171" s="276">
        <v>202</v>
      </c>
      <c r="L171" s="276">
        <v>194.55</v>
      </c>
      <c r="M171" s="276">
        <v>146.91747000000001</v>
      </c>
    </row>
    <row r="172" spans="1:13">
      <c r="A172" s="300">
        <v>163</v>
      </c>
      <c r="B172" s="276" t="s">
        <v>276</v>
      </c>
      <c r="C172" s="276">
        <v>278.35000000000002</v>
      </c>
      <c r="D172" s="278">
        <v>280.55</v>
      </c>
      <c r="E172" s="278">
        <v>272.3</v>
      </c>
      <c r="F172" s="278">
        <v>266.25</v>
      </c>
      <c r="G172" s="278">
        <v>258</v>
      </c>
      <c r="H172" s="278">
        <v>286.60000000000002</v>
      </c>
      <c r="I172" s="278">
        <v>294.85000000000002</v>
      </c>
      <c r="J172" s="278">
        <v>300.90000000000003</v>
      </c>
      <c r="K172" s="276">
        <v>288.8</v>
      </c>
      <c r="L172" s="276">
        <v>274.5</v>
      </c>
      <c r="M172" s="276">
        <v>5.3600300000000001</v>
      </c>
    </row>
    <row r="173" spans="1:13">
      <c r="A173" s="300">
        <v>164</v>
      </c>
      <c r="B173" s="276" t="s">
        <v>277</v>
      </c>
      <c r="C173" s="276">
        <v>11316.05</v>
      </c>
      <c r="D173" s="278">
        <v>11325.949999999999</v>
      </c>
      <c r="E173" s="278">
        <v>11225.499999999998</v>
      </c>
      <c r="F173" s="278">
        <v>11134.949999999999</v>
      </c>
      <c r="G173" s="278">
        <v>11034.499999999998</v>
      </c>
      <c r="H173" s="278">
        <v>11416.499999999998</v>
      </c>
      <c r="I173" s="278">
        <v>11516.949999999999</v>
      </c>
      <c r="J173" s="278">
        <v>11607.499999999998</v>
      </c>
      <c r="K173" s="276">
        <v>11426.4</v>
      </c>
      <c r="L173" s="276">
        <v>11235.4</v>
      </c>
      <c r="M173" s="276">
        <v>9.9000000000000005E-2</v>
      </c>
    </row>
    <row r="174" spans="1:13">
      <c r="A174" s="300">
        <v>165</v>
      </c>
      <c r="B174" s="276" t="s">
        <v>164</v>
      </c>
      <c r="C174" s="276">
        <v>35.450000000000003</v>
      </c>
      <c r="D174" s="278">
        <v>35.699999999999996</v>
      </c>
      <c r="E174" s="278">
        <v>34.849999999999994</v>
      </c>
      <c r="F174" s="278">
        <v>34.25</v>
      </c>
      <c r="G174" s="278">
        <v>33.4</v>
      </c>
      <c r="H174" s="278">
        <v>36.29999999999999</v>
      </c>
      <c r="I174" s="278">
        <v>37.15</v>
      </c>
      <c r="J174" s="278">
        <v>37.749999999999986</v>
      </c>
      <c r="K174" s="276">
        <v>36.549999999999997</v>
      </c>
      <c r="L174" s="276">
        <v>35.1</v>
      </c>
      <c r="M174" s="276">
        <v>1130.03034</v>
      </c>
    </row>
    <row r="175" spans="1:13">
      <c r="A175" s="300">
        <v>166</v>
      </c>
      <c r="B175" s="276" t="s">
        <v>168</v>
      </c>
      <c r="C175" s="276">
        <v>244.4</v>
      </c>
      <c r="D175" s="278">
        <v>246.73333333333335</v>
      </c>
      <c r="E175" s="278">
        <v>240.4666666666667</v>
      </c>
      <c r="F175" s="278">
        <v>236.53333333333336</v>
      </c>
      <c r="G175" s="278">
        <v>230.26666666666671</v>
      </c>
      <c r="H175" s="278">
        <v>250.66666666666669</v>
      </c>
      <c r="I175" s="278">
        <v>256.93333333333334</v>
      </c>
      <c r="J175" s="278">
        <v>260.86666666666667</v>
      </c>
      <c r="K175" s="276">
        <v>253</v>
      </c>
      <c r="L175" s="276">
        <v>242.8</v>
      </c>
      <c r="M175" s="276">
        <v>117.3043</v>
      </c>
    </row>
    <row r="176" spans="1:13">
      <c r="A176" s="300">
        <v>167</v>
      </c>
      <c r="B176" s="276" t="s">
        <v>169</v>
      </c>
      <c r="C176" s="276">
        <v>140.9</v>
      </c>
      <c r="D176" s="278">
        <v>141.91666666666666</v>
      </c>
      <c r="E176" s="278">
        <v>138.33333333333331</v>
      </c>
      <c r="F176" s="278">
        <v>135.76666666666665</v>
      </c>
      <c r="G176" s="278">
        <v>132.18333333333331</v>
      </c>
      <c r="H176" s="278">
        <v>144.48333333333332</v>
      </c>
      <c r="I176" s="278">
        <v>148.06666666666663</v>
      </c>
      <c r="J176" s="278">
        <v>150.63333333333333</v>
      </c>
      <c r="K176" s="276">
        <v>145.5</v>
      </c>
      <c r="L176" s="276">
        <v>139.35</v>
      </c>
      <c r="M176" s="276">
        <v>65.580449999999999</v>
      </c>
    </row>
    <row r="177" spans="1:13">
      <c r="A177" s="300">
        <v>168</v>
      </c>
      <c r="B177" s="276" t="s">
        <v>279</v>
      </c>
      <c r="C177" s="276">
        <v>483.65</v>
      </c>
      <c r="D177" s="278">
        <v>482.45</v>
      </c>
      <c r="E177" s="278">
        <v>478.65</v>
      </c>
      <c r="F177" s="278">
        <v>473.65</v>
      </c>
      <c r="G177" s="278">
        <v>469.84999999999997</v>
      </c>
      <c r="H177" s="278">
        <v>487.45</v>
      </c>
      <c r="I177" s="278">
        <v>491.25000000000006</v>
      </c>
      <c r="J177" s="278">
        <v>496.25</v>
      </c>
      <c r="K177" s="276">
        <v>486.25</v>
      </c>
      <c r="L177" s="276">
        <v>477.45</v>
      </c>
      <c r="M177" s="276">
        <v>1.6972799999999999</v>
      </c>
    </row>
    <row r="178" spans="1:13">
      <c r="A178" s="300">
        <v>169</v>
      </c>
      <c r="B178" s="276" t="s">
        <v>170</v>
      </c>
      <c r="C178" s="276">
        <v>1983.95</v>
      </c>
      <c r="D178" s="278">
        <v>1968.0999999999997</v>
      </c>
      <c r="E178" s="278">
        <v>1939.1999999999994</v>
      </c>
      <c r="F178" s="278">
        <v>1894.4499999999996</v>
      </c>
      <c r="G178" s="278">
        <v>1865.5499999999993</v>
      </c>
      <c r="H178" s="278">
        <v>2012.8499999999995</v>
      </c>
      <c r="I178" s="278">
        <v>2041.7499999999995</v>
      </c>
      <c r="J178" s="278">
        <v>2086.4999999999995</v>
      </c>
      <c r="K178" s="276">
        <v>1997</v>
      </c>
      <c r="L178" s="276">
        <v>1923.35</v>
      </c>
      <c r="M178" s="276">
        <v>161.98856000000001</v>
      </c>
    </row>
    <row r="179" spans="1:13">
      <c r="A179" s="300">
        <v>170</v>
      </c>
      <c r="B179" s="276" t="s">
        <v>3523</v>
      </c>
      <c r="C179" s="276">
        <v>960.45</v>
      </c>
      <c r="D179" s="278">
        <v>955.80000000000007</v>
      </c>
      <c r="E179" s="278">
        <v>946.65000000000009</v>
      </c>
      <c r="F179" s="278">
        <v>932.85</v>
      </c>
      <c r="G179" s="278">
        <v>923.7</v>
      </c>
      <c r="H179" s="278">
        <v>969.60000000000014</v>
      </c>
      <c r="I179" s="278">
        <v>978.75</v>
      </c>
      <c r="J179" s="278">
        <v>992.55000000000018</v>
      </c>
      <c r="K179" s="276">
        <v>964.95</v>
      </c>
      <c r="L179" s="276">
        <v>942</v>
      </c>
      <c r="M179" s="276">
        <v>8.1558499999999992</v>
      </c>
    </row>
    <row r="180" spans="1:13">
      <c r="A180" s="300">
        <v>171</v>
      </c>
      <c r="B180" s="276" t="s">
        <v>280</v>
      </c>
      <c r="C180" s="276">
        <v>892.9</v>
      </c>
      <c r="D180" s="278">
        <v>894.43333333333339</v>
      </c>
      <c r="E180" s="278">
        <v>881.66666666666674</v>
      </c>
      <c r="F180" s="278">
        <v>870.43333333333339</v>
      </c>
      <c r="G180" s="278">
        <v>857.66666666666674</v>
      </c>
      <c r="H180" s="278">
        <v>905.66666666666674</v>
      </c>
      <c r="I180" s="278">
        <v>918.43333333333339</v>
      </c>
      <c r="J180" s="278">
        <v>929.66666666666674</v>
      </c>
      <c r="K180" s="276">
        <v>907.2</v>
      </c>
      <c r="L180" s="276">
        <v>883.2</v>
      </c>
      <c r="M180" s="276">
        <v>9.3690499999999997</v>
      </c>
    </row>
    <row r="181" spans="1:13">
      <c r="A181" s="300">
        <v>172</v>
      </c>
      <c r="B181" s="276" t="s">
        <v>175</v>
      </c>
      <c r="C181" s="276">
        <v>5736.3</v>
      </c>
      <c r="D181" s="278">
        <v>5742.083333333333</v>
      </c>
      <c r="E181" s="278">
        <v>5634.2166666666662</v>
      </c>
      <c r="F181" s="278">
        <v>5532.1333333333332</v>
      </c>
      <c r="G181" s="278">
        <v>5424.2666666666664</v>
      </c>
      <c r="H181" s="278">
        <v>5844.1666666666661</v>
      </c>
      <c r="I181" s="278">
        <v>5952.0333333333328</v>
      </c>
      <c r="J181" s="278">
        <v>6054.1166666666659</v>
      </c>
      <c r="K181" s="276">
        <v>5849.95</v>
      </c>
      <c r="L181" s="276">
        <v>5640</v>
      </c>
      <c r="M181" s="276">
        <v>1.78095</v>
      </c>
    </row>
    <row r="182" spans="1:13">
      <c r="A182" s="300">
        <v>173</v>
      </c>
      <c r="B182" s="276" t="s">
        <v>513</v>
      </c>
      <c r="C182" s="276">
        <v>8331.9</v>
      </c>
      <c r="D182" s="278">
        <v>8314.3833333333332</v>
      </c>
      <c r="E182" s="278">
        <v>8218.7666666666664</v>
      </c>
      <c r="F182" s="278">
        <v>8105.6333333333332</v>
      </c>
      <c r="G182" s="278">
        <v>8010.0166666666664</v>
      </c>
      <c r="H182" s="278">
        <v>8427.5166666666664</v>
      </c>
      <c r="I182" s="278">
        <v>8523.1333333333314</v>
      </c>
      <c r="J182" s="278">
        <v>8636.2666666666664</v>
      </c>
      <c r="K182" s="276">
        <v>8410</v>
      </c>
      <c r="L182" s="276">
        <v>8201.25</v>
      </c>
      <c r="M182" s="276">
        <v>9.4689999999999996E-2</v>
      </c>
    </row>
    <row r="183" spans="1:13">
      <c r="A183" s="300">
        <v>174</v>
      </c>
      <c r="B183" s="276" t="s">
        <v>173</v>
      </c>
      <c r="C183" s="276">
        <v>23846.9</v>
      </c>
      <c r="D183" s="278">
        <v>23952.3</v>
      </c>
      <c r="E183" s="278">
        <v>23504.6</v>
      </c>
      <c r="F183" s="278">
        <v>23162.3</v>
      </c>
      <c r="G183" s="278">
        <v>22714.6</v>
      </c>
      <c r="H183" s="278">
        <v>24294.6</v>
      </c>
      <c r="I183" s="278">
        <v>24742.300000000003</v>
      </c>
      <c r="J183" s="278">
        <v>25084.6</v>
      </c>
      <c r="K183" s="276">
        <v>24400</v>
      </c>
      <c r="L183" s="276">
        <v>23610</v>
      </c>
      <c r="M183" s="276">
        <v>0.41808000000000001</v>
      </c>
    </row>
    <row r="184" spans="1:13">
      <c r="A184" s="300">
        <v>175</v>
      </c>
      <c r="B184" s="276" t="s">
        <v>176</v>
      </c>
      <c r="C184" s="276">
        <v>1173.8</v>
      </c>
      <c r="D184" s="278">
        <v>1183.5666666666668</v>
      </c>
      <c r="E184" s="278">
        <v>1154.3833333333337</v>
      </c>
      <c r="F184" s="278">
        <v>1134.9666666666669</v>
      </c>
      <c r="G184" s="278">
        <v>1105.7833333333338</v>
      </c>
      <c r="H184" s="278">
        <v>1202.9833333333336</v>
      </c>
      <c r="I184" s="278">
        <v>1232.1666666666665</v>
      </c>
      <c r="J184" s="278">
        <v>1251.5833333333335</v>
      </c>
      <c r="K184" s="276">
        <v>1212.75</v>
      </c>
      <c r="L184" s="276">
        <v>1164.1500000000001</v>
      </c>
      <c r="M184" s="276">
        <v>28.847390000000001</v>
      </c>
    </row>
    <row r="185" spans="1:13">
      <c r="A185" s="300">
        <v>176</v>
      </c>
      <c r="B185" s="276" t="s">
        <v>174</v>
      </c>
      <c r="C185" s="276">
        <v>1637.15</v>
      </c>
      <c r="D185" s="278">
        <v>1625.3</v>
      </c>
      <c r="E185" s="278">
        <v>1599.55</v>
      </c>
      <c r="F185" s="278">
        <v>1561.95</v>
      </c>
      <c r="G185" s="278">
        <v>1536.2</v>
      </c>
      <c r="H185" s="278">
        <v>1662.8999999999999</v>
      </c>
      <c r="I185" s="278">
        <v>1688.6499999999999</v>
      </c>
      <c r="J185" s="278">
        <v>1726.2499999999998</v>
      </c>
      <c r="K185" s="276">
        <v>1651.05</v>
      </c>
      <c r="L185" s="276">
        <v>1587.7</v>
      </c>
      <c r="M185" s="276">
        <v>4.0781000000000001</v>
      </c>
    </row>
    <row r="186" spans="1:13">
      <c r="A186" s="300">
        <v>177</v>
      </c>
      <c r="B186" s="276" t="s">
        <v>172</v>
      </c>
      <c r="C186" s="276">
        <v>294.45</v>
      </c>
      <c r="D186" s="278">
        <v>298.43333333333334</v>
      </c>
      <c r="E186" s="278">
        <v>288.2166666666667</v>
      </c>
      <c r="F186" s="278">
        <v>281.98333333333335</v>
      </c>
      <c r="G186" s="278">
        <v>271.76666666666671</v>
      </c>
      <c r="H186" s="278">
        <v>304.66666666666669</v>
      </c>
      <c r="I186" s="278">
        <v>314.88333333333327</v>
      </c>
      <c r="J186" s="278">
        <v>321.11666666666667</v>
      </c>
      <c r="K186" s="276">
        <v>308.64999999999998</v>
      </c>
      <c r="L186" s="276">
        <v>292.2</v>
      </c>
      <c r="M186" s="276">
        <v>549.69749999999999</v>
      </c>
    </row>
    <row r="187" spans="1:13">
      <c r="A187" s="300">
        <v>178</v>
      </c>
      <c r="B187" s="276" t="s">
        <v>171</v>
      </c>
      <c r="C187" s="276">
        <v>65.95</v>
      </c>
      <c r="D187" s="278">
        <v>66.850000000000009</v>
      </c>
      <c r="E187" s="278">
        <v>63.800000000000011</v>
      </c>
      <c r="F187" s="278">
        <v>61.650000000000006</v>
      </c>
      <c r="G187" s="278">
        <v>58.600000000000009</v>
      </c>
      <c r="H187" s="278">
        <v>69.000000000000014</v>
      </c>
      <c r="I187" s="278">
        <v>72.05</v>
      </c>
      <c r="J187" s="278">
        <v>74.200000000000017</v>
      </c>
      <c r="K187" s="276">
        <v>69.900000000000006</v>
      </c>
      <c r="L187" s="276">
        <v>64.7</v>
      </c>
      <c r="M187" s="276">
        <v>1147.0853099999999</v>
      </c>
    </row>
    <row r="188" spans="1:13">
      <c r="A188" s="300">
        <v>179</v>
      </c>
      <c r="B188" s="276" t="s">
        <v>178</v>
      </c>
      <c r="C188" s="276">
        <v>581.45000000000005</v>
      </c>
      <c r="D188" s="278">
        <v>589.08333333333337</v>
      </c>
      <c r="E188" s="278">
        <v>570.81666666666672</v>
      </c>
      <c r="F188" s="278">
        <v>560.18333333333339</v>
      </c>
      <c r="G188" s="278">
        <v>541.91666666666674</v>
      </c>
      <c r="H188" s="278">
        <v>599.7166666666667</v>
      </c>
      <c r="I188" s="278">
        <v>617.98333333333335</v>
      </c>
      <c r="J188" s="278">
        <v>628.61666666666667</v>
      </c>
      <c r="K188" s="276">
        <v>607.35</v>
      </c>
      <c r="L188" s="276">
        <v>578.45000000000005</v>
      </c>
      <c r="M188" s="276">
        <v>74.145700000000005</v>
      </c>
    </row>
    <row r="189" spans="1:13">
      <c r="A189" s="300">
        <v>180</v>
      </c>
      <c r="B189" s="276" t="s">
        <v>179</v>
      </c>
      <c r="C189" s="276">
        <v>502.05</v>
      </c>
      <c r="D189" s="278">
        <v>505.13333333333338</v>
      </c>
      <c r="E189" s="278">
        <v>492.31666666666672</v>
      </c>
      <c r="F189" s="278">
        <v>482.58333333333331</v>
      </c>
      <c r="G189" s="278">
        <v>469.76666666666665</v>
      </c>
      <c r="H189" s="278">
        <v>514.86666666666679</v>
      </c>
      <c r="I189" s="278">
        <v>527.68333333333351</v>
      </c>
      <c r="J189" s="278">
        <v>537.41666666666686</v>
      </c>
      <c r="K189" s="276">
        <v>517.95000000000005</v>
      </c>
      <c r="L189" s="276">
        <v>495.4</v>
      </c>
      <c r="M189" s="276">
        <v>32.287840000000003</v>
      </c>
    </row>
    <row r="190" spans="1:13">
      <c r="A190" s="300">
        <v>181</v>
      </c>
      <c r="B190" s="276" t="s">
        <v>282</v>
      </c>
      <c r="C190" s="276">
        <v>585.70000000000005</v>
      </c>
      <c r="D190" s="278">
        <v>589.36666666666667</v>
      </c>
      <c r="E190" s="278">
        <v>576.33333333333337</v>
      </c>
      <c r="F190" s="278">
        <v>566.9666666666667</v>
      </c>
      <c r="G190" s="278">
        <v>553.93333333333339</v>
      </c>
      <c r="H190" s="278">
        <v>598.73333333333335</v>
      </c>
      <c r="I190" s="278">
        <v>611.76666666666665</v>
      </c>
      <c r="J190" s="278">
        <v>621.13333333333333</v>
      </c>
      <c r="K190" s="276">
        <v>602.4</v>
      </c>
      <c r="L190" s="276">
        <v>580</v>
      </c>
      <c r="M190" s="276">
        <v>6.0417699999999996</v>
      </c>
    </row>
    <row r="191" spans="1:13">
      <c r="A191" s="300">
        <v>182</v>
      </c>
      <c r="B191" s="276" t="s">
        <v>192</v>
      </c>
      <c r="C191" s="276">
        <v>499.7</v>
      </c>
      <c r="D191" s="278">
        <v>498.36666666666662</v>
      </c>
      <c r="E191" s="278">
        <v>489.93333333333322</v>
      </c>
      <c r="F191" s="278">
        <v>480.16666666666663</v>
      </c>
      <c r="G191" s="278">
        <v>471.73333333333323</v>
      </c>
      <c r="H191" s="278">
        <v>508.13333333333321</v>
      </c>
      <c r="I191" s="278">
        <v>516.56666666666661</v>
      </c>
      <c r="J191" s="278">
        <v>526.33333333333326</v>
      </c>
      <c r="K191" s="276">
        <v>506.8</v>
      </c>
      <c r="L191" s="276">
        <v>488.6</v>
      </c>
      <c r="M191" s="276">
        <v>24.314920000000001</v>
      </c>
    </row>
    <row r="192" spans="1:13">
      <c r="A192" s="300">
        <v>183</v>
      </c>
      <c r="B192" s="276" t="s">
        <v>181</v>
      </c>
      <c r="C192" s="276">
        <v>510.45</v>
      </c>
      <c r="D192" s="278">
        <v>516.43333333333328</v>
      </c>
      <c r="E192" s="278">
        <v>497.76666666666654</v>
      </c>
      <c r="F192" s="278">
        <v>485.08333333333326</v>
      </c>
      <c r="G192" s="278">
        <v>466.41666666666652</v>
      </c>
      <c r="H192" s="278">
        <v>529.11666666666656</v>
      </c>
      <c r="I192" s="278">
        <v>547.7833333333333</v>
      </c>
      <c r="J192" s="278">
        <v>560.46666666666658</v>
      </c>
      <c r="K192" s="276">
        <v>535.1</v>
      </c>
      <c r="L192" s="276">
        <v>503.75</v>
      </c>
      <c r="M192" s="276">
        <v>56.262459999999997</v>
      </c>
    </row>
    <row r="193" spans="1:13">
      <c r="A193" s="300">
        <v>184</v>
      </c>
      <c r="B193" s="276" t="s">
        <v>187</v>
      </c>
      <c r="C193" s="276">
        <v>3221.75</v>
      </c>
      <c r="D193" s="278">
        <v>3221.9666666666667</v>
      </c>
      <c r="E193" s="278">
        <v>3187.1833333333334</v>
      </c>
      <c r="F193" s="278">
        <v>3152.6166666666668</v>
      </c>
      <c r="G193" s="278">
        <v>3117.8333333333335</v>
      </c>
      <c r="H193" s="278">
        <v>3256.5333333333333</v>
      </c>
      <c r="I193" s="278">
        <v>3291.3166666666671</v>
      </c>
      <c r="J193" s="278">
        <v>3325.8833333333332</v>
      </c>
      <c r="K193" s="276">
        <v>3256.75</v>
      </c>
      <c r="L193" s="276">
        <v>3187.4</v>
      </c>
      <c r="M193" s="276">
        <v>41.609059999999999</v>
      </c>
    </row>
    <row r="194" spans="1:13">
      <c r="A194" s="300">
        <v>185</v>
      </c>
      <c r="B194" s="276" t="s">
        <v>3464</v>
      </c>
      <c r="C194" s="276">
        <v>584.75</v>
      </c>
      <c r="D194" s="278">
        <v>589.08333333333337</v>
      </c>
      <c r="E194" s="278">
        <v>576.66666666666674</v>
      </c>
      <c r="F194" s="278">
        <v>568.58333333333337</v>
      </c>
      <c r="G194" s="278">
        <v>556.16666666666674</v>
      </c>
      <c r="H194" s="278">
        <v>597.16666666666674</v>
      </c>
      <c r="I194" s="278">
        <v>609.58333333333348</v>
      </c>
      <c r="J194" s="278">
        <v>617.66666666666674</v>
      </c>
      <c r="K194" s="276">
        <v>601.5</v>
      </c>
      <c r="L194" s="276">
        <v>581</v>
      </c>
      <c r="M194" s="276">
        <v>33.467179999999999</v>
      </c>
    </row>
    <row r="195" spans="1:13">
      <c r="A195" s="300">
        <v>186</v>
      </c>
      <c r="B195" s="276" t="s">
        <v>183</v>
      </c>
      <c r="C195" s="276">
        <v>245.95</v>
      </c>
      <c r="D195" s="278">
        <v>249.85</v>
      </c>
      <c r="E195" s="278">
        <v>237.25</v>
      </c>
      <c r="F195" s="278">
        <v>228.55</v>
      </c>
      <c r="G195" s="278">
        <v>215.95000000000002</v>
      </c>
      <c r="H195" s="278">
        <v>258.54999999999995</v>
      </c>
      <c r="I195" s="278">
        <v>271.14999999999998</v>
      </c>
      <c r="J195" s="278">
        <v>279.84999999999997</v>
      </c>
      <c r="K195" s="276">
        <v>262.45</v>
      </c>
      <c r="L195" s="276">
        <v>241.15</v>
      </c>
      <c r="M195" s="276">
        <v>1733.83224</v>
      </c>
    </row>
    <row r="196" spans="1:13">
      <c r="A196" s="300">
        <v>187</v>
      </c>
      <c r="B196" s="267" t="s">
        <v>185</v>
      </c>
      <c r="C196" s="267">
        <v>82.1</v>
      </c>
      <c r="D196" s="307">
        <v>82.983333333333334</v>
      </c>
      <c r="E196" s="307">
        <v>80.116666666666674</v>
      </c>
      <c r="F196" s="307">
        <v>78.13333333333334</v>
      </c>
      <c r="G196" s="307">
        <v>75.26666666666668</v>
      </c>
      <c r="H196" s="307">
        <v>84.966666666666669</v>
      </c>
      <c r="I196" s="307">
        <v>87.833333333333314</v>
      </c>
      <c r="J196" s="307">
        <v>89.816666666666663</v>
      </c>
      <c r="K196" s="267">
        <v>85.85</v>
      </c>
      <c r="L196" s="267">
        <v>81</v>
      </c>
      <c r="M196" s="267">
        <v>314.80725000000001</v>
      </c>
    </row>
    <row r="197" spans="1:13">
      <c r="A197" s="300">
        <v>188</v>
      </c>
      <c r="B197" s="267" t="s">
        <v>186</v>
      </c>
      <c r="C197" s="267">
        <v>666.7</v>
      </c>
      <c r="D197" s="307">
        <v>678.31666666666672</v>
      </c>
      <c r="E197" s="307">
        <v>647.88333333333344</v>
      </c>
      <c r="F197" s="307">
        <v>629.06666666666672</v>
      </c>
      <c r="G197" s="307">
        <v>598.63333333333344</v>
      </c>
      <c r="H197" s="307">
        <v>697.13333333333344</v>
      </c>
      <c r="I197" s="307">
        <v>727.56666666666661</v>
      </c>
      <c r="J197" s="307">
        <v>746.38333333333344</v>
      </c>
      <c r="K197" s="267">
        <v>708.75</v>
      </c>
      <c r="L197" s="267">
        <v>659.5</v>
      </c>
      <c r="M197" s="267">
        <v>250.45226</v>
      </c>
    </row>
    <row r="198" spans="1:13">
      <c r="A198" s="300">
        <v>189</v>
      </c>
      <c r="B198" s="267" t="s">
        <v>188</v>
      </c>
      <c r="C198" s="267">
        <v>998.25</v>
      </c>
      <c r="D198" s="307">
        <v>1001.3333333333334</v>
      </c>
      <c r="E198" s="307">
        <v>988.86666666666679</v>
      </c>
      <c r="F198" s="307">
        <v>979.48333333333346</v>
      </c>
      <c r="G198" s="307">
        <v>967.01666666666688</v>
      </c>
      <c r="H198" s="307">
        <v>1010.7166666666667</v>
      </c>
      <c r="I198" s="307">
        <v>1023.1833333333332</v>
      </c>
      <c r="J198" s="307">
        <v>1032.5666666666666</v>
      </c>
      <c r="K198" s="267">
        <v>1013.8</v>
      </c>
      <c r="L198" s="267">
        <v>991.95</v>
      </c>
      <c r="M198" s="267">
        <v>46.597050000000003</v>
      </c>
    </row>
    <row r="199" spans="1:13">
      <c r="A199" s="300">
        <v>190</v>
      </c>
      <c r="B199" s="267" t="s">
        <v>167</v>
      </c>
      <c r="C199" s="267">
        <v>789.05</v>
      </c>
      <c r="D199" s="307">
        <v>797.9</v>
      </c>
      <c r="E199" s="307">
        <v>774.3</v>
      </c>
      <c r="F199" s="307">
        <v>759.55</v>
      </c>
      <c r="G199" s="307">
        <v>735.94999999999993</v>
      </c>
      <c r="H199" s="307">
        <v>812.65</v>
      </c>
      <c r="I199" s="307">
        <v>836.25000000000011</v>
      </c>
      <c r="J199" s="307">
        <v>851</v>
      </c>
      <c r="K199" s="267">
        <v>821.5</v>
      </c>
      <c r="L199" s="267">
        <v>783.15</v>
      </c>
      <c r="M199" s="267">
        <v>6.1059799999999997</v>
      </c>
    </row>
    <row r="200" spans="1:13">
      <c r="A200" s="300">
        <v>191</v>
      </c>
      <c r="B200" s="267" t="s">
        <v>189</v>
      </c>
      <c r="C200" s="267">
        <v>1503.55</v>
      </c>
      <c r="D200" s="307">
        <v>1490.8500000000001</v>
      </c>
      <c r="E200" s="307">
        <v>1472.7000000000003</v>
      </c>
      <c r="F200" s="307">
        <v>1441.8500000000001</v>
      </c>
      <c r="G200" s="307">
        <v>1423.7000000000003</v>
      </c>
      <c r="H200" s="307">
        <v>1521.7000000000003</v>
      </c>
      <c r="I200" s="307">
        <v>1539.8500000000004</v>
      </c>
      <c r="J200" s="307">
        <v>1570.7000000000003</v>
      </c>
      <c r="K200" s="267">
        <v>1509</v>
      </c>
      <c r="L200" s="267">
        <v>1460</v>
      </c>
      <c r="M200" s="267">
        <v>23.022680000000001</v>
      </c>
    </row>
    <row r="201" spans="1:13">
      <c r="A201" s="300">
        <v>192</v>
      </c>
      <c r="B201" s="267" t="s">
        <v>190</v>
      </c>
      <c r="C201" s="267">
        <v>2645.1</v>
      </c>
      <c r="D201" s="307">
        <v>2648.55</v>
      </c>
      <c r="E201" s="307">
        <v>2592.1000000000004</v>
      </c>
      <c r="F201" s="307">
        <v>2539.1000000000004</v>
      </c>
      <c r="G201" s="307">
        <v>2482.6500000000005</v>
      </c>
      <c r="H201" s="307">
        <v>2701.55</v>
      </c>
      <c r="I201" s="307">
        <v>2758</v>
      </c>
      <c r="J201" s="307">
        <v>2811</v>
      </c>
      <c r="K201" s="267">
        <v>2705</v>
      </c>
      <c r="L201" s="267">
        <v>2595.5500000000002</v>
      </c>
      <c r="M201" s="267">
        <v>4.3074199999999996</v>
      </c>
    </row>
    <row r="202" spans="1:13">
      <c r="A202" s="300">
        <v>193</v>
      </c>
      <c r="B202" s="267" t="s">
        <v>191</v>
      </c>
      <c r="C202" s="267">
        <v>327.5</v>
      </c>
      <c r="D202" s="307">
        <v>330.83333333333331</v>
      </c>
      <c r="E202" s="307">
        <v>321.66666666666663</v>
      </c>
      <c r="F202" s="307">
        <v>315.83333333333331</v>
      </c>
      <c r="G202" s="307">
        <v>306.66666666666663</v>
      </c>
      <c r="H202" s="307">
        <v>336.66666666666663</v>
      </c>
      <c r="I202" s="307">
        <v>345.83333333333326</v>
      </c>
      <c r="J202" s="307">
        <v>351.66666666666663</v>
      </c>
      <c r="K202" s="267">
        <v>340</v>
      </c>
      <c r="L202" s="267">
        <v>325</v>
      </c>
      <c r="M202" s="267">
        <v>10.951840000000001</v>
      </c>
    </row>
    <row r="203" spans="1:13">
      <c r="A203" s="300">
        <v>194</v>
      </c>
      <c r="B203" s="267" t="s">
        <v>550</v>
      </c>
      <c r="C203" s="267">
        <v>660.05</v>
      </c>
      <c r="D203" s="307">
        <v>663.35</v>
      </c>
      <c r="E203" s="307">
        <v>626.70000000000005</v>
      </c>
      <c r="F203" s="307">
        <v>593.35</v>
      </c>
      <c r="G203" s="307">
        <v>556.70000000000005</v>
      </c>
      <c r="H203" s="307">
        <v>696.7</v>
      </c>
      <c r="I203" s="307">
        <v>733.34999999999991</v>
      </c>
      <c r="J203" s="307">
        <v>766.7</v>
      </c>
      <c r="K203" s="267">
        <v>700</v>
      </c>
      <c r="L203" s="267">
        <v>630</v>
      </c>
      <c r="M203" s="267">
        <v>4.8803400000000003</v>
      </c>
    </row>
    <row r="204" spans="1:13">
      <c r="A204" s="300">
        <v>195</v>
      </c>
      <c r="B204" s="267" t="s">
        <v>197</v>
      </c>
      <c r="C204" s="267">
        <v>561.29999999999995</v>
      </c>
      <c r="D204" s="307">
        <v>551.1</v>
      </c>
      <c r="E204" s="307">
        <v>534.20000000000005</v>
      </c>
      <c r="F204" s="307">
        <v>507.1</v>
      </c>
      <c r="G204" s="307">
        <v>490.20000000000005</v>
      </c>
      <c r="H204" s="307">
        <v>578.20000000000005</v>
      </c>
      <c r="I204" s="307">
        <v>595.09999999999991</v>
      </c>
      <c r="J204" s="307">
        <v>622.20000000000005</v>
      </c>
      <c r="K204" s="267">
        <v>568</v>
      </c>
      <c r="L204" s="267">
        <v>524</v>
      </c>
      <c r="M204" s="267">
        <v>371.75310000000002</v>
      </c>
    </row>
    <row r="205" spans="1:13">
      <c r="A205" s="300">
        <v>196</v>
      </c>
      <c r="B205" s="267" t="s">
        <v>195</v>
      </c>
      <c r="C205" s="267">
        <v>5386</v>
      </c>
      <c r="D205" s="307">
        <v>5391.416666666667</v>
      </c>
      <c r="E205" s="307">
        <v>5321.0333333333338</v>
      </c>
      <c r="F205" s="307">
        <v>5256.0666666666666</v>
      </c>
      <c r="G205" s="307">
        <v>5185.6833333333334</v>
      </c>
      <c r="H205" s="307">
        <v>5456.3833333333341</v>
      </c>
      <c r="I205" s="307">
        <v>5526.7666666666673</v>
      </c>
      <c r="J205" s="307">
        <v>5591.7333333333345</v>
      </c>
      <c r="K205" s="267">
        <v>5461.8</v>
      </c>
      <c r="L205" s="267">
        <v>5326.45</v>
      </c>
      <c r="M205" s="267">
        <v>4.6159600000000003</v>
      </c>
    </row>
    <row r="206" spans="1:13">
      <c r="A206" s="300">
        <v>197</v>
      </c>
      <c r="B206" s="267" t="s">
        <v>196</v>
      </c>
      <c r="C206" s="267">
        <v>31.85</v>
      </c>
      <c r="D206" s="307">
        <v>32.116666666666667</v>
      </c>
      <c r="E206" s="307">
        <v>31.383333333333333</v>
      </c>
      <c r="F206" s="307">
        <v>30.916666666666664</v>
      </c>
      <c r="G206" s="307">
        <v>30.18333333333333</v>
      </c>
      <c r="H206" s="307">
        <v>32.583333333333336</v>
      </c>
      <c r="I206" s="307">
        <v>33.31666666666667</v>
      </c>
      <c r="J206" s="307">
        <v>33.783333333333339</v>
      </c>
      <c r="K206" s="267">
        <v>32.85</v>
      </c>
      <c r="L206" s="267">
        <v>31.65</v>
      </c>
      <c r="M206" s="267">
        <v>71.374560000000002</v>
      </c>
    </row>
    <row r="207" spans="1:13">
      <c r="A207" s="300">
        <v>198</v>
      </c>
      <c r="B207" s="267" t="s">
        <v>193</v>
      </c>
      <c r="C207" s="267">
        <v>1279.55</v>
      </c>
      <c r="D207" s="307">
        <v>1275.1833333333334</v>
      </c>
      <c r="E207" s="307">
        <v>1257.3666666666668</v>
      </c>
      <c r="F207" s="307">
        <v>1235.1833333333334</v>
      </c>
      <c r="G207" s="307">
        <v>1217.3666666666668</v>
      </c>
      <c r="H207" s="307">
        <v>1297.3666666666668</v>
      </c>
      <c r="I207" s="307">
        <v>1315.1833333333334</v>
      </c>
      <c r="J207" s="307">
        <v>1337.3666666666668</v>
      </c>
      <c r="K207" s="267">
        <v>1293</v>
      </c>
      <c r="L207" s="267">
        <v>1253</v>
      </c>
      <c r="M207" s="267">
        <v>3.5095999999999998</v>
      </c>
    </row>
    <row r="208" spans="1:13">
      <c r="A208" s="300">
        <v>199</v>
      </c>
      <c r="B208" s="267" t="s">
        <v>143</v>
      </c>
      <c r="C208" s="267">
        <v>627.45000000000005</v>
      </c>
      <c r="D208" s="307">
        <v>626.5333333333333</v>
      </c>
      <c r="E208" s="307">
        <v>615.31666666666661</v>
      </c>
      <c r="F208" s="307">
        <v>603.18333333333328</v>
      </c>
      <c r="G208" s="307">
        <v>591.96666666666658</v>
      </c>
      <c r="H208" s="307">
        <v>638.66666666666663</v>
      </c>
      <c r="I208" s="307">
        <v>649.88333333333333</v>
      </c>
      <c r="J208" s="307">
        <v>662.01666666666665</v>
      </c>
      <c r="K208" s="267">
        <v>637.75</v>
      </c>
      <c r="L208" s="267">
        <v>614.4</v>
      </c>
      <c r="M208" s="267">
        <v>15.754289999999999</v>
      </c>
    </row>
    <row r="209" spans="1:13">
      <c r="A209" s="300">
        <v>200</v>
      </c>
      <c r="B209" s="267" t="s">
        <v>284</v>
      </c>
      <c r="C209" s="267">
        <v>215.2</v>
      </c>
      <c r="D209" s="307">
        <v>217.45000000000002</v>
      </c>
      <c r="E209" s="307">
        <v>209.90000000000003</v>
      </c>
      <c r="F209" s="307">
        <v>204.60000000000002</v>
      </c>
      <c r="G209" s="307">
        <v>197.05000000000004</v>
      </c>
      <c r="H209" s="307">
        <v>222.75000000000003</v>
      </c>
      <c r="I209" s="307">
        <v>230.30000000000004</v>
      </c>
      <c r="J209" s="307">
        <v>235.60000000000002</v>
      </c>
      <c r="K209" s="267">
        <v>225</v>
      </c>
      <c r="L209" s="267">
        <v>212.15</v>
      </c>
      <c r="M209" s="267">
        <v>11.317970000000001</v>
      </c>
    </row>
    <row r="210" spans="1:13">
      <c r="A210" s="300">
        <v>201</v>
      </c>
      <c r="B210" s="267" t="s">
        <v>563</v>
      </c>
      <c r="C210" s="267">
        <v>876.4</v>
      </c>
      <c r="D210" s="307">
        <v>882.63333333333333</v>
      </c>
      <c r="E210" s="307">
        <v>859.26666666666665</v>
      </c>
      <c r="F210" s="307">
        <v>842.13333333333333</v>
      </c>
      <c r="G210" s="307">
        <v>818.76666666666665</v>
      </c>
      <c r="H210" s="307">
        <v>899.76666666666665</v>
      </c>
      <c r="I210" s="307">
        <v>923.13333333333321</v>
      </c>
      <c r="J210" s="307">
        <v>940.26666666666665</v>
      </c>
      <c r="K210" s="267">
        <v>906</v>
      </c>
      <c r="L210" s="267">
        <v>865.5</v>
      </c>
      <c r="M210" s="267">
        <v>2.5281099999999999</v>
      </c>
    </row>
    <row r="211" spans="1:13">
      <c r="A211" s="300">
        <v>202</v>
      </c>
      <c r="B211" s="267" t="s">
        <v>120</v>
      </c>
      <c r="C211" s="267">
        <v>13</v>
      </c>
      <c r="D211" s="307">
        <v>13.083333333333334</v>
      </c>
      <c r="E211" s="307">
        <v>12.516666666666667</v>
      </c>
      <c r="F211" s="307">
        <v>12.033333333333333</v>
      </c>
      <c r="G211" s="307">
        <v>11.466666666666667</v>
      </c>
      <c r="H211" s="307">
        <v>13.566666666666668</v>
      </c>
      <c r="I211" s="307">
        <v>14.133333333333335</v>
      </c>
      <c r="J211" s="307">
        <v>14.616666666666669</v>
      </c>
      <c r="K211" s="267">
        <v>13.65</v>
      </c>
      <c r="L211" s="267">
        <v>12.6</v>
      </c>
      <c r="M211" s="267">
        <v>4945.9550399999998</v>
      </c>
    </row>
    <row r="212" spans="1:13">
      <c r="A212" s="300">
        <v>203</v>
      </c>
      <c r="B212" s="267" t="s">
        <v>199</v>
      </c>
      <c r="C212" s="267">
        <v>890.9</v>
      </c>
      <c r="D212" s="307">
        <v>890.11666666666679</v>
      </c>
      <c r="E212" s="307">
        <v>877.23333333333358</v>
      </c>
      <c r="F212" s="307">
        <v>863.56666666666683</v>
      </c>
      <c r="G212" s="307">
        <v>850.68333333333362</v>
      </c>
      <c r="H212" s="307">
        <v>903.78333333333353</v>
      </c>
      <c r="I212" s="307">
        <v>916.66666666666674</v>
      </c>
      <c r="J212" s="307">
        <v>930.33333333333348</v>
      </c>
      <c r="K212" s="267">
        <v>903</v>
      </c>
      <c r="L212" s="267">
        <v>876.45</v>
      </c>
      <c r="M212" s="267">
        <v>18.70909</v>
      </c>
    </row>
    <row r="213" spans="1:13">
      <c r="A213" s="300">
        <v>204</v>
      </c>
      <c r="B213" s="267" t="s">
        <v>569</v>
      </c>
      <c r="C213" s="267">
        <v>2484.75</v>
      </c>
      <c r="D213" s="307">
        <v>2456.9666666666667</v>
      </c>
      <c r="E213" s="307">
        <v>2390.9333333333334</v>
      </c>
      <c r="F213" s="307">
        <v>2297.1166666666668</v>
      </c>
      <c r="G213" s="307">
        <v>2231.0833333333335</v>
      </c>
      <c r="H213" s="307">
        <v>2550.7833333333333</v>
      </c>
      <c r="I213" s="307">
        <v>2616.8166666666671</v>
      </c>
      <c r="J213" s="307">
        <v>2710.6333333333332</v>
      </c>
      <c r="K213" s="267">
        <v>2523</v>
      </c>
      <c r="L213" s="267">
        <v>2363.15</v>
      </c>
      <c r="M213" s="267">
        <v>0.94052000000000002</v>
      </c>
    </row>
    <row r="214" spans="1:13">
      <c r="A214" s="300">
        <v>205</v>
      </c>
      <c r="B214" s="267" t="s">
        <v>200</v>
      </c>
      <c r="C214" s="307">
        <v>431.55</v>
      </c>
      <c r="D214" s="307">
        <v>435.2166666666667</v>
      </c>
      <c r="E214" s="307">
        <v>425.43333333333339</v>
      </c>
      <c r="F214" s="307">
        <v>419.31666666666672</v>
      </c>
      <c r="G214" s="307">
        <v>409.53333333333342</v>
      </c>
      <c r="H214" s="307">
        <v>441.33333333333337</v>
      </c>
      <c r="I214" s="307">
        <v>451.11666666666667</v>
      </c>
      <c r="J214" s="307">
        <v>457.23333333333335</v>
      </c>
      <c r="K214" s="307">
        <v>445</v>
      </c>
      <c r="L214" s="307">
        <v>429.1</v>
      </c>
      <c r="M214" s="307">
        <v>215.10587000000001</v>
      </c>
    </row>
    <row r="215" spans="1:13">
      <c r="A215" s="300">
        <v>206</v>
      </c>
      <c r="B215" s="267" t="s">
        <v>201</v>
      </c>
      <c r="C215" s="307">
        <v>17.7</v>
      </c>
      <c r="D215" s="307">
        <v>17.75</v>
      </c>
      <c r="E215" s="307">
        <v>17.399999999999999</v>
      </c>
      <c r="F215" s="307">
        <v>17.099999999999998</v>
      </c>
      <c r="G215" s="307">
        <v>16.749999999999996</v>
      </c>
      <c r="H215" s="307">
        <v>18.05</v>
      </c>
      <c r="I215" s="307">
        <v>18.400000000000002</v>
      </c>
      <c r="J215" s="307">
        <v>18.700000000000003</v>
      </c>
      <c r="K215" s="307">
        <v>18.100000000000001</v>
      </c>
      <c r="L215" s="307">
        <v>17.45</v>
      </c>
      <c r="M215" s="307">
        <v>2108.8369699999998</v>
      </c>
    </row>
    <row r="216" spans="1:13">
      <c r="A216" s="300">
        <v>207</v>
      </c>
      <c r="B216" s="267" t="s">
        <v>202</v>
      </c>
      <c r="C216" s="307">
        <v>218</v>
      </c>
      <c r="D216" s="307">
        <v>219.41666666666666</v>
      </c>
      <c r="E216" s="307">
        <v>212.93333333333331</v>
      </c>
      <c r="F216" s="307">
        <v>207.86666666666665</v>
      </c>
      <c r="G216" s="307">
        <v>201.3833333333333</v>
      </c>
      <c r="H216" s="307">
        <v>224.48333333333332</v>
      </c>
      <c r="I216" s="307">
        <v>230.96666666666667</v>
      </c>
      <c r="J216" s="307">
        <v>236.03333333333333</v>
      </c>
      <c r="K216" s="307">
        <v>225.9</v>
      </c>
      <c r="L216" s="307">
        <v>214.35</v>
      </c>
      <c r="M216" s="307">
        <v>139.596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I29" sqref="I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5"/>
      <c r="B1" s="585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44215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2" t="s">
        <v>16</v>
      </c>
      <c r="B9" s="583" t="s">
        <v>18</v>
      </c>
      <c r="C9" s="581" t="s">
        <v>19</v>
      </c>
      <c r="D9" s="581" t="s">
        <v>20</v>
      </c>
      <c r="E9" s="581" t="s">
        <v>21</v>
      </c>
      <c r="F9" s="581"/>
      <c r="G9" s="581"/>
      <c r="H9" s="581" t="s">
        <v>22</v>
      </c>
      <c r="I9" s="581"/>
      <c r="J9" s="581"/>
      <c r="K9" s="273"/>
      <c r="L9" s="280"/>
      <c r="M9" s="281"/>
    </row>
    <row r="10" spans="1:15" ht="42.75" customHeight="1">
      <c r="A10" s="577"/>
      <c r="B10" s="579"/>
      <c r="C10" s="584" t="s">
        <v>23</v>
      </c>
      <c r="D10" s="584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21238.7</v>
      </c>
      <c r="D11" s="278">
        <v>21046.583333333336</v>
      </c>
      <c r="E11" s="278">
        <v>20693.26666666667</v>
      </c>
      <c r="F11" s="278">
        <v>20147.833333333336</v>
      </c>
      <c r="G11" s="278">
        <v>19794.51666666667</v>
      </c>
      <c r="H11" s="278">
        <v>21592.01666666667</v>
      </c>
      <c r="I11" s="278">
        <v>21945.333333333336</v>
      </c>
      <c r="J11" s="278">
        <v>22490.76666666667</v>
      </c>
      <c r="K11" s="276">
        <v>21399.9</v>
      </c>
      <c r="L11" s="276">
        <v>20501.150000000001</v>
      </c>
      <c r="M11" s="276">
        <v>4.922E-2</v>
      </c>
    </row>
    <row r="12" spans="1:15" ht="12" customHeight="1">
      <c r="A12" s="267">
        <v>2</v>
      </c>
      <c r="B12" s="276" t="s">
        <v>3119</v>
      </c>
      <c r="C12" s="277">
        <v>1344.5</v>
      </c>
      <c r="D12" s="278">
        <v>1326.8666666666668</v>
      </c>
      <c r="E12" s="278">
        <v>1304.3333333333335</v>
      </c>
      <c r="F12" s="278">
        <v>1264.1666666666667</v>
      </c>
      <c r="G12" s="278">
        <v>1241.6333333333334</v>
      </c>
      <c r="H12" s="278">
        <v>1367.0333333333335</v>
      </c>
      <c r="I12" s="278">
        <v>1389.5666666666668</v>
      </c>
      <c r="J12" s="278">
        <v>1429.7333333333336</v>
      </c>
      <c r="K12" s="276">
        <v>1349.4</v>
      </c>
      <c r="L12" s="276">
        <v>1286.7</v>
      </c>
      <c r="M12" s="276">
        <v>3.7099299999999999</v>
      </c>
    </row>
    <row r="13" spans="1:15" ht="12" customHeight="1">
      <c r="A13" s="267">
        <v>3</v>
      </c>
      <c r="B13" s="276" t="s">
        <v>3564</v>
      </c>
      <c r="C13" s="277">
        <v>1261.95</v>
      </c>
      <c r="D13" s="278">
        <v>1257.75</v>
      </c>
      <c r="E13" s="278">
        <v>1245.5</v>
      </c>
      <c r="F13" s="278">
        <v>1229.05</v>
      </c>
      <c r="G13" s="278">
        <v>1216.8</v>
      </c>
      <c r="H13" s="278">
        <v>1274.2</v>
      </c>
      <c r="I13" s="278">
        <v>1286.45</v>
      </c>
      <c r="J13" s="278">
        <v>1302.9000000000001</v>
      </c>
      <c r="K13" s="276">
        <v>1270</v>
      </c>
      <c r="L13" s="276">
        <v>1241.3</v>
      </c>
      <c r="M13" s="276">
        <v>0.15656</v>
      </c>
    </row>
    <row r="14" spans="1:15" ht="12" customHeight="1">
      <c r="A14" s="267">
        <v>4</v>
      </c>
      <c r="B14" s="276" t="s">
        <v>38</v>
      </c>
      <c r="C14" s="277">
        <v>1701.5</v>
      </c>
      <c r="D14" s="278">
        <v>1706.0333333333335</v>
      </c>
      <c r="E14" s="278">
        <v>1665.7166666666672</v>
      </c>
      <c r="F14" s="278">
        <v>1629.9333333333336</v>
      </c>
      <c r="G14" s="278">
        <v>1589.6166666666672</v>
      </c>
      <c r="H14" s="278">
        <v>1741.8166666666671</v>
      </c>
      <c r="I14" s="278">
        <v>1782.1333333333332</v>
      </c>
      <c r="J14" s="278">
        <v>1817.916666666667</v>
      </c>
      <c r="K14" s="276">
        <v>1746.35</v>
      </c>
      <c r="L14" s="276">
        <v>1670.25</v>
      </c>
      <c r="M14" s="276">
        <v>9.6521899999999992</v>
      </c>
    </row>
    <row r="15" spans="1:15" ht="12" customHeight="1">
      <c r="A15" s="267">
        <v>5</v>
      </c>
      <c r="B15" s="276" t="s">
        <v>292</v>
      </c>
      <c r="C15" s="277">
        <v>2061.1999999999998</v>
      </c>
      <c r="D15" s="278">
        <v>2080.7333333333331</v>
      </c>
      <c r="E15" s="278">
        <v>2030.4666666666662</v>
      </c>
      <c r="F15" s="278">
        <v>1999.7333333333331</v>
      </c>
      <c r="G15" s="278">
        <v>1949.4666666666662</v>
      </c>
      <c r="H15" s="278">
        <v>2111.4666666666662</v>
      </c>
      <c r="I15" s="278">
        <v>2161.7333333333336</v>
      </c>
      <c r="J15" s="278">
        <v>2192.4666666666662</v>
      </c>
      <c r="K15" s="276">
        <v>2131</v>
      </c>
      <c r="L15" s="276">
        <v>2050</v>
      </c>
      <c r="M15" s="276">
        <v>0.20368</v>
      </c>
    </row>
    <row r="16" spans="1:15" ht="12" customHeight="1">
      <c r="A16" s="267">
        <v>6</v>
      </c>
      <c r="B16" s="276" t="s">
        <v>293</v>
      </c>
      <c r="C16" s="277">
        <v>926</v>
      </c>
      <c r="D16" s="278">
        <v>934.69999999999993</v>
      </c>
      <c r="E16" s="278">
        <v>915.39999999999986</v>
      </c>
      <c r="F16" s="278">
        <v>904.8</v>
      </c>
      <c r="G16" s="278">
        <v>885.49999999999989</v>
      </c>
      <c r="H16" s="278">
        <v>945.29999999999984</v>
      </c>
      <c r="I16" s="278">
        <v>964.5999999999998</v>
      </c>
      <c r="J16" s="278">
        <v>975.19999999999982</v>
      </c>
      <c r="K16" s="276">
        <v>954</v>
      </c>
      <c r="L16" s="276">
        <v>924.1</v>
      </c>
      <c r="M16" s="276">
        <v>5.18546</v>
      </c>
    </row>
    <row r="17" spans="1:13" ht="12" customHeight="1">
      <c r="A17" s="267">
        <v>7</v>
      </c>
      <c r="B17" s="276" t="s">
        <v>226</v>
      </c>
      <c r="C17" s="277">
        <v>889.35</v>
      </c>
      <c r="D17" s="278">
        <v>897.76666666666677</v>
      </c>
      <c r="E17" s="278">
        <v>871.58333333333348</v>
      </c>
      <c r="F17" s="278">
        <v>853.81666666666672</v>
      </c>
      <c r="G17" s="278">
        <v>827.63333333333344</v>
      </c>
      <c r="H17" s="278">
        <v>915.53333333333353</v>
      </c>
      <c r="I17" s="278">
        <v>941.7166666666667</v>
      </c>
      <c r="J17" s="278">
        <v>959.48333333333358</v>
      </c>
      <c r="K17" s="276">
        <v>923.95</v>
      </c>
      <c r="L17" s="276">
        <v>880</v>
      </c>
      <c r="M17" s="276">
        <v>18.396989999999999</v>
      </c>
    </row>
    <row r="18" spans="1:13" ht="12" customHeight="1">
      <c r="A18" s="267">
        <v>8</v>
      </c>
      <c r="B18" s="276" t="s">
        <v>800</v>
      </c>
      <c r="C18" s="277">
        <v>697.4</v>
      </c>
      <c r="D18" s="278">
        <v>701.4</v>
      </c>
      <c r="E18" s="278">
        <v>691</v>
      </c>
      <c r="F18" s="278">
        <v>684.6</v>
      </c>
      <c r="G18" s="278">
        <v>674.2</v>
      </c>
      <c r="H18" s="278">
        <v>707.8</v>
      </c>
      <c r="I18" s="278">
        <v>718.19999999999982</v>
      </c>
      <c r="J18" s="278">
        <v>724.59999999999991</v>
      </c>
      <c r="K18" s="276">
        <v>711.8</v>
      </c>
      <c r="L18" s="276">
        <v>695</v>
      </c>
      <c r="M18" s="276">
        <v>2.2622900000000001</v>
      </c>
    </row>
    <row r="19" spans="1:13" ht="12" customHeight="1">
      <c r="A19" s="267">
        <v>9</v>
      </c>
      <c r="B19" s="276" t="s">
        <v>802</v>
      </c>
      <c r="C19" s="277">
        <v>1226.25</v>
      </c>
      <c r="D19" s="278">
        <v>1232.3999999999999</v>
      </c>
      <c r="E19" s="278">
        <v>1205.8499999999997</v>
      </c>
      <c r="F19" s="278">
        <v>1185.4499999999998</v>
      </c>
      <c r="G19" s="278">
        <v>1158.8999999999996</v>
      </c>
      <c r="H19" s="278">
        <v>1252.7999999999997</v>
      </c>
      <c r="I19" s="278">
        <v>1279.3499999999999</v>
      </c>
      <c r="J19" s="278">
        <v>1299.7499999999998</v>
      </c>
      <c r="K19" s="276">
        <v>1258.95</v>
      </c>
      <c r="L19" s="276">
        <v>1212</v>
      </c>
      <c r="M19" s="276">
        <v>2.5476999999999999</v>
      </c>
    </row>
    <row r="20" spans="1:13" ht="12" customHeight="1">
      <c r="A20" s="267">
        <v>10</v>
      </c>
      <c r="B20" s="276" t="s">
        <v>294</v>
      </c>
      <c r="C20" s="277">
        <v>1917.05</v>
      </c>
      <c r="D20" s="278">
        <v>1912.6833333333334</v>
      </c>
      <c r="E20" s="278">
        <v>1876.3666666666668</v>
      </c>
      <c r="F20" s="278">
        <v>1835.6833333333334</v>
      </c>
      <c r="G20" s="278">
        <v>1799.3666666666668</v>
      </c>
      <c r="H20" s="278">
        <v>1953.3666666666668</v>
      </c>
      <c r="I20" s="278">
        <v>1989.6833333333334</v>
      </c>
      <c r="J20" s="278">
        <v>2030.3666666666668</v>
      </c>
      <c r="K20" s="276">
        <v>1949</v>
      </c>
      <c r="L20" s="276">
        <v>1872</v>
      </c>
      <c r="M20" s="276">
        <v>0.50853999999999999</v>
      </c>
    </row>
    <row r="21" spans="1:13" ht="12" customHeight="1">
      <c r="A21" s="267">
        <v>11</v>
      </c>
      <c r="B21" s="276" t="s">
        <v>295</v>
      </c>
      <c r="C21" s="277">
        <v>14748.65</v>
      </c>
      <c r="D21" s="278">
        <v>14850.883333333333</v>
      </c>
      <c r="E21" s="278">
        <v>14627.766666666666</v>
      </c>
      <c r="F21" s="278">
        <v>14506.883333333333</v>
      </c>
      <c r="G21" s="278">
        <v>14283.766666666666</v>
      </c>
      <c r="H21" s="278">
        <v>14971.766666666666</v>
      </c>
      <c r="I21" s="278">
        <v>15194.883333333331</v>
      </c>
      <c r="J21" s="278">
        <v>15315.766666666666</v>
      </c>
      <c r="K21" s="276">
        <v>15074</v>
      </c>
      <c r="L21" s="276">
        <v>14730</v>
      </c>
      <c r="M21" s="276">
        <v>0.23904</v>
      </c>
    </row>
    <row r="22" spans="1:13" ht="12" customHeight="1">
      <c r="A22" s="267">
        <v>12</v>
      </c>
      <c r="B22" s="276" t="s">
        <v>40</v>
      </c>
      <c r="C22" s="277">
        <v>507.85</v>
      </c>
      <c r="D22" s="278">
        <v>513</v>
      </c>
      <c r="E22" s="278">
        <v>496.9</v>
      </c>
      <c r="F22" s="278">
        <v>485.95</v>
      </c>
      <c r="G22" s="278">
        <v>469.84999999999997</v>
      </c>
      <c r="H22" s="278">
        <v>523.95000000000005</v>
      </c>
      <c r="I22" s="278">
        <v>540.04999999999995</v>
      </c>
      <c r="J22" s="278">
        <v>551</v>
      </c>
      <c r="K22" s="276">
        <v>529.1</v>
      </c>
      <c r="L22" s="276">
        <v>502.05</v>
      </c>
      <c r="M22" s="276">
        <v>52.045879999999997</v>
      </c>
    </row>
    <row r="23" spans="1:13">
      <c r="A23" s="267">
        <v>13</v>
      </c>
      <c r="B23" s="276" t="s">
        <v>297</v>
      </c>
      <c r="C23" s="277">
        <v>949.75</v>
      </c>
      <c r="D23" s="278">
        <v>949.94999999999993</v>
      </c>
      <c r="E23" s="278">
        <v>919.89999999999986</v>
      </c>
      <c r="F23" s="278">
        <v>890.05</v>
      </c>
      <c r="G23" s="278">
        <v>859.99999999999989</v>
      </c>
      <c r="H23" s="278">
        <v>979.79999999999984</v>
      </c>
      <c r="I23" s="278">
        <v>1009.8499999999998</v>
      </c>
      <c r="J23" s="278">
        <v>1039.6999999999998</v>
      </c>
      <c r="K23" s="276">
        <v>980</v>
      </c>
      <c r="L23" s="276">
        <v>920.1</v>
      </c>
      <c r="M23" s="276">
        <v>12.94049</v>
      </c>
    </row>
    <row r="24" spans="1:13">
      <c r="A24" s="267">
        <v>14</v>
      </c>
      <c r="B24" s="276" t="s">
        <v>41</v>
      </c>
      <c r="C24" s="277">
        <v>515.5</v>
      </c>
      <c r="D24" s="278">
        <v>517.19999999999993</v>
      </c>
      <c r="E24" s="278">
        <v>502.09999999999991</v>
      </c>
      <c r="F24" s="278">
        <v>488.7</v>
      </c>
      <c r="G24" s="278">
        <v>473.59999999999997</v>
      </c>
      <c r="H24" s="278">
        <v>530.59999999999991</v>
      </c>
      <c r="I24" s="278">
        <v>545.70000000000005</v>
      </c>
      <c r="J24" s="278">
        <v>559.0999999999998</v>
      </c>
      <c r="K24" s="276">
        <v>532.29999999999995</v>
      </c>
      <c r="L24" s="276">
        <v>503.8</v>
      </c>
      <c r="M24" s="276">
        <v>62.583669999999998</v>
      </c>
    </row>
    <row r="25" spans="1:13">
      <c r="A25" s="267">
        <v>15</v>
      </c>
      <c r="B25" s="276" t="s">
        <v>3752</v>
      </c>
      <c r="C25" s="277">
        <v>352.25</v>
      </c>
      <c r="D25" s="278">
        <v>351.7833333333333</v>
      </c>
      <c r="E25" s="278">
        <v>341.46666666666658</v>
      </c>
      <c r="F25" s="278">
        <v>330.68333333333328</v>
      </c>
      <c r="G25" s="278">
        <v>320.36666666666656</v>
      </c>
      <c r="H25" s="278">
        <v>362.56666666666661</v>
      </c>
      <c r="I25" s="278">
        <v>372.88333333333333</v>
      </c>
      <c r="J25" s="278">
        <v>383.66666666666663</v>
      </c>
      <c r="K25" s="276">
        <v>362.1</v>
      </c>
      <c r="L25" s="276">
        <v>341</v>
      </c>
      <c r="M25" s="276">
        <v>9.5631000000000004</v>
      </c>
    </row>
    <row r="26" spans="1:13">
      <c r="A26" s="267">
        <v>16</v>
      </c>
      <c r="B26" s="276" t="s">
        <v>298</v>
      </c>
      <c r="C26" s="277">
        <v>406.1</v>
      </c>
      <c r="D26" s="278">
        <v>412.2166666666667</v>
      </c>
      <c r="E26" s="278">
        <v>391.03333333333342</v>
      </c>
      <c r="F26" s="278">
        <v>375.9666666666667</v>
      </c>
      <c r="G26" s="278">
        <v>354.78333333333342</v>
      </c>
      <c r="H26" s="278">
        <v>427.28333333333342</v>
      </c>
      <c r="I26" s="278">
        <v>448.4666666666667</v>
      </c>
      <c r="J26" s="278">
        <v>463.53333333333342</v>
      </c>
      <c r="K26" s="276">
        <v>433.4</v>
      </c>
      <c r="L26" s="276">
        <v>397.15</v>
      </c>
      <c r="M26" s="276">
        <v>5.2693700000000003</v>
      </c>
    </row>
    <row r="27" spans="1:13">
      <c r="A27" s="267">
        <v>17</v>
      </c>
      <c r="B27" s="276" t="s">
        <v>227</v>
      </c>
      <c r="C27" s="277">
        <v>89.65</v>
      </c>
      <c r="D27" s="278">
        <v>90.350000000000009</v>
      </c>
      <c r="E27" s="278">
        <v>87.050000000000011</v>
      </c>
      <c r="F27" s="278">
        <v>84.45</v>
      </c>
      <c r="G27" s="278">
        <v>81.150000000000006</v>
      </c>
      <c r="H27" s="278">
        <v>92.950000000000017</v>
      </c>
      <c r="I27" s="278">
        <v>96.25</v>
      </c>
      <c r="J27" s="278">
        <v>98.850000000000023</v>
      </c>
      <c r="K27" s="276">
        <v>93.65</v>
      </c>
      <c r="L27" s="276">
        <v>87.75</v>
      </c>
      <c r="M27" s="276">
        <v>33.929270000000002</v>
      </c>
    </row>
    <row r="28" spans="1:13">
      <c r="A28" s="267">
        <v>18</v>
      </c>
      <c r="B28" s="276" t="s">
        <v>228</v>
      </c>
      <c r="C28" s="277">
        <v>170.15</v>
      </c>
      <c r="D28" s="278">
        <v>171.96666666666667</v>
      </c>
      <c r="E28" s="278">
        <v>167.43333333333334</v>
      </c>
      <c r="F28" s="278">
        <v>164.71666666666667</v>
      </c>
      <c r="G28" s="278">
        <v>160.18333333333334</v>
      </c>
      <c r="H28" s="278">
        <v>174.68333333333334</v>
      </c>
      <c r="I28" s="278">
        <v>179.2166666666667</v>
      </c>
      <c r="J28" s="278">
        <v>181.93333333333334</v>
      </c>
      <c r="K28" s="276">
        <v>176.5</v>
      </c>
      <c r="L28" s="276">
        <v>169.25</v>
      </c>
      <c r="M28" s="276">
        <v>14.606669999999999</v>
      </c>
    </row>
    <row r="29" spans="1:13">
      <c r="A29" s="267">
        <v>19</v>
      </c>
      <c r="B29" s="276" t="s">
        <v>299</v>
      </c>
      <c r="C29" s="277">
        <v>315.10000000000002</v>
      </c>
      <c r="D29" s="278">
        <v>316.5</v>
      </c>
      <c r="E29" s="278">
        <v>311</v>
      </c>
      <c r="F29" s="278">
        <v>306.89999999999998</v>
      </c>
      <c r="G29" s="278">
        <v>301.39999999999998</v>
      </c>
      <c r="H29" s="278">
        <v>320.60000000000002</v>
      </c>
      <c r="I29" s="278">
        <v>326.10000000000002</v>
      </c>
      <c r="J29" s="278">
        <v>330.20000000000005</v>
      </c>
      <c r="K29" s="276">
        <v>322</v>
      </c>
      <c r="L29" s="276">
        <v>312.39999999999998</v>
      </c>
      <c r="M29" s="276">
        <v>1.3265899999999999</v>
      </c>
    </row>
    <row r="30" spans="1:13">
      <c r="A30" s="267">
        <v>20</v>
      </c>
      <c r="B30" s="276" t="s">
        <v>300</v>
      </c>
      <c r="C30" s="277">
        <v>270.95</v>
      </c>
      <c r="D30" s="278">
        <v>271.93333333333334</v>
      </c>
      <c r="E30" s="278">
        <v>267.61666666666667</v>
      </c>
      <c r="F30" s="278">
        <v>264.28333333333336</v>
      </c>
      <c r="G30" s="278">
        <v>259.9666666666667</v>
      </c>
      <c r="H30" s="278">
        <v>275.26666666666665</v>
      </c>
      <c r="I30" s="278">
        <v>279.58333333333337</v>
      </c>
      <c r="J30" s="278">
        <v>282.91666666666663</v>
      </c>
      <c r="K30" s="276">
        <v>276.25</v>
      </c>
      <c r="L30" s="276">
        <v>268.60000000000002</v>
      </c>
      <c r="M30" s="276">
        <v>3.04149</v>
      </c>
    </row>
    <row r="31" spans="1:13">
      <c r="A31" s="267">
        <v>21</v>
      </c>
      <c r="B31" s="276" t="s">
        <v>832</v>
      </c>
      <c r="C31" s="277">
        <v>3563.8</v>
      </c>
      <c r="D31" s="278">
        <v>3593.0666666666671</v>
      </c>
      <c r="E31" s="278">
        <v>3497.7833333333342</v>
      </c>
      <c r="F31" s="278">
        <v>3431.7666666666673</v>
      </c>
      <c r="G31" s="278">
        <v>3336.4833333333345</v>
      </c>
      <c r="H31" s="278">
        <v>3659.0833333333339</v>
      </c>
      <c r="I31" s="278">
        <v>3754.3666666666668</v>
      </c>
      <c r="J31" s="278">
        <v>3820.3833333333337</v>
      </c>
      <c r="K31" s="276">
        <v>3688.35</v>
      </c>
      <c r="L31" s="276">
        <v>3527.05</v>
      </c>
      <c r="M31" s="276">
        <v>0.62156999999999996</v>
      </c>
    </row>
    <row r="32" spans="1:13">
      <c r="A32" s="267">
        <v>22</v>
      </c>
      <c r="B32" s="276" t="s">
        <v>229</v>
      </c>
      <c r="C32" s="277">
        <v>1742.9</v>
      </c>
      <c r="D32" s="278">
        <v>1738.9666666666665</v>
      </c>
      <c r="E32" s="278">
        <v>1703.9333333333329</v>
      </c>
      <c r="F32" s="278">
        <v>1664.9666666666665</v>
      </c>
      <c r="G32" s="278">
        <v>1629.9333333333329</v>
      </c>
      <c r="H32" s="278">
        <v>1777.9333333333329</v>
      </c>
      <c r="I32" s="278">
        <v>1812.9666666666662</v>
      </c>
      <c r="J32" s="278">
        <v>1851.9333333333329</v>
      </c>
      <c r="K32" s="276">
        <v>1774</v>
      </c>
      <c r="L32" s="276">
        <v>1700</v>
      </c>
      <c r="M32" s="276">
        <v>1.3603799999999999</v>
      </c>
    </row>
    <row r="33" spans="1:13">
      <c r="A33" s="267">
        <v>23</v>
      </c>
      <c r="B33" s="276" t="s">
        <v>301</v>
      </c>
      <c r="C33" s="277">
        <v>2272.9499999999998</v>
      </c>
      <c r="D33" s="278">
        <v>2285.9833333333331</v>
      </c>
      <c r="E33" s="278">
        <v>2248.9666666666662</v>
      </c>
      <c r="F33" s="278">
        <v>2224.9833333333331</v>
      </c>
      <c r="G33" s="278">
        <v>2187.9666666666662</v>
      </c>
      <c r="H33" s="278">
        <v>2309.9666666666662</v>
      </c>
      <c r="I33" s="278">
        <v>2346.9833333333336</v>
      </c>
      <c r="J33" s="278">
        <v>2370.9666666666662</v>
      </c>
      <c r="K33" s="276">
        <v>2323</v>
      </c>
      <c r="L33" s="276">
        <v>2262</v>
      </c>
      <c r="M33" s="276">
        <v>7.6069999999999999E-2</v>
      </c>
    </row>
    <row r="34" spans="1:13">
      <c r="A34" s="267">
        <v>24</v>
      </c>
      <c r="B34" s="276" t="s">
        <v>863</v>
      </c>
      <c r="C34" s="277">
        <v>99.9</v>
      </c>
      <c r="D34" s="278">
        <v>100.65000000000002</v>
      </c>
      <c r="E34" s="278">
        <v>97.900000000000034</v>
      </c>
      <c r="F34" s="278">
        <v>95.90000000000002</v>
      </c>
      <c r="G34" s="278">
        <v>93.150000000000034</v>
      </c>
      <c r="H34" s="278">
        <v>102.65000000000003</v>
      </c>
      <c r="I34" s="278">
        <v>105.4</v>
      </c>
      <c r="J34" s="278">
        <v>107.40000000000003</v>
      </c>
      <c r="K34" s="276">
        <v>103.4</v>
      </c>
      <c r="L34" s="276">
        <v>98.65</v>
      </c>
      <c r="M34" s="276">
        <v>3.5948699999999998</v>
      </c>
    </row>
    <row r="35" spans="1:13">
      <c r="A35" s="267">
        <v>25</v>
      </c>
      <c r="B35" s="276" t="s">
        <v>302</v>
      </c>
      <c r="C35" s="277">
        <v>1069.1500000000001</v>
      </c>
      <c r="D35" s="278">
        <v>1071.7</v>
      </c>
      <c r="E35" s="278">
        <v>1046.45</v>
      </c>
      <c r="F35" s="278">
        <v>1023.75</v>
      </c>
      <c r="G35" s="278">
        <v>998.5</v>
      </c>
      <c r="H35" s="278">
        <v>1094.4000000000001</v>
      </c>
      <c r="I35" s="278">
        <v>1119.6500000000001</v>
      </c>
      <c r="J35" s="278">
        <v>1142.3500000000001</v>
      </c>
      <c r="K35" s="276">
        <v>1096.95</v>
      </c>
      <c r="L35" s="276">
        <v>1049</v>
      </c>
      <c r="M35" s="276">
        <v>2.39655</v>
      </c>
    </row>
    <row r="36" spans="1:13">
      <c r="A36" s="267">
        <v>26</v>
      </c>
      <c r="B36" s="276" t="s">
        <v>230</v>
      </c>
      <c r="C36" s="277">
        <v>3047.55</v>
      </c>
      <c r="D36" s="278">
        <v>3050.3166666666671</v>
      </c>
      <c r="E36" s="278">
        <v>2985.9333333333343</v>
      </c>
      <c r="F36" s="278">
        <v>2924.3166666666671</v>
      </c>
      <c r="G36" s="278">
        <v>2859.9333333333343</v>
      </c>
      <c r="H36" s="278">
        <v>3111.9333333333343</v>
      </c>
      <c r="I36" s="278">
        <v>3176.3166666666666</v>
      </c>
      <c r="J36" s="278">
        <v>3237.9333333333343</v>
      </c>
      <c r="K36" s="276">
        <v>3114.7</v>
      </c>
      <c r="L36" s="276">
        <v>2988.7</v>
      </c>
      <c r="M36" s="276">
        <v>2.24661</v>
      </c>
    </row>
    <row r="37" spans="1:13">
      <c r="A37" s="267">
        <v>27</v>
      </c>
      <c r="B37" s="276" t="s">
        <v>870</v>
      </c>
      <c r="C37" s="277">
        <v>4686.1499999999996</v>
      </c>
      <c r="D37" s="278">
        <v>4709.2</v>
      </c>
      <c r="E37" s="278">
        <v>4637.95</v>
      </c>
      <c r="F37" s="278">
        <v>4589.75</v>
      </c>
      <c r="G37" s="278">
        <v>4518.5</v>
      </c>
      <c r="H37" s="278">
        <v>4757.3999999999996</v>
      </c>
      <c r="I37" s="278">
        <v>4828.6499999999996</v>
      </c>
      <c r="J37" s="278">
        <v>4876.8499999999995</v>
      </c>
      <c r="K37" s="276">
        <v>4780.45</v>
      </c>
      <c r="L37" s="276">
        <v>4661</v>
      </c>
      <c r="M37" s="276">
        <v>0.2404</v>
      </c>
    </row>
    <row r="38" spans="1:13">
      <c r="A38" s="267">
        <v>28</v>
      </c>
      <c r="B38" s="276" t="s">
        <v>3434</v>
      </c>
      <c r="C38" s="277">
        <v>23.7</v>
      </c>
      <c r="D38" s="278">
        <v>23.866666666666664</v>
      </c>
      <c r="E38" s="278">
        <v>23.233333333333327</v>
      </c>
      <c r="F38" s="278">
        <v>22.766666666666662</v>
      </c>
      <c r="G38" s="278">
        <v>22.133333333333326</v>
      </c>
      <c r="H38" s="278">
        <v>24.333333333333329</v>
      </c>
      <c r="I38" s="278">
        <v>24.966666666666661</v>
      </c>
      <c r="J38" s="278">
        <v>25.43333333333333</v>
      </c>
      <c r="K38" s="276">
        <v>24.5</v>
      </c>
      <c r="L38" s="276">
        <v>23.4</v>
      </c>
      <c r="M38" s="276">
        <v>177.17868999999999</v>
      </c>
    </row>
    <row r="39" spans="1:13">
      <c r="A39" s="267">
        <v>29</v>
      </c>
      <c r="B39" s="276" t="s">
        <v>45</v>
      </c>
      <c r="C39" s="277">
        <v>970</v>
      </c>
      <c r="D39" s="278">
        <v>978.94999999999993</v>
      </c>
      <c r="E39" s="278">
        <v>955.09999999999991</v>
      </c>
      <c r="F39" s="278">
        <v>940.19999999999993</v>
      </c>
      <c r="G39" s="278">
        <v>916.34999999999991</v>
      </c>
      <c r="H39" s="278">
        <v>993.84999999999991</v>
      </c>
      <c r="I39" s="278">
        <v>1017.7</v>
      </c>
      <c r="J39" s="278">
        <v>1032.5999999999999</v>
      </c>
      <c r="K39" s="276">
        <v>1002.8</v>
      </c>
      <c r="L39" s="276">
        <v>964.05</v>
      </c>
      <c r="M39" s="276">
        <v>5.8943500000000002</v>
      </c>
    </row>
    <row r="40" spans="1:13">
      <c r="A40" s="267">
        <v>30</v>
      </c>
      <c r="B40" s="276" t="s">
        <v>304</v>
      </c>
      <c r="C40" s="277">
        <v>2543.1</v>
      </c>
      <c r="D40" s="278">
        <v>2562.7000000000003</v>
      </c>
      <c r="E40" s="278">
        <v>2510.4000000000005</v>
      </c>
      <c r="F40" s="278">
        <v>2477.7000000000003</v>
      </c>
      <c r="G40" s="278">
        <v>2425.4000000000005</v>
      </c>
      <c r="H40" s="278">
        <v>2595.4000000000005</v>
      </c>
      <c r="I40" s="278">
        <v>2647.7000000000007</v>
      </c>
      <c r="J40" s="278">
        <v>2680.4000000000005</v>
      </c>
      <c r="K40" s="276">
        <v>2615</v>
      </c>
      <c r="L40" s="276">
        <v>2530</v>
      </c>
      <c r="M40" s="276">
        <v>1.0912200000000001</v>
      </c>
    </row>
    <row r="41" spans="1:13">
      <c r="A41" s="267">
        <v>31</v>
      </c>
      <c r="B41" s="276" t="s">
        <v>46</v>
      </c>
      <c r="C41" s="277">
        <v>256.05</v>
      </c>
      <c r="D41" s="278">
        <v>256.2</v>
      </c>
      <c r="E41" s="278">
        <v>247.84999999999997</v>
      </c>
      <c r="F41" s="278">
        <v>239.64999999999998</v>
      </c>
      <c r="G41" s="278">
        <v>231.29999999999995</v>
      </c>
      <c r="H41" s="278">
        <v>264.39999999999998</v>
      </c>
      <c r="I41" s="278">
        <v>272.75</v>
      </c>
      <c r="J41" s="278">
        <v>280.95</v>
      </c>
      <c r="K41" s="276">
        <v>264.55</v>
      </c>
      <c r="L41" s="276">
        <v>248</v>
      </c>
      <c r="M41" s="276">
        <v>72.303359999999998</v>
      </c>
    </row>
    <row r="42" spans="1:13">
      <c r="A42" s="267">
        <v>32</v>
      </c>
      <c r="B42" s="276" t="s">
        <v>47</v>
      </c>
      <c r="C42" s="277">
        <v>2609.25</v>
      </c>
      <c r="D42" s="278">
        <v>2595.7166666666667</v>
      </c>
      <c r="E42" s="278">
        <v>2560.5833333333335</v>
      </c>
      <c r="F42" s="278">
        <v>2511.916666666667</v>
      </c>
      <c r="G42" s="278">
        <v>2476.7833333333338</v>
      </c>
      <c r="H42" s="278">
        <v>2644.3833333333332</v>
      </c>
      <c r="I42" s="278">
        <v>2679.5166666666664</v>
      </c>
      <c r="J42" s="278">
        <v>2728.1833333333329</v>
      </c>
      <c r="K42" s="276">
        <v>2630.85</v>
      </c>
      <c r="L42" s="276">
        <v>2547.0500000000002</v>
      </c>
      <c r="M42" s="276">
        <v>15.728199999999999</v>
      </c>
    </row>
    <row r="43" spans="1:13">
      <c r="A43" s="267">
        <v>33</v>
      </c>
      <c r="B43" s="276" t="s">
        <v>48</v>
      </c>
      <c r="C43" s="277">
        <v>179.2</v>
      </c>
      <c r="D43" s="278">
        <v>179.20000000000002</v>
      </c>
      <c r="E43" s="278">
        <v>174.50000000000003</v>
      </c>
      <c r="F43" s="278">
        <v>169.8</v>
      </c>
      <c r="G43" s="278">
        <v>165.10000000000002</v>
      </c>
      <c r="H43" s="278">
        <v>183.90000000000003</v>
      </c>
      <c r="I43" s="278">
        <v>188.60000000000002</v>
      </c>
      <c r="J43" s="278">
        <v>193.30000000000004</v>
      </c>
      <c r="K43" s="276">
        <v>183.9</v>
      </c>
      <c r="L43" s="276">
        <v>174.5</v>
      </c>
      <c r="M43" s="276">
        <v>105.44835999999999</v>
      </c>
    </row>
    <row r="44" spans="1:13">
      <c r="A44" s="267">
        <v>34</v>
      </c>
      <c r="B44" s="276" t="s">
        <v>49</v>
      </c>
      <c r="C44" s="277">
        <v>114.3</v>
      </c>
      <c r="D44" s="278">
        <v>115.40000000000002</v>
      </c>
      <c r="E44" s="278">
        <v>111.55000000000004</v>
      </c>
      <c r="F44" s="278">
        <v>108.80000000000003</v>
      </c>
      <c r="G44" s="278">
        <v>104.95000000000005</v>
      </c>
      <c r="H44" s="278">
        <v>118.15000000000003</v>
      </c>
      <c r="I44" s="278">
        <v>122.00000000000003</v>
      </c>
      <c r="J44" s="278">
        <v>124.75000000000003</v>
      </c>
      <c r="K44" s="276">
        <v>119.25</v>
      </c>
      <c r="L44" s="276">
        <v>112.65</v>
      </c>
      <c r="M44" s="276">
        <v>366.35455000000002</v>
      </c>
    </row>
    <row r="45" spans="1:13">
      <c r="A45" s="267">
        <v>35</v>
      </c>
      <c r="B45" s="276" t="s">
        <v>306</v>
      </c>
      <c r="C45" s="277">
        <v>91.15</v>
      </c>
      <c r="D45" s="278">
        <v>91.883333333333326</v>
      </c>
      <c r="E45" s="278">
        <v>89.766666666666652</v>
      </c>
      <c r="F45" s="278">
        <v>88.383333333333326</v>
      </c>
      <c r="G45" s="278">
        <v>86.266666666666652</v>
      </c>
      <c r="H45" s="278">
        <v>93.266666666666652</v>
      </c>
      <c r="I45" s="278">
        <v>95.383333333333326</v>
      </c>
      <c r="J45" s="278">
        <v>96.766666666666652</v>
      </c>
      <c r="K45" s="276">
        <v>94</v>
      </c>
      <c r="L45" s="276">
        <v>90.5</v>
      </c>
      <c r="M45" s="276">
        <v>7.0354900000000002</v>
      </c>
    </row>
    <row r="46" spans="1:13">
      <c r="A46" s="267">
        <v>36</v>
      </c>
      <c r="B46" s="276" t="s">
        <v>51</v>
      </c>
      <c r="C46" s="277">
        <v>2588.1999999999998</v>
      </c>
      <c r="D46" s="278">
        <v>2587.8166666666662</v>
      </c>
      <c r="E46" s="278">
        <v>2555.7833333333324</v>
      </c>
      <c r="F46" s="278">
        <v>2523.3666666666663</v>
      </c>
      <c r="G46" s="278">
        <v>2491.3333333333326</v>
      </c>
      <c r="H46" s="278">
        <v>2620.2333333333322</v>
      </c>
      <c r="I46" s="278">
        <v>2652.266666666666</v>
      </c>
      <c r="J46" s="278">
        <v>2684.683333333332</v>
      </c>
      <c r="K46" s="276">
        <v>2619.85</v>
      </c>
      <c r="L46" s="276">
        <v>2555.4</v>
      </c>
      <c r="M46" s="276">
        <v>23.95168</v>
      </c>
    </row>
    <row r="47" spans="1:13">
      <c r="A47" s="267">
        <v>37</v>
      </c>
      <c r="B47" s="276" t="s">
        <v>307</v>
      </c>
      <c r="C47" s="277">
        <v>159.80000000000001</v>
      </c>
      <c r="D47" s="278">
        <v>161.44999999999999</v>
      </c>
      <c r="E47" s="278">
        <v>157.29999999999998</v>
      </c>
      <c r="F47" s="278">
        <v>154.79999999999998</v>
      </c>
      <c r="G47" s="278">
        <v>150.64999999999998</v>
      </c>
      <c r="H47" s="278">
        <v>163.95</v>
      </c>
      <c r="I47" s="278">
        <v>168.09999999999997</v>
      </c>
      <c r="J47" s="278">
        <v>170.6</v>
      </c>
      <c r="K47" s="276">
        <v>165.6</v>
      </c>
      <c r="L47" s="276">
        <v>158.94999999999999</v>
      </c>
      <c r="M47" s="276">
        <v>1.6295999999999999</v>
      </c>
    </row>
    <row r="48" spans="1:13">
      <c r="A48" s="267">
        <v>38</v>
      </c>
      <c r="B48" s="276" t="s">
        <v>308</v>
      </c>
      <c r="C48" s="277">
        <v>4025.85</v>
      </c>
      <c r="D48" s="278">
        <v>4073.6166666666668</v>
      </c>
      <c r="E48" s="278">
        <v>3942.2333333333336</v>
      </c>
      <c r="F48" s="278">
        <v>3858.6166666666668</v>
      </c>
      <c r="G48" s="278">
        <v>3727.2333333333336</v>
      </c>
      <c r="H48" s="278">
        <v>4157.2333333333336</v>
      </c>
      <c r="I48" s="278">
        <v>4288.6166666666668</v>
      </c>
      <c r="J48" s="278">
        <v>4372.2333333333336</v>
      </c>
      <c r="K48" s="276">
        <v>4205</v>
      </c>
      <c r="L48" s="276">
        <v>3990</v>
      </c>
      <c r="M48" s="276">
        <v>0.92296</v>
      </c>
    </row>
    <row r="49" spans="1:13">
      <c r="A49" s="267">
        <v>39</v>
      </c>
      <c r="B49" s="276" t="s">
        <v>309</v>
      </c>
      <c r="C49" s="277">
        <v>1612.95</v>
      </c>
      <c r="D49" s="278">
        <v>1633.6333333333332</v>
      </c>
      <c r="E49" s="278">
        <v>1587.3166666666664</v>
      </c>
      <c r="F49" s="278">
        <v>1561.6833333333332</v>
      </c>
      <c r="G49" s="278">
        <v>1515.3666666666663</v>
      </c>
      <c r="H49" s="278">
        <v>1659.2666666666664</v>
      </c>
      <c r="I49" s="278">
        <v>1705.583333333333</v>
      </c>
      <c r="J49" s="278">
        <v>1731.2166666666665</v>
      </c>
      <c r="K49" s="276">
        <v>1679.95</v>
      </c>
      <c r="L49" s="276">
        <v>1608</v>
      </c>
      <c r="M49" s="276">
        <v>1.9786300000000001</v>
      </c>
    </row>
    <row r="50" spans="1:13">
      <c r="A50" s="267">
        <v>40</v>
      </c>
      <c r="B50" s="276" t="s">
        <v>310</v>
      </c>
      <c r="C50" s="277">
        <v>6579.6</v>
      </c>
      <c r="D50" s="278">
        <v>6590.083333333333</v>
      </c>
      <c r="E50" s="278">
        <v>6540.5166666666664</v>
      </c>
      <c r="F50" s="278">
        <v>6501.4333333333334</v>
      </c>
      <c r="G50" s="278">
        <v>6451.8666666666668</v>
      </c>
      <c r="H50" s="278">
        <v>6629.1666666666661</v>
      </c>
      <c r="I50" s="278">
        <v>6678.7333333333336</v>
      </c>
      <c r="J50" s="278">
        <v>6717.8166666666657</v>
      </c>
      <c r="K50" s="276">
        <v>6639.65</v>
      </c>
      <c r="L50" s="276">
        <v>6551</v>
      </c>
      <c r="M50" s="276">
        <v>0.27349000000000001</v>
      </c>
    </row>
    <row r="51" spans="1:13">
      <c r="A51" s="267">
        <v>41</v>
      </c>
      <c r="B51" s="276" t="s">
        <v>53</v>
      </c>
      <c r="C51" s="277">
        <v>917.3</v>
      </c>
      <c r="D51" s="278">
        <v>918.56666666666661</v>
      </c>
      <c r="E51" s="278">
        <v>899.23333333333323</v>
      </c>
      <c r="F51" s="278">
        <v>881.16666666666663</v>
      </c>
      <c r="G51" s="278">
        <v>861.83333333333326</v>
      </c>
      <c r="H51" s="278">
        <v>936.63333333333321</v>
      </c>
      <c r="I51" s="278">
        <v>955.9666666666667</v>
      </c>
      <c r="J51" s="278">
        <v>974.03333333333319</v>
      </c>
      <c r="K51" s="276">
        <v>937.9</v>
      </c>
      <c r="L51" s="276">
        <v>900.5</v>
      </c>
      <c r="M51" s="276">
        <v>26.693149999999999</v>
      </c>
    </row>
    <row r="52" spans="1:13">
      <c r="A52" s="267">
        <v>42</v>
      </c>
      <c r="B52" s="276" t="s">
        <v>311</v>
      </c>
      <c r="C52" s="277">
        <v>505.05</v>
      </c>
      <c r="D52" s="278">
        <v>508</v>
      </c>
      <c r="E52" s="278">
        <v>499.25</v>
      </c>
      <c r="F52" s="278">
        <v>493.45</v>
      </c>
      <c r="G52" s="278">
        <v>484.7</v>
      </c>
      <c r="H52" s="278">
        <v>513.79999999999995</v>
      </c>
      <c r="I52" s="278">
        <v>522.54999999999995</v>
      </c>
      <c r="J52" s="278">
        <v>528.35</v>
      </c>
      <c r="K52" s="276">
        <v>516.75</v>
      </c>
      <c r="L52" s="276">
        <v>502.2</v>
      </c>
      <c r="M52" s="276">
        <v>2.11572</v>
      </c>
    </row>
    <row r="53" spans="1:13">
      <c r="A53" s="267">
        <v>43</v>
      </c>
      <c r="B53" s="276" t="s">
        <v>231</v>
      </c>
      <c r="C53" s="277">
        <v>2744.9</v>
      </c>
      <c r="D53" s="278">
        <v>2763.2666666666664</v>
      </c>
      <c r="E53" s="278">
        <v>2696.6333333333328</v>
      </c>
      <c r="F53" s="278">
        <v>2648.3666666666663</v>
      </c>
      <c r="G53" s="278">
        <v>2581.7333333333327</v>
      </c>
      <c r="H53" s="278">
        <v>2811.5333333333328</v>
      </c>
      <c r="I53" s="278">
        <v>2878.1666666666661</v>
      </c>
      <c r="J53" s="278">
        <v>2926.4333333333329</v>
      </c>
      <c r="K53" s="276">
        <v>2829.9</v>
      </c>
      <c r="L53" s="276">
        <v>2715</v>
      </c>
      <c r="M53" s="276">
        <v>5.1863200000000003</v>
      </c>
    </row>
    <row r="54" spans="1:13">
      <c r="A54" s="267">
        <v>44</v>
      </c>
      <c r="B54" s="276" t="s">
        <v>55</v>
      </c>
      <c r="C54" s="277">
        <v>657</v>
      </c>
      <c r="D54" s="278">
        <v>661.05000000000007</v>
      </c>
      <c r="E54" s="278">
        <v>647.10000000000014</v>
      </c>
      <c r="F54" s="278">
        <v>637.20000000000005</v>
      </c>
      <c r="G54" s="278">
        <v>623.25000000000011</v>
      </c>
      <c r="H54" s="278">
        <v>670.95000000000016</v>
      </c>
      <c r="I54" s="278">
        <v>684.9000000000002</v>
      </c>
      <c r="J54" s="278">
        <v>694.80000000000018</v>
      </c>
      <c r="K54" s="276">
        <v>675</v>
      </c>
      <c r="L54" s="276">
        <v>651.15</v>
      </c>
      <c r="M54" s="276">
        <v>134.60603</v>
      </c>
    </row>
    <row r="55" spans="1:13">
      <c r="A55" s="267">
        <v>45</v>
      </c>
      <c r="B55" s="276" t="s">
        <v>312</v>
      </c>
      <c r="C55" s="277">
        <v>1603.05</v>
      </c>
      <c r="D55" s="278">
        <v>1599.6333333333332</v>
      </c>
      <c r="E55" s="278">
        <v>1572.2666666666664</v>
      </c>
      <c r="F55" s="278">
        <v>1541.4833333333331</v>
      </c>
      <c r="G55" s="278">
        <v>1514.1166666666663</v>
      </c>
      <c r="H55" s="278">
        <v>1630.4166666666665</v>
      </c>
      <c r="I55" s="278">
        <v>1657.7833333333333</v>
      </c>
      <c r="J55" s="278">
        <v>1688.5666666666666</v>
      </c>
      <c r="K55" s="276">
        <v>1627</v>
      </c>
      <c r="L55" s="276">
        <v>1568.85</v>
      </c>
      <c r="M55" s="276">
        <v>0.40198</v>
      </c>
    </row>
    <row r="56" spans="1:13">
      <c r="A56" s="267">
        <v>46</v>
      </c>
      <c r="B56" s="276" t="s">
        <v>313</v>
      </c>
      <c r="C56" s="277">
        <v>930.2</v>
      </c>
      <c r="D56" s="278">
        <v>937.13333333333333</v>
      </c>
      <c r="E56" s="278">
        <v>914.26666666666665</v>
      </c>
      <c r="F56" s="278">
        <v>898.33333333333337</v>
      </c>
      <c r="G56" s="278">
        <v>875.4666666666667</v>
      </c>
      <c r="H56" s="278">
        <v>953.06666666666661</v>
      </c>
      <c r="I56" s="278">
        <v>975.93333333333317</v>
      </c>
      <c r="J56" s="278">
        <v>991.86666666666656</v>
      </c>
      <c r="K56" s="276">
        <v>960</v>
      </c>
      <c r="L56" s="276">
        <v>921.2</v>
      </c>
      <c r="M56" s="276">
        <v>3.33196</v>
      </c>
    </row>
    <row r="57" spans="1:13">
      <c r="A57" s="267">
        <v>47</v>
      </c>
      <c r="B57" s="276" t="s">
        <v>314</v>
      </c>
      <c r="C57" s="277">
        <v>612.95000000000005</v>
      </c>
      <c r="D57" s="278">
        <v>614.73333333333335</v>
      </c>
      <c r="E57" s="278">
        <v>606.51666666666665</v>
      </c>
      <c r="F57" s="278">
        <v>600.08333333333326</v>
      </c>
      <c r="G57" s="278">
        <v>591.86666666666656</v>
      </c>
      <c r="H57" s="278">
        <v>621.16666666666674</v>
      </c>
      <c r="I57" s="278">
        <v>629.38333333333344</v>
      </c>
      <c r="J57" s="278">
        <v>635.81666666666683</v>
      </c>
      <c r="K57" s="276">
        <v>622.95000000000005</v>
      </c>
      <c r="L57" s="276">
        <v>608.29999999999995</v>
      </c>
      <c r="M57" s="276">
        <v>2.1079699999999999</v>
      </c>
    </row>
    <row r="58" spans="1:13">
      <c r="A58" s="267">
        <v>48</v>
      </c>
      <c r="B58" s="276" t="s">
        <v>56</v>
      </c>
      <c r="C58" s="277">
        <v>3563.75</v>
      </c>
      <c r="D58" s="278">
        <v>3562.2666666666664</v>
      </c>
      <c r="E58" s="278">
        <v>3506.4833333333327</v>
      </c>
      <c r="F58" s="278">
        <v>3449.2166666666662</v>
      </c>
      <c r="G58" s="278">
        <v>3393.4333333333325</v>
      </c>
      <c r="H58" s="278">
        <v>3619.5333333333328</v>
      </c>
      <c r="I58" s="278">
        <v>3675.3166666666666</v>
      </c>
      <c r="J58" s="278">
        <v>3732.583333333333</v>
      </c>
      <c r="K58" s="276">
        <v>3618.05</v>
      </c>
      <c r="L58" s="276">
        <v>3505</v>
      </c>
      <c r="M58" s="276">
        <v>6.0200399999999998</v>
      </c>
    </row>
    <row r="59" spans="1:13">
      <c r="A59" s="267">
        <v>49</v>
      </c>
      <c r="B59" s="276" t="s">
        <v>315</v>
      </c>
      <c r="C59" s="277">
        <v>219.5</v>
      </c>
      <c r="D59" s="278">
        <v>221.16666666666666</v>
      </c>
      <c r="E59" s="278">
        <v>214.33333333333331</v>
      </c>
      <c r="F59" s="278">
        <v>209.16666666666666</v>
      </c>
      <c r="G59" s="278">
        <v>202.33333333333331</v>
      </c>
      <c r="H59" s="278">
        <v>226.33333333333331</v>
      </c>
      <c r="I59" s="278">
        <v>233.16666666666663</v>
      </c>
      <c r="J59" s="278">
        <v>238.33333333333331</v>
      </c>
      <c r="K59" s="276">
        <v>228</v>
      </c>
      <c r="L59" s="276">
        <v>216</v>
      </c>
      <c r="M59" s="276">
        <v>8.4600200000000001</v>
      </c>
    </row>
    <row r="60" spans="1:13" ht="12" customHeight="1">
      <c r="A60" s="267">
        <v>50</v>
      </c>
      <c r="B60" s="276" t="s">
        <v>316</v>
      </c>
      <c r="C60" s="277">
        <v>716.8</v>
      </c>
      <c r="D60" s="278">
        <v>721.9</v>
      </c>
      <c r="E60" s="278">
        <v>694.9</v>
      </c>
      <c r="F60" s="278">
        <v>673</v>
      </c>
      <c r="G60" s="278">
        <v>646</v>
      </c>
      <c r="H60" s="278">
        <v>743.8</v>
      </c>
      <c r="I60" s="278">
        <v>770.8</v>
      </c>
      <c r="J60" s="278">
        <v>792.69999999999993</v>
      </c>
      <c r="K60" s="276">
        <v>748.9</v>
      </c>
      <c r="L60" s="276">
        <v>700</v>
      </c>
      <c r="M60" s="276">
        <v>1.3809400000000001</v>
      </c>
    </row>
    <row r="61" spans="1:13">
      <c r="A61" s="267">
        <v>51</v>
      </c>
      <c r="B61" s="276" t="s">
        <v>59</v>
      </c>
      <c r="C61" s="277">
        <v>4719.8500000000004</v>
      </c>
      <c r="D61" s="278">
        <v>4761.95</v>
      </c>
      <c r="E61" s="278">
        <v>4643.8999999999996</v>
      </c>
      <c r="F61" s="278">
        <v>4567.95</v>
      </c>
      <c r="G61" s="278">
        <v>4449.8999999999996</v>
      </c>
      <c r="H61" s="278">
        <v>4837.8999999999996</v>
      </c>
      <c r="I61" s="278">
        <v>4955.9500000000007</v>
      </c>
      <c r="J61" s="278">
        <v>5031.8999999999996</v>
      </c>
      <c r="K61" s="276">
        <v>4880</v>
      </c>
      <c r="L61" s="276">
        <v>4686</v>
      </c>
      <c r="M61" s="276">
        <v>37.034129999999998</v>
      </c>
    </row>
    <row r="62" spans="1:13">
      <c r="A62" s="267">
        <v>52</v>
      </c>
      <c r="B62" s="276" t="s">
        <v>58</v>
      </c>
      <c r="C62" s="277">
        <v>8354.6</v>
      </c>
      <c r="D62" s="278">
        <v>8421.4666666666672</v>
      </c>
      <c r="E62" s="278">
        <v>8206.8333333333339</v>
      </c>
      <c r="F62" s="278">
        <v>8059.0666666666675</v>
      </c>
      <c r="G62" s="278">
        <v>7844.4333333333343</v>
      </c>
      <c r="H62" s="278">
        <v>8569.2333333333336</v>
      </c>
      <c r="I62" s="278">
        <v>8783.866666666665</v>
      </c>
      <c r="J62" s="278">
        <v>8931.6333333333332</v>
      </c>
      <c r="K62" s="276">
        <v>8636.1</v>
      </c>
      <c r="L62" s="276">
        <v>8273.7000000000007</v>
      </c>
      <c r="M62" s="276">
        <v>6.34436</v>
      </c>
    </row>
    <row r="63" spans="1:13">
      <c r="A63" s="267">
        <v>53</v>
      </c>
      <c r="B63" s="276" t="s">
        <v>232</v>
      </c>
      <c r="C63" s="277">
        <v>3181.4</v>
      </c>
      <c r="D63" s="278">
        <v>3169.7833333333333</v>
      </c>
      <c r="E63" s="278">
        <v>3131.6666666666665</v>
      </c>
      <c r="F63" s="278">
        <v>3081.9333333333334</v>
      </c>
      <c r="G63" s="278">
        <v>3043.8166666666666</v>
      </c>
      <c r="H63" s="278">
        <v>3219.5166666666664</v>
      </c>
      <c r="I63" s="278">
        <v>3257.6333333333332</v>
      </c>
      <c r="J63" s="278">
        <v>3307.3666666666663</v>
      </c>
      <c r="K63" s="276">
        <v>3207.9</v>
      </c>
      <c r="L63" s="276">
        <v>3120.05</v>
      </c>
      <c r="M63" s="276">
        <v>0.38524999999999998</v>
      </c>
    </row>
    <row r="64" spans="1:13">
      <c r="A64" s="267">
        <v>54</v>
      </c>
      <c r="B64" s="276" t="s">
        <v>60</v>
      </c>
      <c r="C64" s="277">
        <v>1619.2</v>
      </c>
      <c r="D64" s="278">
        <v>1620.1000000000001</v>
      </c>
      <c r="E64" s="278">
        <v>1584.3500000000004</v>
      </c>
      <c r="F64" s="278">
        <v>1549.5000000000002</v>
      </c>
      <c r="G64" s="278">
        <v>1513.7500000000005</v>
      </c>
      <c r="H64" s="278">
        <v>1654.9500000000003</v>
      </c>
      <c r="I64" s="278">
        <v>1690.6999999999998</v>
      </c>
      <c r="J64" s="278">
        <v>1725.5500000000002</v>
      </c>
      <c r="K64" s="276">
        <v>1655.85</v>
      </c>
      <c r="L64" s="276">
        <v>1585.25</v>
      </c>
      <c r="M64" s="276">
        <v>5.8470599999999999</v>
      </c>
    </row>
    <row r="65" spans="1:13">
      <c r="A65" s="267">
        <v>55</v>
      </c>
      <c r="B65" s="276" t="s">
        <v>317</v>
      </c>
      <c r="C65" s="277">
        <v>120.8</v>
      </c>
      <c r="D65" s="278">
        <v>121.28333333333335</v>
      </c>
      <c r="E65" s="278">
        <v>119.56666666666669</v>
      </c>
      <c r="F65" s="278">
        <v>118.33333333333334</v>
      </c>
      <c r="G65" s="278">
        <v>116.61666666666669</v>
      </c>
      <c r="H65" s="278">
        <v>122.51666666666669</v>
      </c>
      <c r="I65" s="278">
        <v>124.23333333333336</v>
      </c>
      <c r="J65" s="278">
        <v>125.4666666666667</v>
      </c>
      <c r="K65" s="276">
        <v>123</v>
      </c>
      <c r="L65" s="276">
        <v>120.05</v>
      </c>
      <c r="M65" s="276">
        <v>2.6112799999999998</v>
      </c>
    </row>
    <row r="66" spans="1:13">
      <c r="A66" s="267">
        <v>56</v>
      </c>
      <c r="B66" s="276" t="s">
        <v>318</v>
      </c>
      <c r="C66" s="277">
        <v>179.05</v>
      </c>
      <c r="D66" s="278">
        <v>177.45000000000002</v>
      </c>
      <c r="E66" s="278">
        <v>174.00000000000003</v>
      </c>
      <c r="F66" s="278">
        <v>168.95000000000002</v>
      </c>
      <c r="G66" s="278">
        <v>165.50000000000003</v>
      </c>
      <c r="H66" s="278">
        <v>182.50000000000003</v>
      </c>
      <c r="I66" s="278">
        <v>185.95000000000002</v>
      </c>
      <c r="J66" s="278">
        <v>191.00000000000003</v>
      </c>
      <c r="K66" s="276">
        <v>180.9</v>
      </c>
      <c r="L66" s="276">
        <v>172.4</v>
      </c>
      <c r="M66" s="276">
        <v>10.124000000000001</v>
      </c>
    </row>
    <row r="67" spans="1:13">
      <c r="A67" s="267">
        <v>57</v>
      </c>
      <c r="B67" s="276" t="s">
        <v>233</v>
      </c>
      <c r="C67" s="277">
        <v>356</v>
      </c>
      <c r="D67" s="278">
        <v>359.65000000000003</v>
      </c>
      <c r="E67" s="278">
        <v>350.35000000000008</v>
      </c>
      <c r="F67" s="278">
        <v>344.70000000000005</v>
      </c>
      <c r="G67" s="278">
        <v>335.40000000000009</v>
      </c>
      <c r="H67" s="278">
        <v>365.30000000000007</v>
      </c>
      <c r="I67" s="278">
        <v>374.6</v>
      </c>
      <c r="J67" s="278">
        <v>380.25000000000006</v>
      </c>
      <c r="K67" s="276">
        <v>368.95</v>
      </c>
      <c r="L67" s="276">
        <v>354</v>
      </c>
      <c r="M67" s="276">
        <v>110.63196000000001</v>
      </c>
    </row>
    <row r="68" spans="1:13">
      <c r="A68" s="267">
        <v>58</v>
      </c>
      <c r="B68" s="276" t="s">
        <v>61</v>
      </c>
      <c r="C68" s="277">
        <v>73.05</v>
      </c>
      <c r="D68" s="278">
        <v>74.066666666666663</v>
      </c>
      <c r="E68" s="278">
        <v>71.033333333333331</v>
      </c>
      <c r="F68" s="278">
        <v>69.016666666666666</v>
      </c>
      <c r="G68" s="278">
        <v>65.983333333333334</v>
      </c>
      <c r="H68" s="278">
        <v>76.083333333333329</v>
      </c>
      <c r="I68" s="278">
        <v>79.11666666666666</v>
      </c>
      <c r="J68" s="278">
        <v>81.133333333333326</v>
      </c>
      <c r="K68" s="276">
        <v>77.099999999999994</v>
      </c>
      <c r="L68" s="276">
        <v>72.05</v>
      </c>
      <c r="M68" s="276">
        <v>585.00837999999999</v>
      </c>
    </row>
    <row r="69" spans="1:13">
      <c r="A69" s="267">
        <v>59</v>
      </c>
      <c r="B69" s="276" t="s">
        <v>62</v>
      </c>
      <c r="C69" s="277">
        <v>52.4</v>
      </c>
      <c r="D69" s="278">
        <v>52.9</v>
      </c>
      <c r="E69" s="278">
        <v>51</v>
      </c>
      <c r="F69" s="278">
        <v>49.6</v>
      </c>
      <c r="G69" s="278">
        <v>47.7</v>
      </c>
      <c r="H69" s="278">
        <v>54.3</v>
      </c>
      <c r="I69" s="278">
        <v>56.199999999999989</v>
      </c>
      <c r="J69" s="278">
        <v>57.599999999999994</v>
      </c>
      <c r="K69" s="276">
        <v>54.8</v>
      </c>
      <c r="L69" s="276">
        <v>51.5</v>
      </c>
      <c r="M69" s="276">
        <v>60.134709999999998</v>
      </c>
    </row>
    <row r="70" spans="1:13">
      <c r="A70" s="267">
        <v>60</v>
      </c>
      <c r="B70" s="276" t="s">
        <v>319</v>
      </c>
      <c r="C70" s="277">
        <v>14.75</v>
      </c>
      <c r="D70" s="278">
        <v>14.816666666666668</v>
      </c>
      <c r="E70" s="278">
        <v>14.483333333333336</v>
      </c>
      <c r="F70" s="278">
        <v>14.216666666666669</v>
      </c>
      <c r="G70" s="278">
        <v>13.883333333333336</v>
      </c>
      <c r="H70" s="278">
        <v>15.083333333333336</v>
      </c>
      <c r="I70" s="278">
        <v>15.416666666666668</v>
      </c>
      <c r="J70" s="278">
        <v>15.683333333333335</v>
      </c>
      <c r="K70" s="276">
        <v>15.15</v>
      </c>
      <c r="L70" s="276">
        <v>14.55</v>
      </c>
      <c r="M70" s="276">
        <v>74.673169999999999</v>
      </c>
    </row>
    <row r="71" spans="1:13">
      <c r="A71" s="267">
        <v>61</v>
      </c>
      <c r="B71" s="276" t="s">
        <v>63</v>
      </c>
      <c r="C71" s="277">
        <v>1584.6</v>
      </c>
      <c r="D71" s="278">
        <v>1583.7</v>
      </c>
      <c r="E71" s="278">
        <v>1549.4</v>
      </c>
      <c r="F71" s="278">
        <v>1514.2</v>
      </c>
      <c r="G71" s="278">
        <v>1479.9</v>
      </c>
      <c r="H71" s="278">
        <v>1618.9</v>
      </c>
      <c r="I71" s="278">
        <v>1653.1999999999998</v>
      </c>
      <c r="J71" s="278">
        <v>1688.4</v>
      </c>
      <c r="K71" s="276">
        <v>1618</v>
      </c>
      <c r="L71" s="276">
        <v>1548.5</v>
      </c>
      <c r="M71" s="276">
        <v>8.7508900000000001</v>
      </c>
    </row>
    <row r="72" spans="1:13">
      <c r="A72" s="267">
        <v>62</v>
      </c>
      <c r="B72" s="276" t="s">
        <v>320</v>
      </c>
      <c r="C72" s="277">
        <v>5663.05</v>
      </c>
      <c r="D72" s="278">
        <v>5610.0333333333328</v>
      </c>
      <c r="E72" s="278">
        <v>5520.1166666666659</v>
      </c>
      <c r="F72" s="278">
        <v>5377.1833333333334</v>
      </c>
      <c r="G72" s="278">
        <v>5287.2666666666664</v>
      </c>
      <c r="H72" s="278">
        <v>5752.9666666666653</v>
      </c>
      <c r="I72" s="278">
        <v>5842.8833333333332</v>
      </c>
      <c r="J72" s="278">
        <v>5985.8166666666648</v>
      </c>
      <c r="K72" s="276">
        <v>5699.95</v>
      </c>
      <c r="L72" s="276">
        <v>5467.1</v>
      </c>
      <c r="M72" s="276">
        <v>0.25995000000000001</v>
      </c>
    </row>
    <row r="73" spans="1:13">
      <c r="A73" s="267">
        <v>63</v>
      </c>
      <c r="B73" s="276" t="s">
        <v>66</v>
      </c>
      <c r="C73" s="277">
        <v>775.8</v>
      </c>
      <c r="D73" s="278">
        <v>774.66666666666663</v>
      </c>
      <c r="E73" s="278">
        <v>765.2833333333333</v>
      </c>
      <c r="F73" s="278">
        <v>754.76666666666665</v>
      </c>
      <c r="G73" s="278">
        <v>745.38333333333333</v>
      </c>
      <c r="H73" s="278">
        <v>785.18333333333328</v>
      </c>
      <c r="I73" s="278">
        <v>794.56666666666672</v>
      </c>
      <c r="J73" s="278">
        <v>805.08333333333326</v>
      </c>
      <c r="K73" s="276">
        <v>784.05</v>
      </c>
      <c r="L73" s="276">
        <v>764.15</v>
      </c>
      <c r="M73" s="276">
        <v>14.16611</v>
      </c>
    </row>
    <row r="74" spans="1:13">
      <c r="A74" s="267">
        <v>64</v>
      </c>
      <c r="B74" s="276" t="s">
        <v>321</v>
      </c>
      <c r="C74" s="277">
        <v>332.15</v>
      </c>
      <c r="D74" s="278">
        <v>336.5333333333333</v>
      </c>
      <c r="E74" s="278">
        <v>326.61666666666662</v>
      </c>
      <c r="F74" s="278">
        <v>321.08333333333331</v>
      </c>
      <c r="G74" s="278">
        <v>311.16666666666663</v>
      </c>
      <c r="H74" s="278">
        <v>342.06666666666661</v>
      </c>
      <c r="I74" s="278">
        <v>351.98333333333335</v>
      </c>
      <c r="J74" s="278">
        <v>357.51666666666659</v>
      </c>
      <c r="K74" s="276">
        <v>346.45</v>
      </c>
      <c r="L74" s="276">
        <v>331</v>
      </c>
      <c r="M74" s="276">
        <v>4.5916800000000002</v>
      </c>
    </row>
    <row r="75" spans="1:13">
      <c r="A75" s="267">
        <v>65</v>
      </c>
      <c r="B75" s="276" t="s">
        <v>65</v>
      </c>
      <c r="C75" s="277">
        <v>133.55000000000001</v>
      </c>
      <c r="D75" s="278">
        <v>132.36666666666667</v>
      </c>
      <c r="E75" s="278">
        <v>129.48333333333335</v>
      </c>
      <c r="F75" s="278">
        <v>125.41666666666669</v>
      </c>
      <c r="G75" s="278">
        <v>122.53333333333336</v>
      </c>
      <c r="H75" s="278">
        <v>136.43333333333334</v>
      </c>
      <c r="I75" s="278">
        <v>139.31666666666666</v>
      </c>
      <c r="J75" s="278">
        <v>143.38333333333333</v>
      </c>
      <c r="K75" s="276">
        <v>135.25</v>
      </c>
      <c r="L75" s="276">
        <v>128.30000000000001</v>
      </c>
      <c r="M75" s="276">
        <v>178.78175999999999</v>
      </c>
    </row>
    <row r="76" spans="1:13" s="16" customFormat="1">
      <c r="A76" s="267">
        <v>66</v>
      </c>
      <c r="B76" s="276" t="s">
        <v>67</v>
      </c>
      <c r="C76" s="277">
        <v>588.79999999999995</v>
      </c>
      <c r="D76" s="278">
        <v>593.86666666666667</v>
      </c>
      <c r="E76" s="278">
        <v>574.18333333333339</v>
      </c>
      <c r="F76" s="278">
        <v>559.56666666666672</v>
      </c>
      <c r="G76" s="278">
        <v>539.88333333333344</v>
      </c>
      <c r="H76" s="278">
        <v>608.48333333333335</v>
      </c>
      <c r="I76" s="278">
        <v>628.16666666666652</v>
      </c>
      <c r="J76" s="278">
        <v>642.7833333333333</v>
      </c>
      <c r="K76" s="276">
        <v>613.54999999999995</v>
      </c>
      <c r="L76" s="276">
        <v>579.25</v>
      </c>
      <c r="M76" s="276">
        <v>22.402999999999999</v>
      </c>
    </row>
    <row r="77" spans="1:13" s="16" customFormat="1">
      <c r="A77" s="267">
        <v>67</v>
      </c>
      <c r="B77" s="276" t="s">
        <v>70</v>
      </c>
      <c r="C77" s="277">
        <v>38.049999999999997</v>
      </c>
      <c r="D77" s="278">
        <v>38.300000000000004</v>
      </c>
      <c r="E77" s="278">
        <v>37.000000000000007</v>
      </c>
      <c r="F77" s="278">
        <v>35.950000000000003</v>
      </c>
      <c r="G77" s="278">
        <v>34.650000000000006</v>
      </c>
      <c r="H77" s="278">
        <v>39.350000000000009</v>
      </c>
      <c r="I77" s="278">
        <v>40.650000000000006</v>
      </c>
      <c r="J77" s="278">
        <v>41.70000000000001</v>
      </c>
      <c r="K77" s="276">
        <v>39.6</v>
      </c>
      <c r="L77" s="276">
        <v>37.25</v>
      </c>
      <c r="M77" s="276">
        <v>381.59244000000001</v>
      </c>
    </row>
    <row r="78" spans="1:13" s="16" customFormat="1">
      <c r="A78" s="267">
        <v>68</v>
      </c>
      <c r="B78" s="276" t="s">
        <v>74</v>
      </c>
      <c r="C78" s="277">
        <v>409.55</v>
      </c>
      <c r="D78" s="278">
        <v>409.48333333333335</v>
      </c>
      <c r="E78" s="278">
        <v>402.06666666666672</v>
      </c>
      <c r="F78" s="278">
        <v>394.58333333333337</v>
      </c>
      <c r="G78" s="278">
        <v>387.16666666666674</v>
      </c>
      <c r="H78" s="278">
        <v>416.9666666666667</v>
      </c>
      <c r="I78" s="278">
        <v>424.38333333333333</v>
      </c>
      <c r="J78" s="278">
        <v>431.86666666666667</v>
      </c>
      <c r="K78" s="276">
        <v>416.9</v>
      </c>
      <c r="L78" s="276">
        <v>402</v>
      </c>
      <c r="M78" s="276">
        <v>83.935820000000007</v>
      </c>
    </row>
    <row r="79" spans="1:13" s="16" customFormat="1">
      <c r="A79" s="267">
        <v>69</v>
      </c>
      <c r="B79" s="276" t="s">
        <v>1045</v>
      </c>
      <c r="C79" s="277">
        <v>10200</v>
      </c>
      <c r="D79" s="278">
        <v>10245.233333333332</v>
      </c>
      <c r="E79" s="278">
        <v>10056.366666666663</v>
      </c>
      <c r="F79" s="278">
        <v>9912.7333333333318</v>
      </c>
      <c r="G79" s="278">
        <v>9723.8666666666631</v>
      </c>
      <c r="H79" s="278">
        <v>10388.866666666663</v>
      </c>
      <c r="I79" s="278">
        <v>10577.733333333332</v>
      </c>
      <c r="J79" s="278">
        <v>10721.366666666663</v>
      </c>
      <c r="K79" s="276">
        <v>10434.1</v>
      </c>
      <c r="L79" s="276">
        <v>10101.6</v>
      </c>
      <c r="M79" s="276">
        <v>4.5339999999999998E-2</v>
      </c>
    </row>
    <row r="80" spans="1:13" s="16" customFormat="1">
      <c r="A80" s="267">
        <v>70</v>
      </c>
      <c r="B80" s="276" t="s">
        <v>69</v>
      </c>
      <c r="C80" s="277">
        <v>586.95000000000005</v>
      </c>
      <c r="D80" s="278">
        <v>591.31666666666672</v>
      </c>
      <c r="E80" s="278">
        <v>579.63333333333344</v>
      </c>
      <c r="F80" s="278">
        <v>572.31666666666672</v>
      </c>
      <c r="G80" s="278">
        <v>560.63333333333344</v>
      </c>
      <c r="H80" s="278">
        <v>598.63333333333344</v>
      </c>
      <c r="I80" s="278">
        <v>610.31666666666661</v>
      </c>
      <c r="J80" s="278">
        <v>617.63333333333344</v>
      </c>
      <c r="K80" s="276">
        <v>603</v>
      </c>
      <c r="L80" s="276">
        <v>584</v>
      </c>
      <c r="M80" s="276">
        <v>209.65905000000001</v>
      </c>
    </row>
    <row r="81" spans="1:13" s="16" customFormat="1">
      <c r="A81" s="267">
        <v>71</v>
      </c>
      <c r="B81" s="276" t="s">
        <v>71</v>
      </c>
      <c r="C81" s="277">
        <v>448.9</v>
      </c>
      <c r="D81" s="278">
        <v>449.58333333333331</v>
      </c>
      <c r="E81" s="278">
        <v>439.81666666666661</v>
      </c>
      <c r="F81" s="278">
        <v>430.73333333333329</v>
      </c>
      <c r="G81" s="278">
        <v>420.96666666666658</v>
      </c>
      <c r="H81" s="278">
        <v>458.66666666666663</v>
      </c>
      <c r="I81" s="278">
        <v>468.43333333333339</v>
      </c>
      <c r="J81" s="278">
        <v>477.51666666666665</v>
      </c>
      <c r="K81" s="276">
        <v>459.35</v>
      </c>
      <c r="L81" s="276">
        <v>440.5</v>
      </c>
      <c r="M81" s="276">
        <v>28.983509999999999</v>
      </c>
    </row>
    <row r="82" spans="1:13" s="16" customFormat="1">
      <c r="A82" s="267">
        <v>72</v>
      </c>
      <c r="B82" s="276" t="s">
        <v>322</v>
      </c>
      <c r="C82" s="277">
        <v>707.1</v>
      </c>
      <c r="D82" s="278">
        <v>711.15</v>
      </c>
      <c r="E82" s="278">
        <v>697.05</v>
      </c>
      <c r="F82" s="278">
        <v>687</v>
      </c>
      <c r="G82" s="278">
        <v>672.9</v>
      </c>
      <c r="H82" s="278">
        <v>721.19999999999993</v>
      </c>
      <c r="I82" s="278">
        <v>735.30000000000007</v>
      </c>
      <c r="J82" s="278">
        <v>745.34999999999991</v>
      </c>
      <c r="K82" s="276">
        <v>725.25</v>
      </c>
      <c r="L82" s="276">
        <v>701.1</v>
      </c>
      <c r="M82" s="276">
        <v>3.8966699999999999</v>
      </c>
    </row>
    <row r="83" spans="1:13" s="16" customFormat="1">
      <c r="A83" s="267">
        <v>73</v>
      </c>
      <c r="B83" s="276" t="s">
        <v>323</v>
      </c>
      <c r="C83" s="277">
        <v>247.7</v>
      </c>
      <c r="D83" s="278">
        <v>247.5333333333333</v>
      </c>
      <c r="E83" s="278">
        <v>236.16666666666663</v>
      </c>
      <c r="F83" s="278">
        <v>224.63333333333333</v>
      </c>
      <c r="G83" s="278">
        <v>213.26666666666665</v>
      </c>
      <c r="H83" s="278">
        <v>259.06666666666661</v>
      </c>
      <c r="I83" s="278">
        <v>270.43333333333328</v>
      </c>
      <c r="J83" s="278">
        <v>281.96666666666658</v>
      </c>
      <c r="K83" s="276">
        <v>258.89999999999998</v>
      </c>
      <c r="L83" s="276">
        <v>236</v>
      </c>
      <c r="M83" s="276">
        <v>9.3594299999999997</v>
      </c>
    </row>
    <row r="84" spans="1:13" s="16" customFormat="1">
      <c r="A84" s="267">
        <v>74</v>
      </c>
      <c r="B84" s="276" t="s">
        <v>324</v>
      </c>
      <c r="C84" s="277">
        <v>198.7</v>
      </c>
      <c r="D84" s="278">
        <v>200.63333333333333</v>
      </c>
      <c r="E84" s="278">
        <v>193.26666666666665</v>
      </c>
      <c r="F84" s="278">
        <v>187.83333333333331</v>
      </c>
      <c r="G84" s="278">
        <v>180.46666666666664</v>
      </c>
      <c r="H84" s="278">
        <v>206.06666666666666</v>
      </c>
      <c r="I84" s="278">
        <v>213.43333333333334</v>
      </c>
      <c r="J84" s="278">
        <v>218.86666666666667</v>
      </c>
      <c r="K84" s="276">
        <v>208</v>
      </c>
      <c r="L84" s="276">
        <v>195.2</v>
      </c>
      <c r="M84" s="276">
        <v>7.7617700000000003</v>
      </c>
    </row>
    <row r="85" spans="1:13" s="16" customFormat="1">
      <c r="A85" s="267">
        <v>75</v>
      </c>
      <c r="B85" s="276" t="s">
        <v>325</v>
      </c>
      <c r="C85" s="277">
        <v>3899.65</v>
      </c>
      <c r="D85" s="278">
        <v>3880.4666666666667</v>
      </c>
      <c r="E85" s="278">
        <v>3851.4333333333334</v>
      </c>
      <c r="F85" s="278">
        <v>3803.2166666666667</v>
      </c>
      <c r="G85" s="278">
        <v>3774.1833333333334</v>
      </c>
      <c r="H85" s="278">
        <v>3928.6833333333334</v>
      </c>
      <c r="I85" s="278">
        <v>3957.7166666666672</v>
      </c>
      <c r="J85" s="278">
        <v>4005.9333333333334</v>
      </c>
      <c r="K85" s="276">
        <v>3909.5</v>
      </c>
      <c r="L85" s="276">
        <v>3832.25</v>
      </c>
      <c r="M85" s="276">
        <v>0.41660999999999998</v>
      </c>
    </row>
    <row r="86" spans="1:13" s="16" customFormat="1">
      <c r="A86" s="267">
        <v>76</v>
      </c>
      <c r="B86" s="276" t="s">
        <v>326</v>
      </c>
      <c r="C86" s="277">
        <v>779.05</v>
      </c>
      <c r="D86" s="278">
        <v>777.26666666666677</v>
      </c>
      <c r="E86" s="278">
        <v>762.53333333333353</v>
      </c>
      <c r="F86" s="278">
        <v>746.01666666666677</v>
      </c>
      <c r="G86" s="278">
        <v>731.28333333333353</v>
      </c>
      <c r="H86" s="278">
        <v>793.78333333333353</v>
      </c>
      <c r="I86" s="278">
        <v>808.51666666666688</v>
      </c>
      <c r="J86" s="278">
        <v>825.03333333333353</v>
      </c>
      <c r="K86" s="276">
        <v>792</v>
      </c>
      <c r="L86" s="276">
        <v>760.75</v>
      </c>
      <c r="M86" s="276">
        <v>0.48526000000000002</v>
      </c>
    </row>
    <row r="87" spans="1:13" s="16" customFormat="1">
      <c r="A87" s="267">
        <v>77</v>
      </c>
      <c r="B87" s="276" t="s">
        <v>234</v>
      </c>
      <c r="C87" s="277">
        <v>1250.3499999999999</v>
      </c>
      <c r="D87" s="278">
        <v>1265.3500000000001</v>
      </c>
      <c r="E87" s="278">
        <v>1232.0000000000002</v>
      </c>
      <c r="F87" s="278">
        <v>1213.6500000000001</v>
      </c>
      <c r="G87" s="278">
        <v>1180.3000000000002</v>
      </c>
      <c r="H87" s="278">
        <v>1283.7000000000003</v>
      </c>
      <c r="I87" s="278">
        <v>1317.0500000000002</v>
      </c>
      <c r="J87" s="278">
        <v>1335.4000000000003</v>
      </c>
      <c r="K87" s="276">
        <v>1298.7</v>
      </c>
      <c r="L87" s="276">
        <v>1247</v>
      </c>
      <c r="M87" s="276">
        <v>0.71611000000000002</v>
      </c>
    </row>
    <row r="88" spans="1:13" s="16" customFormat="1">
      <c r="A88" s="267">
        <v>78</v>
      </c>
      <c r="B88" s="276" t="s">
        <v>327</v>
      </c>
      <c r="C88" s="277">
        <v>75.55</v>
      </c>
      <c r="D88" s="278">
        <v>76.083333333333329</v>
      </c>
      <c r="E88" s="278">
        <v>74.266666666666652</v>
      </c>
      <c r="F88" s="278">
        <v>72.98333333333332</v>
      </c>
      <c r="G88" s="278">
        <v>71.166666666666643</v>
      </c>
      <c r="H88" s="278">
        <v>77.36666666666666</v>
      </c>
      <c r="I88" s="278">
        <v>79.183333333333351</v>
      </c>
      <c r="J88" s="278">
        <v>80.466666666666669</v>
      </c>
      <c r="K88" s="276">
        <v>77.900000000000006</v>
      </c>
      <c r="L88" s="276">
        <v>74.8</v>
      </c>
      <c r="M88" s="276">
        <v>12.590109999999999</v>
      </c>
    </row>
    <row r="89" spans="1:13" s="16" customFormat="1">
      <c r="A89" s="267">
        <v>79</v>
      </c>
      <c r="B89" s="276" t="s">
        <v>72</v>
      </c>
      <c r="C89" s="277">
        <v>14514.1</v>
      </c>
      <c r="D89" s="278">
        <v>14562.366666666667</v>
      </c>
      <c r="E89" s="278">
        <v>14364.733333333334</v>
      </c>
      <c r="F89" s="278">
        <v>14215.366666666667</v>
      </c>
      <c r="G89" s="278">
        <v>14017.733333333334</v>
      </c>
      <c r="H89" s="278">
        <v>14711.733333333334</v>
      </c>
      <c r="I89" s="278">
        <v>14909.366666666669</v>
      </c>
      <c r="J89" s="278">
        <v>15058.733333333334</v>
      </c>
      <c r="K89" s="276">
        <v>14760</v>
      </c>
      <c r="L89" s="276">
        <v>14413</v>
      </c>
      <c r="M89" s="276">
        <v>0.80528999999999995</v>
      </c>
    </row>
    <row r="90" spans="1:13" s="16" customFormat="1">
      <c r="A90" s="267">
        <v>80</v>
      </c>
      <c r="B90" s="276" t="s">
        <v>328</v>
      </c>
      <c r="C90" s="277">
        <v>259.14999999999998</v>
      </c>
      <c r="D90" s="278">
        <v>259.74999999999994</v>
      </c>
      <c r="E90" s="278">
        <v>255.0499999999999</v>
      </c>
      <c r="F90" s="278">
        <v>250.94999999999996</v>
      </c>
      <c r="G90" s="278">
        <v>246.24999999999991</v>
      </c>
      <c r="H90" s="278">
        <v>263.84999999999991</v>
      </c>
      <c r="I90" s="278">
        <v>268.54999999999995</v>
      </c>
      <c r="J90" s="278">
        <v>272.64999999999986</v>
      </c>
      <c r="K90" s="276">
        <v>264.45</v>
      </c>
      <c r="L90" s="276">
        <v>255.65</v>
      </c>
      <c r="M90" s="276">
        <v>0.99502999999999997</v>
      </c>
    </row>
    <row r="91" spans="1:13" s="16" customFormat="1">
      <c r="A91" s="267">
        <v>81</v>
      </c>
      <c r="B91" s="276" t="s">
        <v>75</v>
      </c>
      <c r="C91" s="277">
        <v>3607.85</v>
      </c>
      <c r="D91" s="278">
        <v>3615.9500000000003</v>
      </c>
      <c r="E91" s="278">
        <v>3566.9000000000005</v>
      </c>
      <c r="F91" s="278">
        <v>3525.9500000000003</v>
      </c>
      <c r="G91" s="278">
        <v>3476.9000000000005</v>
      </c>
      <c r="H91" s="278">
        <v>3656.9000000000005</v>
      </c>
      <c r="I91" s="278">
        <v>3705.9500000000007</v>
      </c>
      <c r="J91" s="278">
        <v>3746.9000000000005</v>
      </c>
      <c r="K91" s="276">
        <v>3665</v>
      </c>
      <c r="L91" s="276">
        <v>3575</v>
      </c>
      <c r="M91" s="276">
        <v>8.2649699999999999</v>
      </c>
    </row>
    <row r="92" spans="1:13" s="16" customFormat="1">
      <c r="A92" s="267">
        <v>82</v>
      </c>
      <c r="B92" s="276" t="s">
        <v>329</v>
      </c>
      <c r="C92" s="277">
        <v>500.7</v>
      </c>
      <c r="D92" s="278">
        <v>502.36666666666662</v>
      </c>
      <c r="E92" s="278">
        <v>493.33333333333326</v>
      </c>
      <c r="F92" s="278">
        <v>485.96666666666664</v>
      </c>
      <c r="G92" s="278">
        <v>476.93333333333328</v>
      </c>
      <c r="H92" s="278">
        <v>509.73333333333323</v>
      </c>
      <c r="I92" s="278">
        <v>518.76666666666665</v>
      </c>
      <c r="J92" s="278">
        <v>526.13333333333321</v>
      </c>
      <c r="K92" s="276">
        <v>511.4</v>
      </c>
      <c r="L92" s="276">
        <v>495</v>
      </c>
      <c r="M92" s="276">
        <v>1.42699</v>
      </c>
    </row>
    <row r="93" spans="1:13" s="16" customFormat="1">
      <c r="A93" s="267">
        <v>83</v>
      </c>
      <c r="B93" s="276" t="s">
        <v>330</v>
      </c>
      <c r="C93" s="277">
        <v>245.95</v>
      </c>
      <c r="D93" s="278">
        <v>247.48333333333335</v>
      </c>
      <c r="E93" s="278">
        <v>243.4666666666667</v>
      </c>
      <c r="F93" s="278">
        <v>240.98333333333335</v>
      </c>
      <c r="G93" s="278">
        <v>236.9666666666667</v>
      </c>
      <c r="H93" s="278">
        <v>249.9666666666667</v>
      </c>
      <c r="I93" s="278">
        <v>253.98333333333335</v>
      </c>
      <c r="J93" s="278">
        <v>256.4666666666667</v>
      </c>
      <c r="K93" s="276">
        <v>251.5</v>
      </c>
      <c r="L93" s="276">
        <v>245</v>
      </c>
      <c r="M93" s="276">
        <v>1.6826399999999999</v>
      </c>
    </row>
    <row r="94" spans="1:13" s="16" customFormat="1">
      <c r="A94" s="267">
        <v>84</v>
      </c>
      <c r="B94" s="276" t="s">
        <v>81</v>
      </c>
      <c r="C94" s="277">
        <v>687.45</v>
      </c>
      <c r="D94" s="278">
        <v>686.75</v>
      </c>
      <c r="E94" s="278">
        <v>670.8</v>
      </c>
      <c r="F94" s="278">
        <v>654.15</v>
      </c>
      <c r="G94" s="278">
        <v>638.19999999999993</v>
      </c>
      <c r="H94" s="278">
        <v>703.4</v>
      </c>
      <c r="I94" s="278">
        <v>719.35</v>
      </c>
      <c r="J94" s="278">
        <v>736</v>
      </c>
      <c r="K94" s="276">
        <v>702.7</v>
      </c>
      <c r="L94" s="276">
        <v>670.1</v>
      </c>
      <c r="M94" s="276">
        <v>10.37532</v>
      </c>
    </row>
    <row r="95" spans="1:13" s="16" customFormat="1">
      <c r="A95" s="267">
        <v>85</v>
      </c>
      <c r="B95" s="276" t="s">
        <v>331</v>
      </c>
      <c r="C95" s="277">
        <v>1907.05</v>
      </c>
      <c r="D95" s="278">
        <v>1909.0166666666667</v>
      </c>
      <c r="E95" s="278">
        <v>1888.0333333333333</v>
      </c>
      <c r="F95" s="278">
        <v>1869.0166666666667</v>
      </c>
      <c r="G95" s="278">
        <v>1848.0333333333333</v>
      </c>
      <c r="H95" s="278">
        <v>1928.0333333333333</v>
      </c>
      <c r="I95" s="278">
        <v>1949.0166666666664</v>
      </c>
      <c r="J95" s="278">
        <v>1968.0333333333333</v>
      </c>
      <c r="K95" s="276">
        <v>1930</v>
      </c>
      <c r="L95" s="276">
        <v>1890</v>
      </c>
      <c r="M95" s="276">
        <v>0.15776000000000001</v>
      </c>
    </row>
    <row r="96" spans="1:13" s="16" customFormat="1">
      <c r="A96" s="267">
        <v>86</v>
      </c>
      <c r="B96" s="276" t="s">
        <v>2995</v>
      </c>
      <c r="C96" s="277">
        <v>231.45</v>
      </c>
      <c r="D96" s="278">
        <v>230.18333333333331</v>
      </c>
      <c r="E96" s="278">
        <v>227.16666666666663</v>
      </c>
      <c r="F96" s="278">
        <v>222.88333333333333</v>
      </c>
      <c r="G96" s="278">
        <v>219.86666666666665</v>
      </c>
      <c r="H96" s="278">
        <v>234.46666666666661</v>
      </c>
      <c r="I96" s="278">
        <v>237.48333333333332</v>
      </c>
      <c r="J96" s="278">
        <v>241.76666666666659</v>
      </c>
      <c r="K96" s="276">
        <v>233.2</v>
      </c>
      <c r="L96" s="276">
        <v>225.9</v>
      </c>
      <c r="M96" s="276">
        <v>5.97417</v>
      </c>
    </row>
    <row r="97" spans="1:13" s="16" customFormat="1">
      <c r="A97" s="267">
        <v>87</v>
      </c>
      <c r="B97" s="276" t="s">
        <v>76</v>
      </c>
      <c r="C97" s="277">
        <v>472.9</v>
      </c>
      <c r="D97" s="278">
        <v>476.01666666666671</v>
      </c>
      <c r="E97" s="278">
        <v>464.23333333333341</v>
      </c>
      <c r="F97" s="278">
        <v>455.56666666666672</v>
      </c>
      <c r="G97" s="278">
        <v>443.78333333333342</v>
      </c>
      <c r="H97" s="278">
        <v>484.68333333333339</v>
      </c>
      <c r="I97" s="278">
        <v>496.4666666666667</v>
      </c>
      <c r="J97" s="278">
        <v>505.13333333333338</v>
      </c>
      <c r="K97" s="276">
        <v>487.8</v>
      </c>
      <c r="L97" s="276">
        <v>467.35</v>
      </c>
      <c r="M97" s="276">
        <v>32.211460000000002</v>
      </c>
    </row>
    <row r="98" spans="1:13" s="16" customFormat="1">
      <c r="A98" s="267">
        <v>88</v>
      </c>
      <c r="B98" s="276" t="s">
        <v>332</v>
      </c>
      <c r="C98" s="277">
        <v>500.9</v>
      </c>
      <c r="D98" s="278">
        <v>498.04999999999995</v>
      </c>
      <c r="E98" s="278">
        <v>493.39999999999992</v>
      </c>
      <c r="F98" s="278">
        <v>485.9</v>
      </c>
      <c r="G98" s="278">
        <v>481.24999999999994</v>
      </c>
      <c r="H98" s="278">
        <v>505.5499999999999</v>
      </c>
      <c r="I98" s="278">
        <v>510.2</v>
      </c>
      <c r="J98" s="278">
        <v>517.69999999999982</v>
      </c>
      <c r="K98" s="276">
        <v>502.7</v>
      </c>
      <c r="L98" s="276">
        <v>490.55</v>
      </c>
      <c r="M98" s="276">
        <v>3.46706</v>
      </c>
    </row>
    <row r="99" spans="1:13" s="16" customFormat="1">
      <c r="A99" s="267">
        <v>89</v>
      </c>
      <c r="B99" s="276" t="s">
        <v>77</v>
      </c>
      <c r="C99" s="277">
        <v>132.9</v>
      </c>
      <c r="D99" s="278">
        <v>135.21666666666667</v>
      </c>
      <c r="E99" s="278">
        <v>128.68333333333334</v>
      </c>
      <c r="F99" s="278">
        <v>124.46666666666667</v>
      </c>
      <c r="G99" s="278">
        <v>117.93333333333334</v>
      </c>
      <c r="H99" s="278">
        <v>139.43333333333334</v>
      </c>
      <c r="I99" s="278">
        <v>145.9666666666667</v>
      </c>
      <c r="J99" s="278">
        <v>150.18333333333334</v>
      </c>
      <c r="K99" s="276">
        <v>141.75</v>
      </c>
      <c r="L99" s="276">
        <v>131</v>
      </c>
      <c r="M99" s="276">
        <v>335.90149000000002</v>
      </c>
    </row>
    <row r="100" spans="1:13" s="16" customFormat="1">
      <c r="A100" s="267">
        <v>90</v>
      </c>
      <c r="B100" s="276" t="s">
        <v>333</v>
      </c>
      <c r="C100" s="277">
        <v>482.95</v>
      </c>
      <c r="D100" s="278">
        <v>488.98333333333335</v>
      </c>
      <c r="E100" s="278">
        <v>473.9666666666667</v>
      </c>
      <c r="F100" s="278">
        <v>464.98333333333335</v>
      </c>
      <c r="G100" s="278">
        <v>449.9666666666667</v>
      </c>
      <c r="H100" s="278">
        <v>497.9666666666667</v>
      </c>
      <c r="I100" s="278">
        <v>512.98333333333335</v>
      </c>
      <c r="J100" s="278">
        <v>521.9666666666667</v>
      </c>
      <c r="K100" s="276">
        <v>504</v>
      </c>
      <c r="L100" s="276">
        <v>480</v>
      </c>
      <c r="M100" s="276">
        <v>2.8711799999999998</v>
      </c>
    </row>
    <row r="101" spans="1:13">
      <c r="A101" s="267">
        <v>91</v>
      </c>
      <c r="B101" s="276" t="s">
        <v>334</v>
      </c>
      <c r="C101" s="277">
        <v>353.4</v>
      </c>
      <c r="D101" s="278">
        <v>350.81666666666666</v>
      </c>
      <c r="E101" s="278">
        <v>342.63333333333333</v>
      </c>
      <c r="F101" s="278">
        <v>331.86666666666667</v>
      </c>
      <c r="G101" s="278">
        <v>323.68333333333334</v>
      </c>
      <c r="H101" s="278">
        <v>361.58333333333331</v>
      </c>
      <c r="I101" s="278">
        <v>369.76666666666659</v>
      </c>
      <c r="J101" s="278">
        <v>380.5333333333333</v>
      </c>
      <c r="K101" s="276">
        <v>359</v>
      </c>
      <c r="L101" s="276">
        <v>340.05</v>
      </c>
      <c r="M101" s="276">
        <v>0.81425000000000003</v>
      </c>
    </row>
    <row r="102" spans="1:13">
      <c r="A102" s="267">
        <v>92</v>
      </c>
      <c r="B102" s="276" t="s">
        <v>335</v>
      </c>
      <c r="C102" s="277">
        <v>405.35</v>
      </c>
      <c r="D102" s="278">
        <v>408.7</v>
      </c>
      <c r="E102" s="278">
        <v>397.9</v>
      </c>
      <c r="F102" s="278">
        <v>390.45</v>
      </c>
      <c r="G102" s="278">
        <v>379.65</v>
      </c>
      <c r="H102" s="278">
        <v>416.15</v>
      </c>
      <c r="I102" s="278">
        <v>426.95000000000005</v>
      </c>
      <c r="J102" s="278">
        <v>434.4</v>
      </c>
      <c r="K102" s="276">
        <v>419.5</v>
      </c>
      <c r="L102" s="276">
        <v>401.25</v>
      </c>
      <c r="M102" s="276">
        <v>1.8879600000000001</v>
      </c>
    </row>
    <row r="103" spans="1:13">
      <c r="A103" s="267">
        <v>93</v>
      </c>
      <c r="B103" s="276" t="s">
        <v>78</v>
      </c>
      <c r="C103" s="277">
        <v>128.75</v>
      </c>
      <c r="D103" s="278">
        <v>127.78333333333335</v>
      </c>
      <c r="E103" s="278">
        <v>125.6166666666667</v>
      </c>
      <c r="F103" s="278">
        <v>122.48333333333336</v>
      </c>
      <c r="G103" s="278">
        <v>120.31666666666672</v>
      </c>
      <c r="H103" s="278">
        <v>130.91666666666669</v>
      </c>
      <c r="I103" s="278">
        <v>133.08333333333334</v>
      </c>
      <c r="J103" s="278">
        <v>136.21666666666667</v>
      </c>
      <c r="K103" s="276">
        <v>129.94999999999999</v>
      </c>
      <c r="L103" s="276">
        <v>124.65</v>
      </c>
      <c r="M103" s="276">
        <v>12.152760000000001</v>
      </c>
    </row>
    <row r="104" spans="1:13">
      <c r="A104" s="267">
        <v>94</v>
      </c>
      <c r="B104" s="276" t="s">
        <v>336</v>
      </c>
      <c r="C104" s="277">
        <v>1206.8499999999999</v>
      </c>
      <c r="D104" s="278">
        <v>1217.7666666666667</v>
      </c>
      <c r="E104" s="278">
        <v>1178.1333333333332</v>
      </c>
      <c r="F104" s="278">
        <v>1149.4166666666665</v>
      </c>
      <c r="G104" s="278">
        <v>1109.7833333333331</v>
      </c>
      <c r="H104" s="278">
        <v>1246.4833333333333</v>
      </c>
      <c r="I104" s="278">
        <v>1286.116666666667</v>
      </c>
      <c r="J104" s="278">
        <v>1314.8333333333335</v>
      </c>
      <c r="K104" s="276">
        <v>1257.4000000000001</v>
      </c>
      <c r="L104" s="276">
        <v>1189.05</v>
      </c>
      <c r="M104" s="276">
        <v>5.2614200000000002</v>
      </c>
    </row>
    <row r="105" spans="1:13">
      <c r="A105" s="267">
        <v>95</v>
      </c>
      <c r="B105" s="276" t="s">
        <v>337</v>
      </c>
      <c r="C105" s="277">
        <v>13.7</v>
      </c>
      <c r="D105" s="278">
        <v>13.75</v>
      </c>
      <c r="E105" s="278">
        <v>13.55</v>
      </c>
      <c r="F105" s="278">
        <v>13.4</v>
      </c>
      <c r="G105" s="278">
        <v>13.200000000000001</v>
      </c>
      <c r="H105" s="278">
        <v>13.9</v>
      </c>
      <c r="I105" s="278">
        <v>14.1</v>
      </c>
      <c r="J105" s="278">
        <v>14.25</v>
      </c>
      <c r="K105" s="276">
        <v>13.95</v>
      </c>
      <c r="L105" s="276">
        <v>13.6</v>
      </c>
      <c r="M105" s="276">
        <v>29.706150000000001</v>
      </c>
    </row>
    <row r="106" spans="1:13">
      <c r="A106" s="267">
        <v>96</v>
      </c>
      <c r="B106" s="276" t="s">
        <v>338</v>
      </c>
      <c r="C106" s="277">
        <v>505.65</v>
      </c>
      <c r="D106" s="278">
        <v>506.88333333333338</v>
      </c>
      <c r="E106" s="278">
        <v>498.76666666666677</v>
      </c>
      <c r="F106" s="278">
        <v>491.88333333333338</v>
      </c>
      <c r="G106" s="278">
        <v>483.76666666666677</v>
      </c>
      <c r="H106" s="278">
        <v>513.76666666666677</v>
      </c>
      <c r="I106" s="278">
        <v>521.88333333333344</v>
      </c>
      <c r="J106" s="278">
        <v>528.76666666666677</v>
      </c>
      <c r="K106" s="276">
        <v>515</v>
      </c>
      <c r="L106" s="276">
        <v>500</v>
      </c>
      <c r="M106" s="276">
        <v>8.0476600000000005</v>
      </c>
    </row>
    <row r="107" spans="1:13">
      <c r="A107" s="267">
        <v>97</v>
      </c>
      <c r="B107" s="276" t="s">
        <v>339</v>
      </c>
      <c r="C107" s="277">
        <v>238.9</v>
      </c>
      <c r="D107" s="278">
        <v>239.2833333333333</v>
      </c>
      <c r="E107" s="278">
        <v>233.56666666666661</v>
      </c>
      <c r="F107" s="278">
        <v>228.23333333333329</v>
      </c>
      <c r="G107" s="278">
        <v>222.51666666666659</v>
      </c>
      <c r="H107" s="278">
        <v>244.61666666666662</v>
      </c>
      <c r="I107" s="278">
        <v>250.33333333333331</v>
      </c>
      <c r="J107" s="278">
        <v>255.66666666666663</v>
      </c>
      <c r="K107" s="276">
        <v>245</v>
      </c>
      <c r="L107" s="276">
        <v>233.95</v>
      </c>
      <c r="M107" s="276">
        <v>2.7557399999999999</v>
      </c>
    </row>
    <row r="108" spans="1:13">
      <c r="A108" s="267">
        <v>98</v>
      </c>
      <c r="B108" s="284" t="s">
        <v>80</v>
      </c>
      <c r="C108" s="277">
        <v>406.15</v>
      </c>
      <c r="D108" s="278">
        <v>406.59999999999997</v>
      </c>
      <c r="E108" s="278">
        <v>399.79999999999995</v>
      </c>
      <c r="F108" s="278">
        <v>393.45</v>
      </c>
      <c r="G108" s="278">
        <v>386.65</v>
      </c>
      <c r="H108" s="278">
        <v>412.94999999999993</v>
      </c>
      <c r="I108" s="278">
        <v>419.75</v>
      </c>
      <c r="J108" s="278">
        <v>426.09999999999991</v>
      </c>
      <c r="K108" s="276">
        <v>413.4</v>
      </c>
      <c r="L108" s="276">
        <v>400.25</v>
      </c>
      <c r="M108" s="276">
        <v>5.1001799999999999</v>
      </c>
    </row>
    <row r="109" spans="1:13">
      <c r="A109" s="267">
        <v>99</v>
      </c>
      <c r="B109" s="276" t="s">
        <v>340</v>
      </c>
      <c r="C109" s="277">
        <v>3335.9</v>
      </c>
      <c r="D109" s="278">
        <v>3358.6833333333329</v>
      </c>
      <c r="E109" s="278">
        <v>3289.266666666666</v>
      </c>
      <c r="F109" s="278">
        <v>3242.6333333333332</v>
      </c>
      <c r="G109" s="278">
        <v>3173.2166666666662</v>
      </c>
      <c r="H109" s="278">
        <v>3405.3166666666657</v>
      </c>
      <c r="I109" s="278">
        <v>3474.7333333333327</v>
      </c>
      <c r="J109" s="278">
        <v>3521.3666666666654</v>
      </c>
      <c r="K109" s="276">
        <v>3428.1</v>
      </c>
      <c r="L109" s="276">
        <v>3312.05</v>
      </c>
      <c r="M109" s="276">
        <v>4.0140000000000002E-2</v>
      </c>
    </row>
    <row r="110" spans="1:13">
      <c r="A110" s="267">
        <v>100</v>
      </c>
      <c r="B110" s="276" t="s">
        <v>341</v>
      </c>
      <c r="C110" s="277">
        <v>172.55</v>
      </c>
      <c r="D110" s="278">
        <v>173.98333333333335</v>
      </c>
      <c r="E110" s="278">
        <v>169.56666666666669</v>
      </c>
      <c r="F110" s="278">
        <v>166.58333333333334</v>
      </c>
      <c r="G110" s="278">
        <v>162.16666666666669</v>
      </c>
      <c r="H110" s="278">
        <v>176.9666666666667</v>
      </c>
      <c r="I110" s="278">
        <v>181.38333333333333</v>
      </c>
      <c r="J110" s="278">
        <v>184.3666666666667</v>
      </c>
      <c r="K110" s="276">
        <v>178.4</v>
      </c>
      <c r="L110" s="276">
        <v>171</v>
      </c>
      <c r="M110" s="276">
        <v>1.90883</v>
      </c>
    </row>
    <row r="111" spans="1:13">
      <c r="A111" s="267">
        <v>101</v>
      </c>
      <c r="B111" s="276" t="s">
        <v>342</v>
      </c>
      <c r="C111" s="277">
        <v>226</v>
      </c>
      <c r="D111" s="278">
        <v>226.11666666666667</v>
      </c>
      <c r="E111" s="278">
        <v>220.38333333333335</v>
      </c>
      <c r="F111" s="278">
        <v>214.76666666666668</v>
      </c>
      <c r="G111" s="278">
        <v>209.03333333333336</v>
      </c>
      <c r="H111" s="278">
        <v>231.73333333333335</v>
      </c>
      <c r="I111" s="278">
        <v>237.4666666666667</v>
      </c>
      <c r="J111" s="278">
        <v>243.08333333333334</v>
      </c>
      <c r="K111" s="276">
        <v>231.85</v>
      </c>
      <c r="L111" s="276">
        <v>220.5</v>
      </c>
      <c r="M111" s="276">
        <v>5.7312900000000004</v>
      </c>
    </row>
    <row r="112" spans="1:13">
      <c r="A112" s="267">
        <v>102</v>
      </c>
      <c r="B112" s="276" t="s">
        <v>343</v>
      </c>
      <c r="C112" s="277">
        <v>120.9</v>
      </c>
      <c r="D112" s="278">
        <v>120.43333333333334</v>
      </c>
      <c r="E112" s="278">
        <v>116.46666666666667</v>
      </c>
      <c r="F112" s="278">
        <v>112.03333333333333</v>
      </c>
      <c r="G112" s="278">
        <v>108.06666666666666</v>
      </c>
      <c r="H112" s="278">
        <v>124.86666666666667</v>
      </c>
      <c r="I112" s="278">
        <v>128.83333333333334</v>
      </c>
      <c r="J112" s="278">
        <v>133.26666666666668</v>
      </c>
      <c r="K112" s="276">
        <v>124.4</v>
      </c>
      <c r="L112" s="276">
        <v>116</v>
      </c>
      <c r="M112" s="276">
        <v>11.54297</v>
      </c>
    </row>
    <row r="113" spans="1:13">
      <c r="A113" s="267">
        <v>103</v>
      </c>
      <c r="B113" s="276" t="s">
        <v>344</v>
      </c>
      <c r="C113" s="277">
        <v>544.70000000000005</v>
      </c>
      <c r="D113" s="278">
        <v>546.30000000000007</v>
      </c>
      <c r="E113" s="278">
        <v>530.55000000000018</v>
      </c>
      <c r="F113" s="278">
        <v>516.40000000000009</v>
      </c>
      <c r="G113" s="278">
        <v>500.6500000000002</v>
      </c>
      <c r="H113" s="278">
        <v>560.45000000000016</v>
      </c>
      <c r="I113" s="278">
        <v>576.19999999999993</v>
      </c>
      <c r="J113" s="278">
        <v>590.35000000000014</v>
      </c>
      <c r="K113" s="276">
        <v>562.04999999999995</v>
      </c>
      <c r="L113" s="276">
        <v>532.15</v>
      </c>
      <c r="M113" s="276">
        <v>0.91137000000000001</v>
      </c>
    </row>
    <row r="114" spans="1:13">
      <c r="A114" s="267">
        <v>104</v>
      </c>
      <c r="B114" s="276" t="s">
        <v>82</v>
      </c>
      <c r="C114" s="277">
        <v>409.25</v>
      </c>
      <c r="D114" s="278">
        <v>412.81666666666666</v>
      </c>
      <c r="E114" s="278">
        <v>398.98333333333335</v>
      </c>
      <c r="F114" s="278">
        <v>388.7166666666667</v>
      </c>
      <c r="G114" s="278">
        <v>374.88333333333338</v>
      </c>
      <c r="H114" s="278">
        <v>423.08333333333331</v>
      </c>
      <c r="I114" s="278">
        <v>436.91666666666669</v>
      </c>
      <c r="J114" s="278">
        <v>447.18333333333328</v>
      </c>
      <c r="K114" s="276">
        <v>426.65</v>
      </c>
      <c r="L114" s="276">
        <v>402.55</v>
      </c>
      <c r="M114" s="276">
        <v>53.853969999999997</v>
      </c>
    </row>
    <row r="115" spans="1:13">
      <c r="A115" s="267">
        <v>105</v>
      </c>
      <c r="B115" s="276" t="s">
        <v>83</v>
      </c>
      <c r="C115" s="277">
        <v>801.75</v>
      </c>
      <c r="D115" s="278">
        <v>808.20000000000016</v>
      </c>
      <c r="E115" s="278">
        <v>789.75000000000034</v>
      </c>
      <c r="F115" s="278">
        <v>777.75000000000023</v>
      </c>
      <c r="G115" s="278">
        <v>759.30000000000041</v>
      </c>
      <c r="H115" s="278">
        <v>820.20000000000027</v>
      </c>
      <c r="I115" s="278">
        <v>838.65000000000009</v>
      </c>
      <c r="J115" s="278">
        <v>850.6500000000002</v>
      </c>
      <c r="K115" s="276">
        <v>826.65</v>
      </c>
      <c r="L115" s="276">
        <v>796.2</v>
      </c>
      <c r="M115" s="276">
        <v>37.424399999999999</v>
      </c>
    </row>
    <row r="116" spans="1:13">
      <c r="A116" s="267">
        <v>106</v>
      </c>
      <c r="B116" s="276" t="s">
        <v>235</v>
      </c>
      <c r="C116" s="277">
        <v>172.3</v>
      </c>
      <c r="D116" s="278">
        <v>172.93333333333331</v>
      </c>
      <c r="E116" s="278">
        <v>170.36666666666662</v>
      </c>
      <c r="F116" s="278">
        <v>168.43333333333331</v>
      </c>
      <c r="G116" s="278">
        <v>165.86666666666662</v>
      </c>
      <c r="H116" s="278">
        <v>174.86666666666662</v>
      </c>
      <c r="I116" s="278">
        <v>177.43333333333328</v>
      </c>
      <c r="J116" s="278">
        <v>179.36666666666662</v>
      </c>
      <c r="K116" s="276">
        <v>175.5</v>
      </c>
      <c r="L116" s="276">
        <v>171</v>
      </c>
      <c r="M116" s="276">
        <v>11.77211</v>
      </c>
    </row>
    <row r="117" spans="1:13">
      <c r="A117" s="267">
        <v>107</v>
      </c>
      <c r="B117" s="276" t="s">
        <v>84</v>
      </c>
      <c r="C117" s="277">
        <v>138.69999999999999</v>
      </c>
      <c r="D117" s="278">
        <v>139.73333333333335</v>
      </c>
      <c r="E117" s="278">
        <v>135.56666666666669</v>
      </c>
      <c r="F117" s="278">
        <v>132.43333333333334</v>
      </c>
      <c r="G117" s="278">
        <v>128.26666666666668</v>
      </c>
      <c r="H117" s="278">
        <v>142.8666666666667</v>
      </c>
      <c r="I117" s="278">
        <v>147.03333333333333</v>
      </c>
      <c r="J117" s="278">
        <v>150.16666666666671</v>
      </c>
      <c r="K117" s="276">
        <v>143.9</v>
      </c>
      <c r="L117" s="276">
        <v>136.6</v>
      </c>
      <c r="M117" s="276">
        <v>170.85592</v>
      </c>
    </row>
    <row r="118" spans="1:13">
      <c r="A118" s="267">
        <v>108</v>
      </c>
      <c r="B118" s="276" t="s">
        <v>345</v>
      </c>
      <c r="C118" s="277">
        <v>364.5</v>
      </c>
      <c r="D118" s="278">
        <v>367.33333333333331</v>
      </c>
      <c r="E118" s="278">
        <v>359.71666666666664</v>
      </c>
      <c r="F118" s="278">
        <v>354.93333333333334</v>
      </c>
      <c r="G118" s="278">
        <v>347.31666666666666</v>
      </c>
      <c r="H118" s="278">
        <v>372.11666666666662</v>
      </c>
      <c r="I118" s="278">
        <v>379.73333333333329</v>
      </c>
      <c r="J118" s="278">
        <v>384.51666666666659</v>
      </c>
      <c r="K118" s="276">
        <v>374.95</v>
      </c>
      <c r="L118" s="276">
        <v>362.55</v>
      </c>
      <c r="M118" s="276">
        <v>1.98048</v>
      </c>
    </row>
    <row r="119" spans="1:13">
      <c r="A119" s="267">
        <v>109</v>
      </c>
      <c r="B119" s="276" t="s">
        <v>3633</v>
      </c>
      <c r="C119" s="277">
        <v>2509.85</v>
      </c>
      <c r="D119" s="278">
        <v>2552.2000000000003</v>
      </c>
      <c r="E119" s="278">
        <v>2449.4000000000005</v>
      </c>
      <c r="F119" s="278">
        <v>2388.9500000000003</v>
      </c>
      <c r="G119" s="278">
        <v>2286.1500000000005</v>
      </c>
      <c r="H119" s="278">
        <v>2612.6500000000005</v>
      </c>
      <c r="I119" s="278">
        <v>2715.4500000000007</v>
      </c>
      <c r="J119" s="278">
        <v>2775.9000000000005</v>
      </c>
      <c r="K119" s="276">
        <v>2655</v>
      </c>
      <c r="L119" s="276">
        <v>2491.75</v>
      </c>
      <c r="M119" s="276">
        <v>4.09992</v>
      </c>
    </row>
    <row r="120" spans="1:13">
      <c r="A120" s="267">
        <v>110</v>
      </c>
      <c r="B120" s="276" t="s">
        <v>85</v>
      </c>
      <c r="C120" s="277">
        <v>1542.7</v>
      </c>
      <c r="D120" s="278">
        <v>1547.1000000000001</v>
      </c>
      <c r="E120" s="278">
        <v>1524.9000000000003</v>
      </c>
      <c r="F120" s="278">
        <v>1507.1000000000001</v>
      </c>
      <c r="G120" s="278">
        <v>1484.9000000000003</v>
      </c>
      <c r="H120" s="278">
        <v>1564.9000000000003</v>
      </c>
      <c r="I120" s="278">
        <v>1587.1000000000001</v>
      </c>
      <c r="J120" s="278">
        <v>1604.9000000000003</v>
      </c>
      <c r="K120" s="276">
        <v>1569.3</v>
      </c>
      <c r="L120" s="276">
        <v>1529.3</v>
      </c>
      <c r="M120" s="276">
        <v>6.8246900000000004</v>
      </c>
    </row>
    <row r="121" spans="1:13">
      <c r="A121" s="267">
        <v>111</v>
      </c>
      <c r="B121" s="276" t="s">
        <v>86</v>
      </c>
      <c r="C121" s="277">
        <v>425.15</v>
      </c>
      <c r="D121" s="278">
        <v>426.9666666666667</v>
      </c>
      <c r="E121" s="278">
        <v>419.38333333333338</v>
      </c>
      <c r="F121" s="278">
        <v>413.61666666666667</v>
      </c>
      <c r="G121" s="278">
        <v>406.03333333333336</v>
      </c>
      <c r="H121" s="278">
        <v>432.73333333333341</v>
      </c>
      <c r="I121" s="278">
        <v>440.31666666666666</v>
      </c>
      <c r="J121" s="278">
        <v>446.08333333333343</v>
      </c>
      <c r="K121" s="276">
        <v>434.55</v>
      </c>
      <c r="L121" s="276">
        <v>421.2</v>
      </c>
      <c r="M121" s="276">
        <v>20.97777</v>
      </c>
    </row>
    <row r="122" spans="1:13">
      <c r="A122" s="267">
        <v>112</v>
      </c>
      <c r="B122" s="276" t="s">
        <v>236</v>
      </c>
      <c r="C122" s="277">
        <v>823.85</v>
      </c>
      <c r="D122" s="278">
        <v>823.23333333333323</v>
      </c>
      <c r="E122" s="278">
        <v>809.81666666666649</v>
      </c>
      <c r="F122" s="278">
        <v>795.7833333333333</v>
      </c>
      <c r="G122" s="278">
        <v>782.36666666666656</v>
      </c>
      <c r="H122" s="278">
        <v>837.26666666666642</v>
      </c>
      <c r="I122" s="278">
        <v>850.68333333333317</v>
      </c>
      <c r="J122" s="278">
        <v>864.71666666666636</v>
      </c>
      <c r="K122" s="276">
        <v>836.65</v>
      </c>
      <c r="L122" s="276">
        <v>809.2</v>
      </c>
      <c r="M122" s="276">
        <v>4.9506800000000002</v>
      </c>
    </row>
    <row r="123" spans="1:13">
      <c r="A123" s="267">
        <v>113</v>
      </c>
      <c r="B123" s="276" t="s">
        <v>346</v>
      </c>
      <c r="C123" s="277">
        <v>748.8</v>
      </c>
      <c r="D123" s="278">
        <v>750.19999999999993</v>
      </c>
      <c r="E123" s="278">
        <v>732.14999999999986</v>
      </c>
      <c r="F123" s="278">
        <v>715.49999999999989</v>
      </c>
      <c r="G123" s="278">
        <v>697.44999999999982</v>
      </c>
      <c r="H123" s="278">
        <v>766.84999999999991</v>
      </c>
      <c r="I123" s="278">
        <v>784.89999999999986</v>
      </c>
      <c r="J123" s="278">
        <v>801.55</v>
      </c>
      <c r="K123" s="276">
        <v>768.25</v>
      </c>
      <c r="L123" s="276">
        <v>733.55</v>
      </c>
      <c r="M123" s="276">
        <v>0.93911</v>
      </c>
    </row>
    <row r="124" spans="1:13">
      <c r="A124" s="267">
        <v>114</v>
      </c>
      <c r="B124" s="276" t="s">
        <v>237</v>
      </c>
      <c r="C124" s="277">
        <v>379.7</v>
      </c>
      <c r="D124" s="278">
        <v>384</v>
      </c>
      <c r="E124" s="278">
        <v>371</v>
      </c>
      <c r="F124" s="278">
        <v>362.3</v>
      </c>
      <c r="G124" s="278">
        <v>349.3</v>
      </c>
      <c r="H124" s="278">
        <v>392.7</v>
      </c>
      <c r="I124" s="278">
        <v>405.7</v>
      </c>
      <c r="J124" s="278">
        <v>414.4</v>
      </c>
      <c r="K124" s="276">
        <v>397</v>
      </c>
      <c r="L124" s="276">
        <v>375.3</v>
      </c>
      <c r="M124" s="276">
        <v>9.4308200000000006</v>
      </c>
    </row>
    <row r="125" spans="1:13">
      <c r="A125" s="267">
        <v>115</v>
      </c>
      <c r="B125" s="276" t="s">
        <v>87</v>
      </c>
      <c r="C125" s="277">
        <v>594.15</v>
      </c>
      <c r="D125" s="278">
        <v>594.0333333333333</v>
      </c>
      <c r="E125" s="278">
        <v>583.46666666666658</v>
      </c>
      <c r="F125" s="278">
        <v>572.7833333333333</v>
      </c>
      <c r="G125" s="278">
        <v>562.21666666666658</v>
      </c>
      <c r="H125" s="278">
        <v>604.71666666666658</v>
      </c>
      <c r="I125" s="278">
        <v>615.28333333333319</v>
      </c>
      <c r="J125" s="278">
        <v>625.96666666666658</v>
      </c>
      <c r="K125" s="276">
        <v>604.6</v>
      </c>
      <c r="L125" s="276">
        <v>583.35</v>
      </c>
      <c r="M125" s="276">
        <v>10.202629999999999</v>
      </c>
    </row>
    <row r="126" spans="1:13">
      <c r="A126" s="267">
        <v>116</v>
      </c>
      <c r="B126" s="276" t="s">
        <v>347</v>
      </c>
      <c r="C126" s="277">
        <v>479.8</v>
      </c>
      <c r="D126" s="278">
        <v>485.14999999999992</v>
      </c>
      <c r="E126" s="278">
        <v>473.29999999999984</v>
      </c>
      <c r="F126" s="278">
        <v>466.7999999999999</v>
      </c>
      <c r="G126" s="278">
        <v>454.94999999999982</v>
      </c>
      <c r="H126" s="278">
        <v>491.64999999999986</v>
      </c>
      <c r="I126" s="278">
        <v>503.49999999999989</v>
      </c>
      <c r="J126" s="278">
        <v>509.99999999999989</v>
      </c>
      <c r="K126" s="276">
        <v>497</v>
      </c>
      <c r="L126" s="276">
        <v>478.65</v>
      </c>
      <c r="M126" s="276">
        <v>3.4694600000000002</v>
      </c>
    </row>
    <row r="127" spans="1:13">
      <c r="A127" s="267">
        <v>117</v>
      </c>
      <c r="B127" s="276" t="s">
        <v>348</v>
      </c>
      <c r="C127" s="277">
        <v>81.45</v>
      </c>
      <c r="D127" s="278">
        <v>82.333333333333329</v>
      </c>
      <c r="E127" s="278">
        <v>80.166666666666657</v>
      </c>
      <c r="F127" s="278">
        <v>78.883333333333326</v>
      </c>
      <c r="G127" s="278">
        <v>76.716666666666654</v>
      </c>
      <c r="H127" s="278">
        <v>83.61666666666666</v>
      </c>
      <c r="I127" s="278">
        <v>85.783333333333317</v>
      </c>
      <c r="J127" s="278">
        <v>87.066666666666663</v>
      </c>
      <c r="K127" s="276">
        <v>84.5</v>
      </c>
      <c r="L127" s="276">
        <v>81.05</v>
      </c>
      <c r="M127" s="276">
        <v>1.52227</v>
      </c>
    </row>
    <row r="128" spans="1:13">
      <c r="A128" s="267">
        <v>118</v>
      </c>
      <c r="B128" s="276" t="s">
        <v>349</v>
      </c>
      <c r="C128" s="277">
        <v>115.55</v>
      </c>
      <c r="D128" s="278">
        <v>116.25</v>
      </c>
      <c r="E128" s="278">
        <v>113.4</v>
      </c>
      <c r="F128" s="278">
        <v>111.25</v>
      </c>
      <c r="G128" s="278">
        <v>108.4</v>
      </c>
      <c r="H128" s="278">
        <v>118.4</v>
      </c>
      <c r="I128" s="278">
        <v>121.25</v>
      </c>
      <c r="J128" s="278">
        <v>123.4</v>
      </c>
      <c r="K128" s="276">
        <v>119.1</v>
      </c>
      <c r="L128" s="276">
        <v>114.1</v>
      </c>
      <c r="M128" s="276">
        <v>12.44131</v>
      </c>
    </row>
    <row r="129" spans="1:13">
      <c r="A129" s="267">
        <v>119</v>
      </c>
      <c r="B129" s="276" t="s">
        <v>350</v>
      </c>
      <c r="C129" s="277">
        <v>400.1</v>
      </c>
      <c r="D129" s="278">
        <v>399.4666666666667</v>
      </c>
      <c r="E129" s="278">
        <v>393.63333333333338</v>
      </c>
      <c r="F129" s="278">
        <v>387.16666666666669</v>
      </c>
      <c r="G129" s="278">
        <v>381.33333333333337</v>
      </c>
      <c r="H129" s="278">
        <v>405.93333333333339</v>
      </c>
      <c r="I129" s="278">
        <v>411.76666666666665</v>
      </c>
      <c r="J129" s="278">
        <v>418.23333333333341</v>
      </c>
      <c r="K129" s="276">
        <v>405.3</v>
      </c>
      <c r="L129" s="276">
        <v>393</v>
      </c>
      <c r="M129" s="276">
        <v>0.87173999999999996</v>
      </c>
    </row>
    <row r="130" spans="1:13">
      <c r="A130" s="267">
        <v>120</v>
      </c>
      <c r="B130" s="276" t="s">
        <v>93</v>
      </c>
      <c r="C130" s="277">
        <v>277.14999999999998</v>
      </c>
      <c r="D130" s="278">
        <v>276.18333333333334</v>
      </c>
      <c r="E130" s="278">
        <v>269.76666666666665</v>
      </c>
      <c r="F130" s="278">
        <v>262.38333333333333</v>
      </c>
      <c r="G130" s="278">
        <v>255.96666666666664</v>
      </c>
      <c r="H130" s="278">
        <v>283.56666666666666</v>
      </c>
      <c r="I130" s="278">
        <v>289.98333333333329</v>
      </c>
      <c r="J130" s="278">
        <v>297.36666666666667</v>
      </c>
      <c r="K130" s="276">
        <v>282.60000000000002</v>
      </c>
      <c r="L130" s="276">
        <v>268.8</v>
      </c>
      <c r="M130" s="276">
        <v>144.93618000000001</v>
      </c>
    </row>
    <row r="131" spans="1:13">
      <c r="A131" s="267">
        <v>121</v>
      </c>
      <c r="B131" s="276" t="s">
        <v>88</v>
      </c>
      <c r="C131" s="277">
        <v>537.5</v>
      </c>
      <c r="D131" s="278">
        <v>538.5</v>
      </c>
      <c r="E131" s="278">
        <v>532.20000000000005</v>
      </c>
      <c r="F131" s="278">
        <v>526.90000000000009</v>
      </c>
      <c r="G131" s="278">
        <v>520.60000000000014</v>
      </c>
      <c r="H131" s="278">
        <v>543.79999999999995</v>
      </c>
      <c r="I131" s="278">
        <v>550.09999999999991</v>
      </c>
      <c r="J131" s="278">
        <v>555.39999999999986</v>
      </c>
      <c r="K131" s="276">
        <v>544.79999999999995</v>
      </c>
      <c r="L131" s="276">
        <v>533.20000000000005</v>
      </c>
      <c r="M131" s="276">
        <v>25.729019999999998</v>
      </c>
    </row>
    <row r="132" spans="1:13">
      <c r="A132" s="267">
        <v>122</v>
      </c>
      <c r="B132" s="276" t="s">
        <v>238</v>
      </c>
      <c r="C132" s="277">
        <v>1124.3499999999999</v>
      </c>
      <c r="D132" s="278">
        <v>1118.1166666666666</v>
      </c>
      <c r="E132" s="278">
        <v>1087.2333333333331</v>
      </c>
      <c r="F132" s="278">
        <v>1050.1166666666666</v>
      </c>
      <c r="G132" s="278">
        <v>1019.2333333333331</v>
      </c>
      <c r="H132" s="278">
        <v>1155.2333333333331</v>
      </c>
      <c r="I132" s="278">
        <v>1186.1166666666668</v>
      </c>
      <c r="J132" s="278">
        <v>1223.2333333333331</v>
      </c>
      <c r="K132" s="276">
        <v>1149</v>
      </c>
      <c r="L132" s="276">
        <v>1081</v>
      </c>
      <c r="M132" s="276">
        <v>0.88678000000000001</v>
      </c>
    </row>
    <row r="133" spans="1:13">
      <c r="A133" s="267">
        <v>123</v>
      </c>
      <c r="B133" s="276" t="s">
        <v>351</v>
      </c>
      <c r="C133" s="277">
        <v>1011.6</v>
      </c>
      <c r="D133" s="278">
        <v>1016.5166666666668</v>
      </c>
      <c r="E133" s="278">
        <v>999.08333333333348</v>
      </c>
      <c r="F133" s="278">
        <v>986.56666666666672</v>
      </c>
      <c r="G133" s="278">
        <v>969.13333333333344</v>
      </c>
      <c r="H133" s="278">
        <v>1029.0333333333335</v>
      </c>
      <c r="I133" s="278">
        <v>1046.4666666666667</v>
      </c>
      <c r="J133" s="278">
        <v>1058.9833333333336</v>
      </c>
      <c r="K133" s="276">
        <v>1033.95</v>
      </c>
      <c r="L133" s="276">
        <v>1004</v>
      </c>
      <c r="M133" s="276">
        <v>10.066660000000001</v>
      </c>
    </row>
    <row r="134" spans="1:13">
      <c r="A134" s="267">
        <v>124</v>
      </c>
      <c r="B134" s="276" t="s">
        <v>352</v>
      </c>
      <c r="C134" s="277">
        <v>147.80000000000001</v>
      </c>
      <c r="D134" s="278">
        <v>148.83333333333334</v>
      </c>
      <c r="E134" s="278">
        <v>144.7166666666667</v>
      </c>
      <c r="F134" s="278">
        <v>141.63333333333335</v>
      </c>
      <c r="G134" s="278">
        <v>137.51666666666671</v>
      </c>
      <c r="H134" s="278">
        <v>151.91666666666669</v>
      </c>
      <c r="I134" s="278">
        <v>156.0333333333333</v>
      </c>
      <c r="J134" s="278">
        <v>159.11666666666667</v>
      </c>
      <c r="K134" s="276">
        <v>152.94999999999999</v>
      </c>
      <c r="L134" s="276">
        <v>145.75</v>
      </c>
      <c r="M134" s="276">
        <v>13.15526</v>
      </c>
    </row>
    <row r="135" spans="1:13">
      <c r="A135" s="267">
        <v>125</v>
      </c>
      <c r="B135" s="276" t="s">
        <v>3762</v>
      </c>
      <c r="C135" s="277">
        <v>334.15</v>
      </c>
      <c r="D135" s="278">
        <v>340.45</v>
      </c>
      <c r="E135" s="278">
        <v>325.7</v>
      </c>
      <c r="F135" s="278">
        <v>317.25</v>
      </c>
      <c r="G135" s="278">
        <v>302.5</v>
      </c>
      <c r="H135" s="278">
        <v>348.9</v>
      </c>
      <c r="I135" s="278">
        <v>363.65</v>
      </c>
      <c r="J135" s="278">
        <v>372.09999999999997</v>
      </c>
      <c r="K135" s="276">
        <v>355.2</v>
      </c>
      <c r="L135" s="276">
        <v>332</v>
      </c>
      <c r="M135" s="276">
        <v>7.1918899999999999</v>
      </c>
    </row>
    <row r="136" spans="1:13">
      <c r="A136" s="267">
        <v>126</v>
      </c>
      <c r="B136" s="276" t="s">
        <v>1220</v>
      </c>
      <c r="C136" s="277">
        <v>774.75</v>
      </c>
      <c r="D136" s="278">
        <v>778.91666666666663</v>
      </c>
      <c r="E136" s="278">
        <v>765.83333333333326</v>
      </c>
      <c r="F136" s="278">
        <v>756.91666666666663</v>
      </c>
      <c r="G136" s="278">
        <v>743.83333333333326</v>
      </c>
      <c r="H136" s="278">
        <v>787.83333333333326</v>
      </c>
      <c r="I136" s="278">
        <v>800.91666666666652</v>
      </c>
      <c r="J136" s="278">
        <v>809.83333333333326</v>
      </c>
      <c r="K136" s="276">
        <v>792</v>
      </c>
      <c r="L136" s="276">
        <v>770</v>
      </c>
      <c r="M136" s="276">
        <v>0.45283000000000001</v>
      </c>
    </row>
    <row r="137" spans="1:13">
      <c r="A137" s="267">
        <v>127</v>
      </c>
      <c r="B137" s="276" t="s">
        <v>355</v>
      </c>
      <c r="C137" s="277">
        <v>415.35</v>
      </c>
      <c r="D137" s="278">
        <v>418.36666666666662</v>
      </c>
      <c r="E137" s="278">
        <v>410.03333333333325</v>
      </c>
      <c r="F137" s="278">
        <v>404.71666666666664</v>
      </c>
      <c r="G137" s="278">
        <v>396.38333333333327</v>
      </c>
      <c r="H137" s="278">
        <v>423.68333333333322</v>
      </c>
      <c r="I137" s="278">
        <v>432.01666666666659</v>
      </c>
      <c r="J137" s="278">
        <v>437.3333333333332</v>
      </c>
      <c r="K137" s="276">
        <v>426.7</v>
      </c>
      <c r="L137" s="276">
        <v>413.05</v>
      </c>
      <c r="M137" s="276">
        <v>1.4467099999999999</v>
      </c>
    </row>
    <row r="138" spans="1:13">
      <c r="A138" s="267">
        <v>128</v>
      </c>
      <c r="B138" s="276" t="s">
        <v>90</v>
      </c>
      <c r="C138" s="277">
        <v>12.5</v>
      </c>
      <c r="D138" s="278">
        <v>12.533333333333331</v>
      </c>
      <c r="E138" s="278">
        <v>12.166666666666663</v>
      </c>
      <c r="F138" s="278">
        <v>11.83333333333333</v>
      </c>
      <c r="G138" s="278">
        <v>11.466666666666661</v>
      </c>
      <c r="H138" s="278">
        <v>12.866666666666664</v>
      </c>
      <c r="I138" s="278">
        <v>13.233333333333331</v>
      </c>
      <c r="J138" s="278">
        <v>13.566666666666665</v>
      </c>
      <c r="K138" s="276">
        <v>12.9</v>
      </c>
      <c r="L138" s="276">
        <v>12.2</v>
      </c>
      <c r="M138" s="276">
        <v>73.839699999999993</v>
      </c>
    </row>
    <row r="139" spans="1:13">
      <c r="A139" s="267">
        <v>129</v>
      </c>
      <c r="B139" s="276" t="s">
        <v>356</v>
      </c>
      <c r="C139" s="277">
        <v>139</v>
      </c>
      <c r="D139" s="278">
        <v>141.81666666666666</v>
      </c>
      <c r="E139" s="278">
        <v>134.68333333333334</v>
      </c>
      <c r="F139" s="278">
        <v>130.36666666666667</v>
      </c>
      <c r="G139" s="278">
        <v>123.23333333333335</v>
      </c>
      <c r="H139" s="278">
        <v>146.13333333333333</v>
      </c>
      <c r="I139" s="278">
        <v>153.26666666666665</v>
      </c>
      <c r="J139" s="278">
        <v>157.58333333333331</v>
      </c>
      <c r="K139" s="276">
        <v>148.94999999999999</v>
      </c>
      <c r="L139" s="276">
        <v>137.5</v>
      </c>
      <c r="M139" s="276">
        <v>12.86443</v>
      </c>
    </row>
    <row r="140" spans="1:13">
      <c r="A140" s="267">
        <v>130</v>
      </c>
      <c r="B140" s="276" t="s">
        <v>91</v>
      </c>
      <c r="C140" s="277">
        <v>3565.3</v>
      </c>
      <c r="D140" s="278">
        <v>3591.7666666666664</v>
      </c>
      <c r="E140" s="278">
        <v>3524.5333333333328</v>
      </c>
      <c r="F140" s="278">
        <v>3483.7666666666664</v>
      </c>
      <c r="G140" s="278">
        <v>3416.5333333333328</v>
      </c>
      <c r="H140" s="278">
        <v>3632.5333333333328</v>
      </c>
      <c r="I140" s="278">
        <v>3699.7666666666664</v>
      </c>
      <c r="J140" s="278">
        <v>3740.5333333333328</v>
      </c>
      <c r="K140" s="276">
        <v>3659</v>
      </c>
      <c r="L140" s="276">
        <v>3551</v>
      </c>
      <c r="M140" s="276">
        <v>9.5246200000000005</v>
      </c>
    </row>
    <row r="141" spans="1:13">
      <c r="A141" s="267">
        <v>131</v>
      </c>
      <c r="B141" s="276" t="s">
        <v>357</v>
      </c>
      <c r="C141" s="277">
        <v>15315.7</v>
      </c>
      <c r="D141" s="278">
        <v>15160.233333333332</v>
      </c>
      <c r="E141" s="278">
        <v>14876.466666666664</v>
      </c>
      <c r="F141" s="278">
        <v>14437.233333333332</v>
      </c>
      <c r="G141" s="278">
        <v>14153.466666666664</v>
      </c>
      <c r="H141" s="278">
        <v>15599.466666666664</v>
      </c>
      <c r="I141" s="278">
        <v>15883.23333333333</v>
      </c>
      <c r="J141" s="278">
        <v>16322.466666666664</v>
      </c>
      <c r="K141" s="276">
        <v>15444</v>
      </c>
      <c r="L141" s="276">
        <v>14721</v>
      </c>
      <c r="M141" s="276">
        <v>0.87902999999999998</v>
      </c>
    </row>
    <row r="142" spans="1:13">
      <c r="A142" s="267">
        <v>132</v>
      </c>
      <c r="B142" s="276" t="s">
        <v>358</v>
      </c>
      <c r="C142" s="277">
        <v>2234.9</v>
      </c>
      <c r="D142" s="278">
        <v>2264.1166666666668</v>
      </c>
      <c r="E142" s="278">
        <v>2195.7833333333338</v>
      </c>
      <c r="F142" s="278">
        <v>2156.666666666667</v>
      </c>
      <c r="G142" s="278">
        <v>2088.3333333333339</v>
      </c>
      <c r="H142" s="278">
        <v>2303.2333333333336</v>
      </c>
      <c r="I142" s="278">
        <v>2371.5666666666666</v>
      </c>
      <c r="J142" s="278">
        <v>2410.6833333333334</v>
      </c>
      <c r="K142" s="276">
        <v>2332.4499999999998</v>
      </c>
      <c r="L142" s="276">
        <v>2225</v>
      </c>
      <c r="M142" s="276">
        <v>1.2415499999999999</v>
      </c>
    </row>
    <row r="143" spans="1:13">
      <c r="A143" s="267">
        <v>133</v>
      </c>
      <c r="B143" s="276" t="s">
        <v>94</v>
      </c>
      <c r="C143" s="277">
        <v>5052.1000000000004</v>
      </c>
      <c r="D143" s="278">
        <v>5108.3499999999995</v>
      </c>
      <c r="E143" s="278">
        <v>4978.7499999999991</v>
      </c>
      <c r="F143" s="278">
        <v>4905.3999999999996</v>
      </c>
      <c r="G143" s="278">
        <v>4775.7999999999993</v>
      </c>
      <c r="H143" s="278">
        <v>5181.6999999999989</v>
      </c>
      <c r="I143" s="278">
        <v>5311.2999999999993</v>
      </c>
      <c r="J143" s="278">
        <v>5384.6499999999987</v>
      </c>
      <c r="K143" s="276">
        <v>5237.95</v>
      </c>
      <c r="L143" s="276">
        <v>5035</v>
      </c>
      <c r="M143" s="276">
        <v>8.8241099999999992</v>
      </c>
    </row>
    <row r="144" spans="1:13">
      <c r="A144" s="267">
        <v>134</v>
      </c>
      <c r="B144" s="276" t="s">
        <v>359</v>
      </c>
      <c r="C144" s="277">
        <v>339.65</v>
      </c>
      <c r="D144" s="278">
        <v>340.88333333333333</v>
      </c>
      <c r="E144" s="278">
        <v>334.76666666666665</v>
      </c>
      <c r="F144" s="278">
        <v>329.88333333333333</v>
      </c>
      <c r="G144" s="278">
        <v>323.76666666666665</v>
      </c>
      <c r="H144" s="278">
        <v>345.76666666666665</v>
      </c>
      <c r="I144" s="278">
        <v>351.88333333333333</v>
      </c>
      <c r="J144" s="278">
        <v>356.76666666666665</v>
      </c>
      <c r="K144" s="276">
        <v>347</v>
      </c>
      <c r="L144" s="276">
        <v>336</v>
      </c>
      <c r="M144" s="276">
        <v>1.25911</v>
      </c>
    </row>
    <row r="145" spans="1:13">
      <c r="A145" s="267">
        <v>135</v>
      </c>
      <c r="B145" s="276" t="s">
        <v>360</v>
      </c>
      <c r="C145" s="277">
        <v>93.05</v>
      </c>
      <c r="D145" s="278">
        <v>94.283333333333346</v>
      </c>
      <c r="E145" s="278">
        <v>91.316666666666691</v>
      </c>
      <c r="F145" s="278">
        <v>89.583333333333343</v>
      </c>
      <c r="G145" s="278">
        <v>86.616666666666688</v>
      </c>
      <c r="H145" s="278">
        <v>96.016666666666694</v>
      </c>
      <c r="I145" s="278">
        <v>98.983333333333363</v>
      </c>
      <c r="J145" s="278">
        <v>100.7166666666667</v>
      </c>
      <c r="K145" s="276">
        <v>97.25</v>
      </c>
      <c r="L145" s="276">
        <v>92.55</v>
      </c>
      <c r="M145" s="276">
        <v>14.77205</v>
      </c>
    </row>
    <row r="146" spans="1:13">
      <c r="A146" s="267">
        <v>136</v>
      </c>
      <c r="B146" s="276" t="s">
        <v>3763</v>
      </c>
      <c r="C146" s="277">
        <v>258.75</v>
      </c>
      <c r="D146" s="278">
        <v>260.81666666666666</v>
      </c>
      <c r="E146" s="278">
        <v>254.93333333333334</v>
      </c>
      <c r="F146" s="278">
        <v>251.11666666666667</v>
      </c>
      <c r="G146" s="278">
        <v>245.23333333333335</v>
      </c>
      <c r="H146" s="278">
        <v>264.63333333333333</v>
      </c>
      <c r="I146" s="278">
        <v>270.51666666666665</v>
      </c>
      <c r="J146" s="278">
        <v>274.33333333333331</v>
      </c>
      <c r="K146" s="276">
        <v>266.7</v>
      </c>
      <c r="L146" s="276">
        <v>257</v>
      </c>
      <c r="M146" s="276">
        <v>1.8016000000000001</v>
      </c>
    </row>
    <row r="147" spans="1:13">
      <c r="A147" s="267">
        <v>137</v>
      </c>
      <c r="B147" s="276" t="s">
        <v>1297</v>
      </c>
      <c r="C147" s="277">
        <v>1775.45</v>
      </c>
      <c r="D147" s="278">
        <v>1758.4833333333333</v>
      </c>
      <c r="E147" s="278">
        <v>1726.9666666666667</v>
      </c>
      <c r="F147" s="278">
        <v>1678.4833333333333</v>
      </c>
      <c r="G147" s="278">
        <v>1646.9666666666667</v>
      </c>
      <c r="H147" s="278">
        <v>1806.9666666666667</v>
      </c>
      <c r="I147" s="278">
        <v>1838.4833333333336</v>
      </c>
      <c r="J147" s="278">
        <v>1886.9666666666667</v>
      </c>
      <c r="K147" s="276">
        <v>1790</v>
      </c>
      <c r="L147" s="276">
        <v>1710</v>
      </c>
      <c r="M147" s="276">
        <v>4.1790000000000001E-2</v>
      </c>
    </row>
    <row r="148" spans="1:13">
      <c r="A148" s="267">
        <v>138</v>
      </c>
      <c r="B148" s="276" t="s">
        <v>239</v>
      </c>
      <c r="C148" s="277">
        <v>66.900000000000006</v>
      </c>
      <c r="D148" s="278">
        <v>67.266666666666666</v>
      </c>
      <c r="E148" s="278">
        <v>65.133333333333326</v>
      </c>
      <c r="F148" s="278">
        <v>63.36666666666666</v>
      </c>
      <c r="G148" s="278">
        <v>61.23333333333332</v>
      </c>
      <c r="H148" s="278">
        <v>69.033333333333331</v>
      </c>
      <c r="I148" s="278">
        <v>71.166666666666686</v>
      </c>
      <c r="J148" s="278">
        <v>72.933333333333337</v>
      </c>
      <c r="K148" s="276">
        <v>69.400000000000006</v>
      </c>
      <c r="L148" s="276">
        <v>65.5</v>
      </c>
      <c r="M148" s="276">
        <v>5.9289399999999999</v>
      </c>
    </row>
    <row r="149" spans="1:13">
      <c r="A149" s="267">
        <v>139</v>
      </c>
      <c r="B149" s="276" t="s">
        <v>95</v>
      </c>
      <c r="C149" s="277">
        <v>2873</v>
      </c>
      <c r="D149" s="278">
        <v>2866.9</v>
      </c>
      <c r="E149" s="278">
        <v>2821.1000000000004</v>
      </c>
      <c r="F149" s="278">
        <v>2769.2000000000003</v>
      </c>
      <c r="G149" s="278">
        <v>2723.4000000000005</v>
      </c>
      <c r="H149" s="278">
        <v>2918.8</v>
      </c>
      <c r="I149" s="278">
        <v>2964.6000000000004</v>
      </c>
      <c r="J149" s="278">
        <v>3016.5</v>
      </c>
      <c r="K149" s="276">
        <v>2912.7</v>
      </c>
      <c r="L149" s="276">
        <v>2815</v>
      </c>
      <c r="M149" s="276">
        <v>20.696010000000001</v>
      </c>
    </row>
    <row r="150" spans="1:13">
      <c r="A150" s="267">
        <v>140</v>
      </c>
      <c r="B150" s="276" t="s">
        <v>361</v>
      </c>
      <c r="C150" s="277">
        <v>162.80000000000001</v>
      </c>
      <c r="D150" s="278">
        <v>163.88333333333333</v>
      </c>
      <c r="E150" s="278">
        <v>159.66666666666666</v>
      </c>
      <c r="F150" s="278">
        <v>156.53333333333333</v>
      </c>
      <c r="G150" s="278">
        <v>152.31666666666666</v>
      </c>
      <c r="H150" s="278">
        <v>167.01666666666665</v>
      </c>
      <c r="I150" s="278">
        <v>171.23333333333335</v>
      </c>
      <c r="J150" s="278">
        <v>174.36666666666665</v>
      </c>
      <c r="K150" s="276">
        <v>168.1</v>
      </c>
      <c r="L150" s="276">
        <v>160.75</v>
      </c>
      <c r="M150" s="276">
        <v>1.1320300000000001</v>
      </c>
    </row>
    <row r="151" spans="1:13">
      <c r="A151" s="267">
        <v>141</v>
      </c>
      <c r="B151" s="276" t="s">
        <v>240</v>
      </c>
      <c r="C151" s="277">
        <v>480.9</v>
      </c>
      <c r="D151" s="278">
        <v>480.33333333333331</v>
      </c>
      <c r="E151" s="278">
        <v>459.56666666666661</v>
      </c>
      <c r="F151" s="278">
        <v>438.23333333333329</v>
      </c>
      <c r="G151" s="278">
        <v>417.46666666666658</v>
      </c>
      <c r="H151" s="278">
        <v>501.66666666666663</v>
      </c>
      <c r="I151" s="278">
        <v>522.43333333333339</v>
      </c>
      <c r="J151" s="278">
        <v>543.76666666666665</v>
      </c>
      <c r="K151" s="276">
        <v>501.1</v>
      </c>
      <c r="L151" s="276">
        <v>459</v>
      </c>
      <c r="M151" s="276">
        <v>6.3505900000000004</v>
      </c>
    </row>
    <row r="152" spans="1:13">
      <c r="A152" s="267">
        <v>142</v>
      </c>
      <c r="B152" s="276" t="s">
        <v>241</v>
      </c>
      <c r="C152" s="277">
        <v>1306.95</v>
      </c>
      <c r="D152" s="278">
        <v>1313.7</v>
      </c>
      <c r="E152" s="278">
        <v>1282.4000000000001</v>
      </c>
      <c r="F152" s="278">
        <v>1257.8500000000001</v>
      </c>
      <c r="G152" s="278">
        <v>1226.5500000000002</v>
      </c>
      <c r="H152" s="278">
        <v>1338.25</v>
      </c>
      <c r="I152" s="278">
        <v>1369.5499999999997</v>
      </c>
      <c r="J152" s="278">
        <v>1394.1</v>
      </c>
      <c r="K152" s="276">
        <v>1345</v>
      </c>
      <c r="L152" s="276">
        <v>1289.1500000000001</v>
      </c>
      <c r="M152" s="276">
        <v>0.49113000000000001</v>
      </c>
    </row>
    <row r="153" spans="1:13">
      <c r="A153" s="267">
        <v>143</v>
      </c>
      <c r="B153" s="276" t="s">
        <v>242</v>
      </c>
      <c r="C153" s="277">
        <v>76.7</v>
      </c>
      <c r="D153" s="278">
        <v>76.88333333333334</v>
      </c>
      <c r="E153" s="278">
        <v>75.566666666666677</v>
      </c>
      <c r="F153" s="278">
        <v>74.433333333333337</v>
      </c>
      <c r="G153" s="278">
        <v>73.116666666666674</v>
      </c>
      <c r="H153" s="278">
        <v>78.01666666666668</v>
      </c>
      <c r="I153" s="278">
        <v>79.333333333333343</v>
      </c>
      <c r="J153" s="278">
        <v>80.466666666666683</v>
      </c>
      <c r="K153" s="276">
        <v>78.2</v>
      </c>
      <c r="L153" s="276">
        <v>75.75</v>
      </c>
      <c r="M153" s="276">
        <v>17.449269999999999</v>
      </c>
    </row>
    <row r="154" spans="1:13">
      <c r="A154" s="267">
        <v>144</v>
      </c>
      <c r="B154" s="276" t="s">
        <v>96</v>
      </c>
      <c r="C154" s="277">
        <v>74.3</v>
      </c>
      <c r="D154" s="278">
        <v>75.233333333333334</v>
      </c>
      <c r="E154" s="278">
        <v>72.616666666666674</v>
      </c>
      <c r="F154" s="278">
        <v>70.933333333333337</v>
      </c>
      <c r="G154" s="278">
        <v>68.316666666666677</v>
      </c>
      <c r="H154" s="278">
        <v>76.916666666666671</v>
      </c>
      <c r="I154" s="278">
        <v>79.533333333333317</v>
      </c>
      <c r="J154" s="278">
        <v>81.216666666666669</v>
      </c>
      <c r="K154" s="276">
        <v>77.849999999999994</v>
      </c>
      <c r="L154" s="276">
        <v>73.55</v>
      </c>
      <c r="M154" s="276">
        <v>15.98415</v>
      </c>
    </row>
    <row r="155" spans="1:13">
      <c r="A155" s="267">
        <v>145</v>
      </c>
      <c r="B155" s="276" t="s">
        <v>362</v>
      </c>
      <c r="C155" s="277">
        <v>610.79999999999995</v>
      </c>
      <c r="D155" s="278">
        <v>611.26666666666665</v>
      </c>
      <c r="E155" s="278">
        <v>592.5333333333333</v>
      </c>
      <c r="F155" s="278">
        <v>574.26666666666665</v>
      </c>
      <c r="G155" s="278">
        <v>555.5333333333333</v>
      </c>
      <c r="H155" s="278">
        <v>629.5333333333333</v>
      </c>
      <c r="I155" s="278">
        <v>648.26666666666665</v>
      </c>
      <c r="J155" s="278">
        <v>666.5333333333333</v>
      </c>
      <c r="K155" s="276">
        <v>630</v>
      </c>
      <c r="L155" s="276">
        <v>593</v>
      </c>
      <c r="M155" s="276">
        <v>1.86809</v>
      </c>
    </row>
    <row r="156" spans="1:13">
      <c r="A156" s="267">
        <v>146</v>
      </c>
      <c r="B156" s="276" t="s">
        <v>97</v>
      </c>
      <c r="C156" s="277">
        <v>1271.8</v>
      </c>
      <c r="D156" s="278">
        <v>1288.3999999999999</v>
      </c>
      <c r="E156" s="278">
        <v>1248.3999999999996</v>
      </c>
      <c r="F156" s="278">
        <v>1224.9999999999998</v>
      </c>
      <c r="G156" s="278">
        <v>1184.9999999999995</v>
      </c>
      <c r="H156" s="278">
        <v>1311.7999999999997</v>
      </c>
      <c r="I156" s="278">
        <v>1351.8000000000002</v>
      </c>
      <c r="J156" s="278">
        <v>1375.1999999999998</v>
      </c>
      <c r="K156" s="276">
        <v>1328.4</v>
      </c>
      <c r="L156" s="276">
        <v>1265</v>
      </c>
      <c r="M156" s="276">
        <v>10.8992</v>
      </c>
    </row>
    <row r="157" spans="1:13">
      <c r="A157" s="267">
        <v>147</v>
      </c>
      <c r="B157" s="276" t="s">
        <v>98</v>
      </c>
      <c r="C157" s="277">
        <v>194.65</v>
      </c>
      <c r="D157" s="278">
        <v>195.23333333333335</v>
      </c>
      <c r="E157" s="278">
        <v>189.81666666666669</v>
      </c>
      <c r="F157" s="278">
        <v>184.98333333333335</v>
      </c>
      <c r="G157" s="278">
        <v>179.56666666666669</v>
      </c>
      <c r="H157" s="278">
        <v>200.06666666666669</v>
      </c>
      <c r="I157" s="278">
        <v>205.48333333333332</v>
      </c>
      <c r="J157" s="278">
        <v>210.31666666666669</v>
      </c>
      <c r="K157" s="276">
        <v>200.65</v>
      </c>
      <c r="L157" s="276">
        <v>190.4</v>
      </c>
      <c r="M157" s="276">
        <v>43.549050000000001</v>
      </c>
    </row>
    <row r="158" spans="1:13">
      <c r="A158" s="267">
        <v>148</v>
      </c>
      <c r="B158" s="276" t="s">
        <v>364</v>
      </c>
      <c r="C158" s="277">
        <v>321.64999999999998</v>
      </c>
      <c r="D158" s="278">
        <v>322.7</v>
      </c>
      <c r="E158" s="278">
        <v>318.95</v>
      </c>
      <c r="F158" s="278">
        <v>316.25</v>
      </c>
      <c r="G158" s="278">
        <v>312.5</v>
      </c>
      <c r="H158" s="278">
        <v>325.39999999999998</v>
      </c>
      <c r="I158" s="278">
        <v>329.15</v>
      </c>
      <c r="J158" s="278">
        <v>331.84999999999997</v>
      </c>
      <c r="K158" s="276">
        <v>326.45</v>
      </c>
      <c r="L158" s="276">
        <v>320</v>
      </c>
      <c r="M158" s="276">
        <v>1.00854</v>
      </c>
    </row>
    <row r="159" spans="1:13">
      <c r="A159" s="267">
        <v>149</v>
      </c>
      <c r="B159" s="276" t="s">
        <v>99</v>
      </c>
      <c r="C159" s="277">
        <v>71.599999999999994</v>
      </c>
      <c r="D159" s="278">
        <v>72.033333333333331</v>
      </c>
      <c r="E159" s="278">
        <v>70.666666666666657</v>
      </c>
      <c r="F159" s="278">
        <v>69.73333333333332</v>
      </c>
      <c r="G159" s="278">
        <v>68.366666666666646</v>
      </c>
      <c r="H159" s="278">
        <v>72.966666666666669</v>
      </c>
      <c r="I159" s="278">
        <v>74.333333333333343</v>
      </c>
      <c r="J159" s="278">
        <v>75.26666666666668</v>
      </c>
      <c r="K159" s="276">
        <v>73.400000000000006</v>
      </c>
      <c r="L159" s="276">
        <v>71.099999999999994</v>
      </c>
      <c r="M159" s="276">
        <v>237.91895</v>
      </c>
    </row>
    <row r="160" spans="1:13">
      <c r="A160" s="267">
        <v>150</v>
      </c>
      <c r="B160" s="276" t="s">
        <v>366</v>
      </c>
      <c r="C160" s="277">
        <v>2428.5500000000002</v>
      </c>
      <c r="D160" s="278">
        <v>2456.1</v>
      </c>
      <c r="E160" s="278">
        <v>2392.4499999999998</v>
      </c>
      <c r="F160" s="278">
        <v>2356.35</v>
      </c>
      <c r="G160" s="278">
        <v>2292.6999999999998</v>
      </c>
      <c r="H160" s="278">
        <v>2492.1999999999998</v>
      </c>
      <c r="I160" s="278">
        <v>2555.8500000000004</v>
      </c>
      <c r="J160" s="278">
        <v>2591.9499999999998</v>
      </c>
      <c r="K160" s="276">
        <v>2519.75</v>
      </c>
      <c r="L160" s="276">
        <v>2420</v>
      </c>
      <c r="M160" s="276">
        <v>0.16531000000000001</v>
      </c>
    </row>
    <row r="161" spans="1:13">
      <c r="A161" s="267">
        <v>151</v>
      </c>
      <c r="B161" s="276" t="s">
        <v>367</v>
      </c>
      <c r="C161" s="277">
        <v>370.75</v>
      </c>
      <c r="D161" s="278">
        <v>373.68333333333339</v>
      </c>
      <c r="E161" s="278">
        <v>363.9166666666668</v>
      </c>
      <c r="F161" s="278">
        <v>357.08333333333343</v>
      </c>
      <c r="G161" s="278">
        <v>347.31666666666683</v>
      </c>
      <c r="H161" s="278">
        <v>380.51666666666677</v>
      </c>
      <c r="I161" s="278">
        <v>390.28333333333342</v>
      </c>
      <c r="J161" s="278">
        <v>397.11666666666673</v>
      </c>
      <c r="K161" s="276">
        <v>383.45</v>
      </c>
      <c r="L161" s="276">
        <v>366.85</v>
      </c>
      <c r="M161" s="276">
        <v>2.2605900000000001</v>
      </c>
    </row>
    <row r="162" spans="1:13">
      <c r="A162" s="267">
        <v>152</v>
      </c>
      <c r="B162" s="276" t="s">
        <v>368</v>
      </c>
      <c r="C162" s="277">
        <v>617.54999999999995</v>
      </c>
      <c r="D162" s="278">
        <v>622.6</v>
      </c>
      <c r="E162" s="278">
        <v>611.25</v>
      </c>
      <c r="F162" s="278">
        <v>604.94999999999993</v>
      </c>
      <c r="G162" s="278">
        <v>593.59999999999991</v>
      </c>
      <c r="H162" s="278">
        <v>628.90000000000009</v>
      </c>
      <c r="I162" s="278">
        <v>640.25000000000023</v>
      </c>
      <c r="J162" s="278">
        <v>646.55000000000018</v>
      </c>
      <c r="K162" s="276">
        <v>633.95000000000005</v>
      </c>
      <c r="L162" s="276">
        <v>616.29999999999995</v>
      </c>
      <c r="M162" s="276">
        <v>0.51756999999999997</v>
      </c>
    </row>
    <row r="163" spans="1:13">
      <c r="A163" s="267">
        <v>153</v>
      </c>
      <c r="B163" s="276" t="s">
        <v>369</v>
      </c>
      <c r="C163" s="277">
        <v>91.5</v>
      </c>
      <c r="D163" s="278">
        <v>91.149999999999991</v>
      </c>
      <c r="E163" s="278">
        <v>88.399999999999977</v>
      </c>
      <c r="F163" s="278">
        <v>85.299999999999983</v>
      </c>
      <c r="G163" s="278">
        <v>82.549999999999969</v>
      </c>
      <c r="H163" s="278">
        <v>94.249999999999986</v>
      </c>
      <c r="I163" s="278">
        <v>97.000000000000014</v>
      </c>
      <c r="J163" s="278">
        <v>100.1</v>
      </c>
      <c r="K163" s="276">
        <v>93.9</v>
      </c>
      <c r="L163" s="276">
        <v>88.05</v>
      </c>
      <c r="M163" s="276">
        <v>27.852689999999999</v>
      </c>
    </row>
    <row r="164" spans="1:13">
      <c r="A164" s="267">
        <v>154</v>
      </c>
      <c r="B164" s="276" t="s">
        <v>370</v>
      </c>
      <c r="C164" s="277">
        <v>163.9</v>
      </c>
      <c r="D164" s="278">
        <v>165.7</v>
      </c>
      <c r="E164" s="278">
        <v>161.39999999999998</v>
      </c>
      <c r="F164" s="278">
        <v>158.89999999999998</v>
      </c>
      <c r="G164" s="278">
        <v>154.59999999999997</v>
      </c>
      <c r="H164" s="278">
        <v>168.2</v>
      </c>
      <c r="I164" s="278">
        <v>172.5</v>
      </c>
      <c r="J164" s="278">
        <v>175</v>
      </c>
      <c r="K164" s="276">
        <v>170</v>
      </c>
      <c r="L164" s="276">
        <v>163.19999999999999</v>
      </c>
      <c r="M164" s="276">
        <v>27.905570000000001</v>
      </c>
    </row>
    <row r="165" spans="1:13">
      <c r="A165" s="267">
        <v>155</v>
      </c>
      <c r="B165" s="276" t="s">
        <v>243</v>
      </c>
      <c r="C165" s="277">
        <v>7.95</v>
      </c>
      <c r="D165" s="278">
        <v>7.9833333333333343</v>
      </c>
      <c r="E165" s="278">
        <v>7.8666666666666689</v>
      </c>
      <c r="F165" s="278">
        <v>7.783333333333335</v>
      </c>
      <c r="G165" s="278">
        <v>7.6666666666666696</v>
      </c>
      <c r="H165" s="278">
        <v>8.0666666666666682</v>
      </c>
      <c r="I165" s="278">
        <v>8.1833333333333353</v>
      </c>
      <c r="J165" s="278">
        <v>8.2666666666666675</v>
      </c>
      <c r="K165" s="276">
        <v>8.1</v>
      </c>
      <c r="L165" s="276">
        <v>7.9</v>
      </c>
      <c r="M165" s="276">
        <v>29.307259999999999</v>
      </c>
    </row>
    <row r="166" spans="1:13">
      <c r="A166" s="267">
        <v>156</v>
      </c>
      <c r="B166" s="276" t="s">
        <v>244</v>
      </c>
      <c r="C166" s="277">
        <v>74</v>
      </c>
      <c r="D166" s="278">
        <v>74.2</v>
      </c>
      <c r="E166" s="278">
        <v>73.100000000000009</v>
      </c>
      <c r="F166" s="278">
        <v>72.2</v>
      </c>
      <c r="G166" s="278">
        <v>71.100000000000009</v>
      </c>
      <c r="H166" s="278">
        <v>75.100000000000009</v>
      </c>
      <c r="I166" s="278">
        <v>76.2</v>
      </c>
      <c r="J166" s="278">
        <v>77.100000000000009</v>
      </c>
      <c r="K166" s="276">
        <v>75.3</v>
      </c>
      <c r="L166" s="276">
        <v>73.3</v>
      </c>
      <c r="M166" s="276">
        <v>11.474080000000001</v>
      </c>
    </row>
    <row r="167" spans="1:13">
      <c r="A167" s="267">
        <v>157</v>
      </c>
      <c r="B167" s="276" t="s">
        <v>100</v>
      </c>
      <c r="C167" s="277">
        <v>137.9</v>
      </c>
      <c r="D167" s="278">
        <v>138.16666666666666</v>
      </c>
      <c r="E167" s="278">
        <v>134.33333333333331</v>
      </c>
      <c r="F167" s="278">
        <v>130.76666666666665</v>
      </c>
      <c r="G167" s="278">
        <v>126.93333333333331</v>
      </c>
      <c r="H167" s="278">
        <v>141.73333333333332</v>
      </c>
      <c r="I167" s="278">
        <v>145.56666666666663</v>
      </c>
      <c r="J167" s="278">
        <v>149.13333333333333</v>
      </c>
      <c r="K167" s="276">
        <v>142</v>
      </c>
      <c r="L167" s="276">
        <v>134.6</v>
      </c>
      <c r="M167" s="276">
        <v>341.72561000000002</v>
      </c>
    </row>
    <row r="168" spans="1:13">
      <c r="A168" s="267">
        <v>158</v>
      </c>
      <c r="B168" s="276" t="s">
        <v>372</v>
      </c>
      <c r="C168" s="277">
        <v>272.95</v>
      </c>
      <c r="D168" s="278">
        <v>275.38333333333333</v>
      </c>
      <c r="E168" s="278">
        <v>267.56666666666666</v>
      </c>
      <c r="F168" s="278">
        <v>262.18333333333334</v>
      </c>
      <c r="G168" s="278">
        <v>254.36666666666667</v>
      </c>
      <c r="H168" s="278">
        <v>280.76666666666665</v>
      </c>
      <c r="I168" s="278">
        <v>288.58333333333326</v>
      </c>
      <c r="J168" s="278">
        <v>293.96666666666664</v>
      </c>
      <c r="K168" s="276">
        <v>283.2</v>
      </c>
      <c r="L168" s="276">
        <v>270</v>
      </c>
      <c r="M168" s="276">
        <v>0.79012000000000004</v>
      </c>
    </row>
    <row r="169" spans="1:13">
      <c r="A169" s="267">
        <v>159</v>
      </c>
      <c r="B169" s="276" t="s">
        <v>374</v>
      </c>
      <c r="C169" s="277">
        <v>208.6</v>
      </c>
      <c r="D169" s="278">
        <v>207.43333333333331</v>
      </c>
      <c r="E169" s="278">
        <v>204.41666666666663</v>
      </c>
      <c r="F169" s="278">
        <v>200.23333333333332</v>
      </c>
      <c r="G169" s="278">
        <v>197.21666666666664</v>
      </c>
      <c r="H169" s="278">
        <v>211.61666666666662</v>
      </c>
      <c r="I169" s="278">
        <v>214.63333333333333</v>
      </c>
      <c r="J169" s="278">
        <v>218.81666666666661</v>
      </c>
      <c r="K169" s="276">
        <v>210.45</v>
      </c>
      <c r="L169" s="276">
        <v>203.25</v>
      </c>
      <c r="M169" s="276">
        <v>2.0012699999999999</v>
      </c>
    </row>
    <row r="170" spans="1:13">
      <c r="A170" s="267">
        <v>160</v>
      </c>
      <c r="B170" s="276" t="s">
        <v>1396</v>
      </c>
      <c r="C170" s="277">
        <v>3721.75</v>
      </c>
      <c r="D170" s="278">
        <v>3750.2333333333336</v>
      </c>
      <c r="E170" s="278">
        <v>3681.5166666666673</v>
      </c>
      <c r="F170" s="278">
        <v>3641.2833333333338</v>
      </c>
      <c r="G170" s="278">
        <v>3572.5666666666675</v>
      </c>
      <c r="H170" s="278">
        <v>3790.4666666666672</v>
      </c>
      <c r="I170" s="278">
        <v>3859.1833333333334</v>
      </c>
      <c r="J170" s="278">
        <v>3899.416666666667</v>
      </c>
      <c r="K170" s="276">
        <v>3818.95</v>
      </c>
      <c r="L170" s="276">
        <v>3710</v>
      </c>
      <c r="M170" s="276">
        <v>0.28105000000000002</v>
      </c>
    </row>
    <row r="171" spans="1:13">
      <c r="A171" s="267">
        <v>161</v>
      </c>
      <c r="B171" s="276" t="s">
        <v>103</v>
      </c>
      <c r="C171" s="277">
        <v>26.05</v>
      </c>
      <c r="D171" s="278">
        <v>26.066666666666666</v>
      </c>
      <c r="E171" s="278">
        <v>25.433333333333334</v>
      </c>
      <c r="F171" s="278">
        <v>24.816666666666666</v>
      </c>
      <c r="G171" s="278">
        <v>24.183333333333334</v>
      </c>
      <c r="H171" s="278">
        <v>26.683333333333334</v>
      </c>
      <c r="I171" s="278">
        <v>27.316666666666666</v>
      </c>
      <c r="J171" s="278">
        <v>27.933333333333334</v>
      </c>
      <c r="K171" s="276">
        <v>26.7</v>
      </c>
      <c r="L171" s="276">
        <v>25.45</v>
      </c>
      <c r="M171" s="276">
        <v>171.30482000000001</v>
      </c>
    </row>
    <row r="172" spans="1:13">
      <c r="A172" s="267">
        <v>162</v>
      </c>
      <c r="B172" s="276" t="s">
        <v>375</v>
      </c>
      <c r="C172" s="277">
        <v>2106.1</v>
      </c>
      <c r="D172" s="278">
        <v>2108.3666666666663</v>
      </c>
      <c r="E172" s="278">
        <v>2058.2833333333328</v>
      </c>
      <c r="F172" s="278">
        <v>2010.4666666666667</v>
      </c>
      <c r="G172" s="278">
        <v>1960.3833333333332</v>
      </c>
      <c r="H172" s="278">
        <v>2156.1833333333325</v>
      </c>
      <c r="I172" s="278">
        <v>2206.2666666666655</v>
      </c>
      <c r="J172" s="278">
        <v>2254.0833333333321</v>
      </c>
      <c r="K172" s="276">
        <v>2158.4499999999998</v>
      </c>
      <c r="L172" s="276">
        <v>2060.5500000000002</v>
      </c>
      <c r="M172" s="276">
        <v>0.26423999999999997</v>
      </c>
    </row>
    <row r="173" spans="1:13">
      <c r="A173" s="267">
        <v>163</v>
      </c>
      <c r="B173" s="276" t="s">
        <v>1439</v>
      </c>
      <c r="C173" s="277">
        <v>191.9</v>
      </c>
      <c r="D173" s="278">
        <v>193.2166666666667</v>
      </c>
      <c r="E173" s="278">
        <v>189.88333333333338</v>
      </c>
      <c r="F173" s="278">
        <v>187.86666666666667</v>
      </c>
      <c r="G173" s="278">
        <v>184.53333333333336</v>
      </c>
      <c r="H173" s="278">
        <v>195.23333333333341</v>
      </c>
      <c r="I173" s="278">
        <v>198.56666666666672</v>
      </c>
      <c r="J173" s="278">
        <v>200.58333333333343</v>
      </c>
      <c r="K173" s="276">
        <v>196.55</v>
      </c>
      <c r="L173" s="276">
        <v>191.2</v>
      </c>
      <c r="M173" s="276">
        <v>1.5850900000000001</v>
      </c>
    </row>
    <row r="174" spans="1:13">
      <c r="A174" s="267">
        <v>164</v>
      </c>
      <c r="B174" s="276" t="s">
        <v>376</v>
      </c>
      <c r="C174" s="277">
        <v>2152.9</v>
      </c>
      <c r="D174" s="278">
        <v>2162.2666666666669</v>
      </c>
      <c r="E174" s="278">
        <v>2115.7333333333336</v>
      </c>
      <c r="F174" s="278">
        <v>2078.5666666666666</v>
      </c>
      <c r="G174" s="278">
        <v>2032.0333333333333</v>
      </c>
      <c r="H174" s="278">
        <v>2199.4333333333338</v>
      </c>
      <c r="I174" s="278">
        <v>2245.9666666666676</v>
      </c>
      <c r="J174" s="278">
        <v>2283.1333333333341</v>
      </c>
      <c r="K174" s="276">
        <v>2208.8000000000002</v>
      </c>
      <c r="L174" s="276">
        <v>2125.1</v>
      </c>
      <c r="M174" s="276">
        <v>0.15415999999999999</v>
      </c>
    </row>
    <row r="175" spans="1:13">
      <c r="A175" s="267">
        <v>165</v>
      </c>
      <c r="B175" s="276" t="s">
        <v>245</v>
      </c>
      <c r="C175" s="277">
        <v>138.69999999999999</v>
      </c>
      <c r="D175" s="278">
        <v>139.08333333333334</v>
      </c>
      <c r="E175" s="278">
        <v>136.2166666666667</v>
      </c>
      <c r="F175" s="278">
        <v>133.73333333333335</v>
      </c>
      <c r="G175" s="278">
        <v>130.8666666666667</v>
      </c>
      <c r="H175" s="278">
        <v>141.56666666666669</v>
      </c>
      <c r="I175" s="278">
        <v>144.43333333333331</v>
      </c>
      <c r="J175" s="278">
        <v>146.91666666666669</v>
      </c>
      <c r="K175" s="276">
        <v>141.94999999999999</v>
      </c>
      <c r="L175" s="276">
        <v>136.6</v>
      </c>
      <c r="M175" s="276">
        <v>3.4913799999999999</v>
      </c>
    </row>
    <row r="176" spans="1:13">
      <c r="A176" s="267">
        <v>166</v>
      </c>
      <c r="B176" s="276" t="s">
        <v>378</v>
      </c>
      <c r="C176" s="277">
        <v>5845.2</v>
      </c>
      <c r="D176" s="278">
        <v>5807.9833333333336</v>
      </c>
      <c r="E176" s="278">
        <v>5737.2166666666672</v>
      </c>
      <c r="F176" s="278">
        <v>5629.2333333333336</v>
      </c>
      <c r="G176" s="278">
        <v>5558.4666666666672</v>
      </c>
      <c r="H176" s="278">
        <v>5915.9666666666672</v>
      </c>
      <c r="I176" s="278">
        <v>5986.7333333333336</v>
      </c>
      <c r="J176" s="278">
        <v>6094.7166666666672</v>
      </c>
      <c r="K176" s="276">
        <v>5878.75</v>
      </c>
      <c r="L176" s="276">
        <v>5700</v>
      </c>
      <c r="M176" s="276">
        <v>0.12978999999999999</v>
      </c>
    </row>
    <row r="177" spans="1:13">
      <c r="A177" s="267">
        <v>167</v>
      </c>
      <c r="B177" s="276" t="s">
        <v>379</v>
      </c>
      <c r="C177" s="277">
        <v>1530.5</v>
      </c>
      <c r="D177" s="278">
        <v>1521.8333333333333</v>
      </c>
      <c r="E177" s="278">
        <v>1503.6666666666665</v>
      </c>
      <c r="F177" s="278">
        <v>1476.8333333333333</v>
      </c>
      <c r="G177" s="278">
        <v>1458.6666666666665</v>
      </c>
      <c r="H177" s="278">
        <v>1548.6666666666665</v>
      </c>
      <c r="I177" s="278">
        <v>1566.833333333333</v>
      </c>
      <c r="J177" s="278">
        <v>1593.6666666666665</v>
      </c>
      <c r="K177" s="276">
        <v>1540</v>
      </c>
      <c r="L177" s="276">
        <v>1495</v>
      </c>
      <c r="M177" s="276">
        <v>0.62417999999999996</v>
      </c>
    </row>
    <row r="178" spans="1:13">
      <c r="A178" s="267">
        <v>168</v>
      </c>
      <c r="B178" s="276" t="s">
        <v>101</v>
      </c>
      <c r="C178" s="277">
        <v>496.25</v>
      </c>
      <c r="D178" s="278">
        <v>500.45</v>
      </c>
      <c r="E178" s="278">
        <v>488.79999999999995</v>
      </c>
      <c r="F178" s="278">
        <v>481.34999999999997</v>
      </c>
      <c r="G178" s="278">
        <v>469.69999999999993</v>
      </c>
      <c r="H178" s="278">
        <v>507.9</v>
      </c>
      <c r="I178" s="278">
        <v>519.54999999999995</v>
      </c>
      <c r="J178" s="278">
        <v>527</v>
      </c>
      <c r="K178" s="276">
        <v>512.1</v>
      </c>
      <c r="L178" s="276">
        <v>493</v>
      </c>
      <c r="M178" s="276">
        <v>16.241520000000001</v>
      </c>
    </row>
    <row r="179" spans="1:13">
      <c r="A179" s="267">
        <v>169</v>
      </c>
      <c r="B179" s="276" t="s">
        <v>380</v>
      </c>
      <c r="C179" s="277">
        <v>962.95</v>
      </c>
      <c r="D179" s="278">
        <v>965.23333333333323</v>
      </c>
      <c r="E179" s="278">
        <v>953.26666666666642</v>
      </c>
      <c r="F179" s="278">
        <v>943.58333333333314</v>
      </c>
      <c r="G179" s="278">
        <v>931.61666666666633</v>
      </c>
      <c r="H179" s="278">
        <v>974.91666666666652</v>
      </c>
      <c r="I179" s="278">
        <v>986.88333333333344</v>
      </c>
      <c r="J179" s="278">
        <v>996.56666666666661</v>
      </c>
      <c r="K179" s="276">
        <v>977.2</v>
      </c>
      <c r="L179" s="276">
        <v>955.55</v>
      </c>
      <c r="M179" s="276">
        <v>0.29719000000000001</v>
      </c>
    </row>
    <row r="180" spans="1:13">
      <c r="A180" s="267">
        <v>170</v>
      </c>
      <c r="B180" s="276" t="s">
        <v>246</v>
      </c>
      <c r="C180" s="277">
        <v>539.04999999999995</v>
      </c>
      <c r="D180" s="278">
        <v>536.98333333333323</v>
      </c>
      <c r="E180" s="278">
        <v>527.06666666666649</v>
      </c>
      <c r="F180" s="278">
        <v>515.08333333333326</v>
      </c>
      <c r="G180" s="278">
        <v>505.16666666666652</v>
      </c>
      <c r="H180" s="278">
        <v>548.96666666666647</v>
      </c>
      <c r="I180" s="278">
        <v>558.88333333333321</v>
      </c>
      <c r="J180" s="278">
        <v>570.86666666666645</v>
      </c>
      <c r="K180" s="276">
        <v>546.9</v>
      </c>
      <c r="L180" s="276">
        <v>525</v>
      </c>
      <c r="M180" s="276">
        <v>1.3364100000000001</v>
      </c>
    </row>
    <row r="181" spans="1:13">
      <c r="A181" s="267">
        <v>171</v>
      </c>
      <c r="B181" s="276" t="s">
        <v>104</v>
      </c>
      <c r="C181" s="277">
        <v>778.15</v>
      </c>
      <c r="D181" s="278">
        <v>780.0333333333333</v>
      </c>
      <c r="E181" s="278">
        <v>766.26666666666665</v>
      </c>
      <c r="F181" s="278">
        <v>754.38333333333333</v>
      </c>
      <c r="G181" s="278">
        <v>740.61666666666667</v>
      </c>
      <c r="H181" s="278">
        <v>791.91666666666663</v>
      </c>
      <c r="I181" s="278">
        <v>805.68333333333328</v>
      </c>
      <c r="J181" s="278">
        <v>817.56666666666661</v>
      </c>
      <c r="K181" s="276">
        <v>793.8</v>
      </c>
      <c r="L181" s="276">
        <v>768.15</v>
      </c>
      <c r="M181" s="276">
        <v>22.296029999999998</v>
      </c>
    </row>
    <row r="182" spans="1:13">
      <c r="A182" s="267">
        <v>172</v>
      </c>
      <c r="B182" s="276" t="s">
        <v>247</v>
      </c>
      <c r="C182" s="277">
        <v>419.15</v>
      </c>
      <c r="D182" s="278">
        <v>422.06666666666666</v>
      </c>
      <c r="E182" s="278">
        <v>414.13333333333333</v>
      </c>
      <c r="F182" s="278">
        <v>409.11666666666667</v>
      </c>
      <c r="G182" s="278">
        <v>401.18333333333334</v>
      </c>
      <c r="H182" s="278">
        <v>427.08333333333331</v>
      </c>
      <c r="I182" s="278">
        <v>435.01666666666659</v>
      </c>
      <c r="J182" s="278">
        <v>440.0333333333333</v>
      </c>
      <c r="K182" s="276">
        <v>430</v>
      </c>
      <c r="L182" s="276">
        <v>417.05</v>
      </c>
      <c r="M182" s="276">
        <v>3.44109</v>
      </c>
    </row>
    <row r="183" spans="1:13">
      <c r="A183" s="267">
        <v>173</v>
      </c>
      <c r="B183" s="276" t="s">
        <v>248</v>
      </c>
      <c r="C183" s="277">
        <v>1353.75</v>
      </c>
      <c r="D183" s="278">
        <v>1346.8166666666666</v>
      </c>
      <c r="E183" s="278">
        <v>1303.6333333333332</v>
      </c>
      <c r="F183" s="278">
        <v>1253.5166666666667</v>
      </c>
      <c r="G183" s="278">
        <v>1210.3333333333333</v>
      </c>
      <c r="H183" s="278">
        <v>1396.9333333333332</v>
      </c>
      <c r="I183" s="278">
        <v>1440.1166666666666</v>
      </c>
      <c r="J183" s="278">
        <v>1490.2333333333331</v>
      </c>
      <c r="K183" s="276">
        <v>1390</v>
      </c>
      <c r="L183" s="276">
        <v>1296.7</v>
      </c>
      <c r="M183" s="276">
        <v>12.260719999999999</v>
      </c>
    </row>
    <row r="184" spans="1:13">
      <c r="A184" s="267">
        <v>174</v>
      </c>
      <c r="B184" s="276" t="s">
        <v>381</v>
      </c>
      <c r="C184" s="277">
        <v>345.4</v>
      </c>
      <c r="D184" s="278">
        <v>348.13333333333338</v>
      </c>
      <c r="E184" s="278">
        <v>339.26666666666677</v>
      </c>
      <c r="F184" s="278">
        <v>333.13333333333338</v>
      </c>
      <c r="G184" s="278">
        <v>324.26666666666677</v>
      </c>
      <c r="H184" s="278">
        <v>354.26666666666677</v>
      </c>
      <c r="I184" s="278">
        <v>363.13333333333344</v>
      </c>
      <c r="J184" s="278">
        <v>369.26666666666677</v>
      </c>
      <c r="K184" s="276">
        <v>357</v>
      </c>
      <c r="L184" s="276">
        <v>342</v>
      </c>
      <c r="M184" s="276">
        <v>8.8518899999999991</v>
      </c>
    </row>
    <row r="185" spans="1:13">
      <c r="A185" s="267">
        <v>175</v>
      </c>
      <c r="B185" s="276" t="s">
        <v>249</v>
      </c>
      <c r="C185" s="277">
        <v>309.25</v>
      </c>
      <c r="D185" s="278">
        <v>313.2166666666667</v>
      </c>
      <c r="E185" s="278">
        <v>301.33333333333337</v>
      </c>
      <c r="F185" s="278">
        <v>293.41666666666669</v>
      </c>
      <c r="G185" s="278">
        <v>281.53333333333336</v>
      </c>
      <c r="H185" s="278">
        <v>321.13333333333338</v>
      </c>
      <c r="I185" s="278">
        <v>333.01666666666671</v>
      </c>
      <c r="J185" s="278">
        <v>340.93333333333339</v>
      </c>
      <c r="K185" s="276">
        <v>325.10000000000002</v>
      </c>
      <c r="L185" s="276">
        <v>305.3</v>
      </c>
      <c r="M185" s="276">
        <v>11.19454</v>
      </c>
    </row>
    <row r="186" spans="1:13">
      <c r="A186" s="267">
        <v>176</v>
      </c>
      <c r="B186" s="276" t="s">
        <v>105</v>
      </c>
      <c r="C186" s="277">
        <v>999.2</v>
      </c>
      <c r="D186" s="278">
        <v>1006.5333333333333</v>
      </c>
      <c r="E186" s="278">
        <v>983.51666666666665</v>
      </c>
      <c r="F186" s="278">
        <v>967.83333333333337</v>
      </c>
      <c r="G186" s="278">
        <v>944.81666666666672</v>
      </c>
      <c r="H186" s="278">
        <v>1022.2166666666666</v>
      </c>
      <c r="I186" s="278">
        <v>1045.2333333333331</v>
      </c>
      <c r="J186" s="278">
        <v>1060.9166666666665</v>
      </c>
      <c r="K186" s="276">
        <v>1029.55</v>
      </c>
      <c r="L186" s="276">
        <v>990.85</v>
      </c>
      <c r="M186" s="276">
        <v>18.473929999999999</v>
      </c>
    </row>
    <row r="187" spans="1:13">
      <c r="A187" s="267">
        <v>177</v>
      </c>
      <c r="B187" s="276" t="s">
        <v>382</v>
      </c>
      <c r="C187" s="277">
        <v>268.85000000000002</v>
      </c>
      <c r="D187" s="278">
        <v>270.08333333333337</v>
      </c>
      <c r="E187" s="278">
        <v>263.86666666666673</v>
      </c>
      <c r="F187" s="278">
        <v>258.88333333333338</v>
      </c>
      <c r="G187" s="278">
        <v>252.66666666666674</v>
      </c>
      <c r="H187" s="278">
        <v>275.06666666666672</v>
      </c>
      <c r="I187" s="278">
        <v>281.28333333333342</v>
      </c>
      <c r="J187" s="278">
        <v>286.26666666666671</v>
      </c>
      <c r="K187" s="276">
        <v>276.3</v>
      </c>
      <c r="L187" s="276">
        <v>265.10000000000002</v>
      </c>
      <c r="M187" s="276">
        <v>0.90251999999999999</v>
      </c>
    </row>
    <row r="188" spans="1:13">
      <c r="A188" s="267">
        <v>178</v>
      </c>
      <c r="B188" s="276" t="s">
        <v>383</v>
      </c>
      <c r="C188" s="277">
        <v>89.95</v>
      </c>
      <c r="D188" s="278">
        <v>90.75</v>
      </c>
      <c r="E188" s="278">
        <v>88.2</v>
      </c>
      <c r="F188" s="278">
        <v>86.45</v>
      </c>
      <c r="G188" s="278">
        <v>83.9</v>
      </c>
      <c r="H188" s="278">
        <v>92.5</v>
      </c>
      <c r="I188" s="278">
        <v>95.050000000000011</v>
      </c>
      <c r="J188" s="278">
        <v>96.8</v>
      </c>
      <c r="K188" s="276">
        <v>93.3</v>
      </c>
      <c r="L188" s="276">
        <v>89</v>
      </c>
      <c r="M188" s="276">
        <v>11.474030000000001</v>
      </c>
    </row>
    <row r="189" spans="1:13">
      <c r="A189" s="267">
        <v>179</v>
      </c>
      <c r="B189" s="276" t="s">
        <v>384</v>
      </c>
      <c r="C189" s="277">
        <v>695.1</v>
      </c>
      <c r="D189" s="278">
        <v>710.5333333333333</v>
      </c>
      <c r="E189" s="278">
        <v>666.06666666666661</v>
      </c>
      <c r="F189" s="278">
        <v>637.0333333333333</v>
      </c>
      <c r="G189" s="278">
        <v>592.56666666666661</v>
      </c>
      <c r="H189" s="278">
        <v>739.56666666666661</v>
      </c>
      <c r="I189" s="278">
        <v>784.0333333333333</v>
      </c>
      <c r="J189" s="278">
        <v>813.06666666666661</v>
      </c>
      <c r="K189" s="276">
        <v>755</v>
      </c>
      <c r="L189" s="276">
        <v>681.5</v>
      </c>
      <c r="M189" s="276">
        <v>0.29061999999999999</v>
      </c>
    </row>
    <row r="190" spans="1:13">
      <c r="A190" s="267">
        <v>180</v>
      </c>
      <c r="B190" s="276" t="s">
        <v>385</v>
      </c>
      <c r="C190" s="277">
        <v>337.65</v>
      </c>
      <c r="D190" s="278">
        <v>341.33333333333331</v>
      </c>
      <c r="E190" s="278">
        <v>332.06666666666661</v>
      </c>
      <c r="F190" s="278">
        <v>326.48333333333329</v>
      </c>
      <c r="G190" s="278">
        <v>317.21666666666658</v>
      </c>
      <c r="H190" s="278">
        <v>346.91666666666663</v>
      </c>
      <c r="I190" s="278">
        <v>356.18333333333339</v>
      </c>
      <c r="J190" s="278">
        <v>361.76666666666665</v>
      </c>
      <c r="K190" s="276">
        <v>350.6</v>
      </c>
      <c r="L190" s="276">
        <v>335.75</v>
      </c>
      <c r="M190" s="276">
        <v>1.44014</v>
      </c>
    </row>
    <row r="191" spans="1:13">
      <c r="A191" s="267">
        <v>181</v>
      </c>
      <c r="B191" s="276" t="s">
        <v>1343</v>
      </c>
      <c r="C191" s="277">
        <v>137.85</v>
      </c>
      <c r="D191" s="278">
        <v>138.86666666666667</v>
      </c>
      <c r="E191" s="278">
        <v>130.98333333333335</v>
      </c>
      <c r="F191" s="278">
        <v>124.11666666666667</v>
      </c>
      <c r="G191" s="278">
        <v>116.23333333333335</v>
      </c>
      <c r="H191" s="278">
        <v>145.73333333333335</v>
      </c>
      <c r="I191" s="278">
        <v>153.61666666666667</v>
      </c>
      <c r="J191" s="278">
        <v>160.48333333333335</v>
      </c>
      <c r="K191" s="276">
        <v>146.75</v>
      </c>
      <c r="L191" s="276">
        <v>132</v>
      </c>
      <c r="M191" s="276">
        <v>6.6855399999999996</v>
      </c>
    </row>
    <row r="192" spans="1:13">
      <c r="A192" s="267">
        <v>182</v>
      </c>
      <c r="B192" s="276" t="s">
        <v>2940</v>
      </c>
      <c r="C192" s="277">
        <v>608.45000000000005</v>
      </c>
      <c r="D192" s="278">
        <v>610.81666666666672</v>
      </c>
      <c r="E192" s="278">
        <v>587.63333333333344</v>
      </c>
      <c r="F192" s="278">
        <v>566.81666666666672</v>
      </c>
      <c r="G192" s="278">
        <v>543.63333333333344</v>
      </c>
      <c r="H192" s="278">
        <v>631.63333333333344</v>
      </c>
      <c r="I192" s="278">
        <v>654.81666666666661</v>
      </c>
      <c r="J192" s="278">
        <v>675.63333333333344</v>
      </c>
      <c r="K192" s="276">
        <v>634</v>
      </c>
      <c r="L192" s="276">
        <v>590</v>
      </c>
      <c r="M192" s="276">
        <v>2.0617700000000001</v>
      </c>
    </row>
    <row r="193" spans="1:13">
      <c r="A193" s="267">
        <v>183</v>
      </c>
      <c r="B193" s="276" t="s">
        <v>386</v>
      </c>
      <c r="C193" s="277">
        <v>366.35</v>
      </c>
      <c r="D193" s="278">
        <v>368.63333333333338</v>
      </c>
      <c r="E193" s="278">
        <v>359.76666666666677</v>
      </c>
      <c r="F193" s="278">
        <v>353.18333333333339</v>
      </c>
      <c r="G193" s="278">
        <v>344.31666666666678</v>
      </c>
      <c r="H193" s="278">
        <v>375.21666666666675</v>
      </c>
      <c r="I193" s="278">
        <v>384.08333333333343</v>
      </c>
      <c r="J193" s="278">
        <v>390.66666666666674</v>
      </c>
      <c r="K193" s="276">
        <v>377.5</v>
      </c>
      <c r="L193" s="276">
        <v>362.05</v>
      </c>
      <c r="M193" s="276">
        <v>8.39635</v>
      </c>
    </row>
    <row r="194" spans="1:13">
      <c r="A194" s="267">
        <v>184</v>
      </c>
      <c r="B194" s="276" t="s">
        <v>387</v>
      </c>
      <c r="C194" s="277">
        <v>58.9</v>
      </c>
      <c r="D194" s="278">
        <v>59.833333333333336</v>
      </c>
      <c r="E194" s="278">
        <v>57.56666666666667</v>
      </c>
      <c r="F194" s="278">
        <v>56.233333333333334</v>
      </c>
      <c r="G194" s="278">
        <v>53.966666666666669</v>
      </c>
      <c r="H194" s="278">
        <v>61.166666666666671</v>
      </c>
      <c r="I194" s="278">
        <v>63.433333333333337</v>
      </c>
      <c r="J194" s="278">
        <v>64.76666666666668</v>
      </c>
      <c r="K194" s="276">
        <v>62.1</v>
      </c>
      <c r="L194" s="276">
        <v>58.5</v>
      </c>
      <c r="M194" s="276">
        <v>15.5885</v>
      </c>
    </row>
    <row r="195" spans="1:13">
      <c r="A195" s="267">
        <v>185</v>
      </c>
      <c r="B195" s="276" t="s">
        <v>388</v>
      </c>
      <c r="C195" s="277">
        <v>210.8</v>
      </c>
      <c r="D195" s="278">
        <v>212.25</v>
      </c>
      <c r="E195" s="278">
        <v>207.05</v>
      </c>
      <c r="F195" s="278">
        <v>203.3</v>
      </c>
      <c r="G195" s="278">
        <v>198.10000000000002</v>
      </c>
      <c r="H195" s="278">
        <v>216</v>
      </c>
      <c r="I195" s="278">
        <v>221.2</v>
      </c>
      <c r="J195" s="278">
        <v>224.95</v>
      </c>
      <c r="K195" s="276">
        <v>217.45</v>
      </c>
      <c r="L195" s="276">
        <v>208.5</v>
      </c>
      <c r="M195" s="276">
        <v>7.3166500000000001</v>
      </c>
    </row>
    <row r="196" spans="1:13">
      <c r="A196" s="267">
        <v>186</v>
      </c>
      <c r="B196" s="276" t="s">
        <v>389</v>
      </c>
      <c r="C196" s="277">
        <v>87.5</v>
      </c>
      <c r="D196" s="278">
        <v>88.266666666666666</v>
      </c>
      <c r="E196" s="278">
        <v>86.283333333333331</v>
      </c>
      <c r="F196" s="278">
        <v>85.066666666666663</v>
      </c>
      <c r="G196" s="278">
        <v>83.083333333333329</v>
      </c>
      <c r="H196" s="278">
        <v>89.483333333333334</v>
      </c>
      <c r="I196" s="278">
        <v>91.466666666666654</v>
      </c>
      <c r="J196" s="278">
        <v>92.683333333333337</v>
      </c>
      <c r="K196" s="276">
        <v>90.25</v>
      </c>
      <c r="L196" s="276">
        <v>87.05</v>
      </c>
      <c r="M196" s="276">
        <v>3.2487900000000001</v>
      </c>
    </row>
    <row r="197" spans="1:13">
      <c r="A197" s="267">
        <v>187</v>
      </c>
      <c r="B197" s="276" t="s">
        <v>390</v>
      </c>
      <c r="C197" s="277">
        <v>79.099999999999994</v>
      </c>
      <c r="D197" s="278">
        <v>79.383333333333326</v>
      </c>
      <c r="E197" s="278">
        <v>77.016666666666652</v>
      </c>
      <c r="F197" s="278">
        <v>74.933333333333323</v>
      </c>
      <c r="G197" s="278">
        <v>72.566666666666649</v>
      </c>
      <c r="H197" s="278">
        <v>81.466666666666654</v>
      </c>
      <c r="I197" s="278">
        <v>83.833333333333329</v>
      </c>
      <c r="J197" s="278">
        <v>85.916666666666657</v>
      </c>
      <c r="K197" s="276">
        <v>81.75</v>
      </c>
      <c r="L197" s="276">
        <v>77.3</v>
      </c>
      <c r="M197" s="276">
        <v>10.942349999999999</v>
      </c>
    </row>
    <row r="198" spans="1:13">
      <c r="A198" s="267">
        <v>188</v>
      </c>
      <c r="B198" s="276" t="s">
        <v>250</v>
      </c>
      <c r="C198" s="277">
        <v>209.8</v>
      </c>
      <c r="D198" s="278">
        <v>210.20000000000002</v>
      </c>
      <c r="E198" s="278">
        <v>207.85000000000002</v>
      </c>
      <c r="F198" s="278">
        <v>205.9</v>
      </c>
      <c r="G198" s="278">
        <v>203.55</v>
      </c>
      <c r="H198" s="278">
        <v>212.15000000000003</v>
      </c>
      <c r="I198" s="278">
        <v>214.5</v>
      </c>
      <c r="J198" s="278">
        <v>216.45000000000005</v>
      </c>
      <c r="K198" s="276">
        <v>212.55</v>
      </c>
      <c r="L198" s="276">
        <v>208.25</v>
      </c>
      <c r="M198" s="276">
        <v>10.619400000000001</v>
      </c>
    </row>
    <row r="199" spans="1:13">
      <c r="A199" s="267">
        <v>189</v>
      </c>
      <c r="B199" s="276" t="s">
        <v>391</v>
      </c>
      <c r="C199" s="277">
        <v>715.45</v>
      </c>
      <c r="D199" s="278">
        <v>722.4666666666667</v>
      </c>
      <c r="E199" s="278">
        <v>706.23333333333335</v>
      </c>
      <c r="F199" s="278">
        <v>697.01666666666665</v>
      </c>
      <c r="G199" s="278">
        <v>680.7833333333333</v>
      </c>
      <c r="H199" s="278">
        <v>731.68333333333339</v>
      </c>
      <c r="I199" s="278">
        <v>747.91666666666674</v>
      </c>
      <c r="J199" s="278">
        <v>757.13333333333344</v>
      </c>
      <c r="K199" s="276">
        <v>738.7</v>
      </c>
      <c r="L199" s="276">
        <v>713.25</v>
      </c>
      <c r="M199" s="276">
        <v>0.16621</v>
      </c>
    </row>
    <row r="200" spans="1:13">
      <c r="A200" s="267">
        <v>190</v>
      </c>
      <c r="B200" s="276" t="s">
        <v>251</v>
      </c>
      <c r="C200" s="277">
        <v>952.4</v>
      </c>
      <c r="D200" s="278">
        <v>960.55000000000007</v>
      </c>
      <c r="E200" s="278">
        <v>922.35000000000014</v>
      </c>
      <c r="F200" s="278">
        <v>892.30000000000007</v>
      </c>
      <c r="G200" s="278">
        <v>854.10000000000014</v>
      </c>
      <c r="H200" s="278">
        <v>990.60000000000014</v>
      </c>
      <c r="I200" s="278">
        <v>1028.8000000000002</v>
      </c>
      <c r="J200" s="278">
        <v>1058.8500000000001</v>
      </c>
      <c r="K200" s="276">
        <v>998.75</v>
      </c>
      <c r="L200" s="276">
        <v>930.5</v>
      </c>
      <c r="M200" s="276">
        <v>4.2160200000000003</v>
      </c>
    </row>
    <row r="201" spans="1:13">
      <c r="A201" s="267">
        <v>191</v>
      </c>
      <c r="B201" s="276" t="s">
        <v>108</v>
      </c>
      <c r="C201" s="277">
        <v>981.5</v>
      </c>
      <c r="D201" s="278">
        <v>987.7833333333333</v>
      </c>
      <c r="E201" s="278">
        <v>970.61666666666656</v>
      </c>
      <c r="F201" s="278">
        <v>959.73333333333323</v>
      </c>
      <c r="G201" s="278">
        <v>942.56666666666649</v>
      </c>
      <c r="H201" s="278">
        <v>998.66666666666663</v>
      </c>
      <c r="I201" s="278">
        <v>1015.8333333333334</v>
      </c>
      <c r="J201" s="278">
        <v>1026.7166666666667</v>
      </c>
      <c r="K201" s="276">
        <v>1004.95</v>
      </c>
      <c r="L201" s="276">
        <v>976.9</v>
      </c>
      <c r="M201" s="276">
        <v>129.47568999999999</v>
      </c>
    </row>
    <row r="202" spans="1:13">
      <c r="A202" s="267">
        <v>192</v>
      </c>
      <c r="B202" s="276" t="s">
        <v>252</v>
      </c>
      <c r="C202" s="277">
        <v>3185.85</v>
      </c>
      <c r="D202" s="278">
        <v>3211.4</v>
      </c>
      <c r="E202" s="278">
        <v>3131.9</v>
      </c>
      <c r="F202" s="278">
        <v>3077.95</v>
      </c>
      <c r="G202" s="278">
        <v>2998.45</v>
      </c>
      <c r="H202" s="278">
        <v>3265.3500000000004</v>
      </c>
      <c r="I202" s="278">
        <v>3344.8500000000004</v>
      </c>
      <c r="J202" s="278">
        <v>3398.8000000000006</v>
      </c>
      <c r="K202" s="276">
        <v>3290.9</v>
      </c>
      <c r="L202" s="276">
        <v>3157.45</v>
      </c>
      <c r="M202" s="276">
        <v>3.2509800000000002</v>
      </c>
    </row>
    <row r="203" spans="1:13">
      <c r="A203" s="267">
        <v>193</v>
      </c>
      <c r="B203" s="276" t="s">
        <v>110</v>
      </c>
      <c r="C203" s="277">
        <v>1483.1</v>
      </c>
      <c r="D203" s="278">
        <v>1484.3166666666666</v>
      </c>
      <c r="E203" s="278">
        <v>1465.7833333333333</v>
      </c>
      <c r="F203" s="278">
        <v>1448.4666666666667</v>
      </c>
      <c r="G203" s="278">
        <v>1429.9333333333334</v>
      </c>
      <c r="H203" s="278">
        <v>1501.6333333333332</v>
      </c>
      <c r="I203" s="278">
        <v>1520.1666666666665</v>
      </c>
      <c r="J203" s="278">
        <v>1537.4833333333331</v>
      </c>
      <c r="K203" s="276">
        <v>1502.85</v>
      </c>
      <c r="L203" s="276">
        <v>1467</v>
      </c>
      <c r="M203" s="276">
        <v>214.12816000000001</v>
      </c>
    </row>
    <row r="204" spans="1:13">
      <c r="A204" s="267">
        <v>194</v>
      </c>
      <c r="B204" s="276" t="s">
        <v>253</v>
      </c>
      <c r="C204" s="277">
        <v>693.95</v>
      </c>
      <c r="D204" s="278">
        <v>697.41666666666663</v>
      </c>
      <c r="E204" s="278">
        <v>685.5333333333333</v>
      </c>
      <c r="F204" s="278">
        <v>677.11666666666667</v>
      </c>
      <c r="G204" s="278">
        <v>665.23333333333335</v>
      </c>
      <c r="H204" s="278">
        <v>705.83333333333326</v>
      </c>
      <c r="I204" s="278">
        <v>717.7166666666667</v>
      </c>
      <c r="J204" s="278">
        <v>726.13333333333321</v>
      </c>
      <c r="K204" s="276">
        <v>709.3</v>
      </c>
      <c r="L204" s="276">
        <v>689</v>
      </c>
      <c r="M204" s="276">
        <v>23.81523</v>
      </c>
    </row>
    <row r="205" spans="1:13">
      <c r="A205" s="267">
        <v>195</v>
      </c>
      <c r="B205" s="276" t="s">
        <v>396</v>
      </c>
      <c r="C205" s="277">
        <v>30.1</v>
      </c>
      <c r="D205" s="278">
        <v>30.600000000000005</v>
      </c>
      <c r="E205" s="278">
        <v>29.100000000000009</v>
      </c>
      <c r="F205" s="278">
        <v>28.100000000000005</v>
      </c>
      <c r="G205" s="278">
        <v>26.600000000000009</v>
      </c>
      <c r="H205" s="278">
        <v>31.600000000000009</v>
      </c>
      <c r="I205" s="278">
        <v>33.1</v>
      </c>
      <c r="J205" s="278">
        <v>34.100000000000009</v>
      </c>
      <c r="K205" s="276">
        <v>32.1</v>
      </c>
      <c r="L205" s="276">
        <v>29.6</v>
      </c>
      <c r="M205" s="276">
        <v>173.81800000000001</v>
      </c>
    </row>
    <row r="206" spans="1:13">
      <c r="A206" s="267">
        <v>196</v>
      </c>
      <c r="B206" s="276" t="s">
        <v>392</v>
      </c>
      <c r="C206" s="277">
        <v>32.049999999999997</v>
      </c>
      <c r="D206" s="278">
        <v>32.199999999999996</v>
      </c>
      <c r="E206" s="278">
        <v>31.099999999999994</v>
      </c>
      <c r="F206" s="278">
        <v>30.15</v>
      </c>
      <c r="G206" s="278">
        <v>29.049999999999997</v>
      </c>
      <c r="H206" s="278">
        <v>33.149999999999991</v>
      </c>
      <c r="I206" s="278">
        <v>34.25</v>
      </c>
      <c r="J206" s="278">
        <v>35.199999999999989</v>
      </c>
      <c r="K206" s="276">
        <v>33.299999999999997</v>
      </c>
      <c r="L206" s="276">
        <v>31.25</v>
      </c>
      <c r="M206" s="276">
        <v>15.835179999999999</v>
      </c>
    </row>
    <row r="207" spans="1:13">
      <c r="A207" s="267">
        <v>197</v>
      </c>
      <c r="B207" s="276" t="s">
        <v>393</v>
      </c>
      <c r="C207" s="277">
        <v>722.15</v>
      </c>
      <c r="D207" s="278">
        <v>724.05000000000007</v>
      </c>
      <c r="E207" s="278">
        <v>716.10000000000014</v>
      </c>
      <c r="F207" s="278">
        <v>710.05000000000007</v>
      </c>
      <c r="G207" s="278">
        <v>702.10000000000014</v>
      </c>
      <c r="H207" s="278">
        <v>730.10000000000014</v>
      </c>
      <c r="I207" s="278">
        <v>738.05000000000018</v>
      </c>
      <c r="J207" s="278">
        <v>744.10000000000014</v>
      </c>
      <c r="K207" s="276">
        <v>732</v>
      </c>
      <c r="L207" s="276">
        <v>718</v>
      </c>
      <c r="M207" s="276">
        <v>0.28272999999999998</v>
      </c>
    </row>
    <row r="208" spans="1:13">
      <c r="A208" s="267">
        <v>198</v>
      </c>
      <c r="B208" s="276" t="s">
        <v>106</v>
      </c>
      <c r="C208" s="277">
        <v>985.65</v>
      </c>
      <c r="D208" s="278">
        <v>984.48333333333323</v>
      </c>
      <c r="E208" s="278">
        <v>970.16666666666652</v>
      </c>
      <c r="F208" s="278">
        <v>954.68333333333328</v>
      </c>
      <c r="G208" s="278">
        <v>940.36666666666656</v>
      </c>
      <c r="H208" s="278">
        <v>999.96666666666647</v>
      </c>
      <c r="I208" s="278">
        <v>1014.2833333333333</v>
      </c>
      <c r="J208" s="278">
        <v>1029.7666666666664</v>
      </c>
      <c r="K208" s="276">
        <v>998.8</v>
      </c>
      <c r="L208" s="276">
        <v>969</v>
      </c>
      <c r="M208" s="276">
        <v>25.658470000000001</v>
      </c>
    </row>
    <row r="209" spans="1:13">
      <c r="A209" s="267">
        <v>199</v>
      </c>
      <c r="B209" s="276" t="s">
        <v>394</v>
      </c>
      <c r="C209" s="277">
        <v>215.4</v>
      </c>
      <c r="D209" s="278">
        <v>216.75</v>
      </c>
      <c r="E209" s="278">
        <v>211.7</v>
      </c>
      <c r="F209" s="278">
        <v>208</v>
      </c>
      <c r="G209" s="278">
        <v>202.95</v>
      </c>
      <c r="H209" s="278">
        <v>220.45</v>
      </c>
      <c r="I209" s="278">
        <v>225.5</v>
      </c>
      <c r="J209" s="278">
        <v>229.2</v>
      </c>
      <c r="K209" s="276">
        <v>221.8</v>
      </c>
      <c r="L209" s="276">
        <v>213.05</v>
      </c>
      <c r="M209" s="276">
        <v>1.5382100000000001</v>
      </c>
    </row>
    <row r="210" spans="1:13">
      <c r="A210" s="267">
        <v>200</v>
      </c>
      <c r="B210" s="276" t="s">
        <v>395</v>
      </c>
      <c r="C210" s="277">
        <v>296.8</v>
      </c>
      <c r="D210" s="278">
        <v>299.51666666666665</v>
      </c>
      <c r="E210" s="278">
        <v>292.23333333333329</v>
      </c>
      <c r="F210" s="278">
        <v>287.66666666666663</v>
      </c>
      <c r="G210" s="278">
        <v>280.38333333333327</v>
      </c>
      <c r="H210" s="278">
        <v>304.08333333333331</v>
      </c>
      <c r="I210" s="278">
        <v>311.36666666666662</v>
      </c>
      <c r="J210" s="278">
        <v>315.93333333333334</v>
      </c>
      <c r="K210" s="276">
        <v>306.8</v>
      </c>
      <c r="L210" s="276">
        <v>294.95</v>
      </c>
      <c r="M210" s="276">
        <v>0.72589000000000004</v>
      </c>
    </row>
    <row r="211" spans="1:13">
      <c r="A211" s="267">
        <v>201</v>
      </c>
      <c r="B211" s="276" t="s">
        <v>111</v>
      </c>
      <c r="C211" s="277">
        <v>3163.15</v>
      </c>
      <c r="D211" s="278">
        <v>3154.3166666666671</v>
      </c>
      <c r="E211" s="278">
        <v>3091.0833333333339</v>
      </c>
      <c r="F211" s="278">
        <v>3019.0166666666669</v>
      </c>
      <c r="G211" s="278">
        <v>2955.7833333333338</v>
      </c>
      <c r="H211" s="278">
        <v>3226.3833333333341</v>
      </c>
      <c r="I211" s="278">
        <v>3289.6166666666668</v>
      </c>
      <c r="J211" s="278">
        <v>3361.6833333333343</v>
      </c>
      <c r="K211" s="276">
        <v>3217.55</v>
      </c>
      <c r="L211" s="276">
        <v>3082.25</v>
      </c>
      <c r="M211" s="276">
        <v>12.801629999999999</v>
      </c>
    </row>
    <row r="212" spans="1:13">
      <c r="A212" s="267">
        <v>202</v>
      </c>
      <c r="B212" s="276" t="s">
        <v>397</v>
      </c>
      <c r="C212" s="277">
        <v>48.4</v>
      </c>
      <c r="D212" s="278">
        <v>49.016666666666673</v>
      </c>
      <c r="E212" s="278">
        <v>47.083333333333343</v>
      </c>
      <c r="F212" s="278">
        <v>45.766666666666673</v>
      </c>
      <c r="G212" s="278">
        <v>43.833333333333343</v>
      </c>
      <c r="H212" s="278">
        <v>50.333333333333343</v>
      </c>
      <c r="I212" s="278">
        <v>52.266666666666666</v>
      </c>
      <c r="J212" s="278">
        <v>53.583333333333343</v>
      </c>
      <c r="K212" s="276">
        <v>50.95</v>
      </c>
      <c r="L212" s="276">
        <v>47.7</v>
      </c>
      <c r="M212" s="276">
        <v>40.574710000000003</v>
      </c>
    </row>
    <row r="213" spans="1:13">
      <c r="A213" s="267">
        <v>203</v>
      </c>
      <c r="B213" s="276" t="s">
        <v>114</v>
      </c>
      <c r="C213" s="277">
        <v>243.15</v>
      </c>
      <c r="D213" s="278">
        <v>246</v>
      </c>
      <c r="E213" s="278">
        <v>237.75</v>
      </c>
      <c r="F213" s="278">
        <v>232.35</v>
      </c>
      <c r="G213" s="278">
        <v>224.1</v>
      </c>
      <c r="H213" s="278">
        <v>251.4</v>
      </c>
      <c r="I213" s="278">
        <v>259.64999999999998</v>
      </c>
      <c r="J213" s="278">
        <v>265.05</v>
      </c>
      <c r="K213" s="276">
        <v>254.25</v>
      </c>
      <c r="L213" s="276">
        <v>240.6</v>
      </c>
      <c r="M213" s="276">
        <v>179.89695</v>
      </c>
    </row>
    <row r="214" spans="1:13">
      <c r="A214" s="267">
        <v>204</v>
      </c>
      <c r="B214" s="276" t="s">
        <v>399</v>
      </c>
      <c r="C214" s="277">
        <v>961.45</v>
      </c>
      <c r="D214" s="278">
        <v>959.13333333333333</v>
      </c>
      <c r="E214" s="278">
        <v>943.56666666666661</v>
      </c>
      <c r="F214" s="278">
        <v>925.68333333333328</v>
      </c>
      <c r="G214" s="278">
        <v>910.11666666666656</v>
      </c>
      <c r="H214" s="278">
        <v>977.01666666666665</v>
      </c>
      <c r="I214" s="278">
        <v>992.58333333333348</v>
      </c>
      <c r="J214" s="278">
        <v>1010.4666666666667</v>
      </c>
      <c r="K214" s="276">
        <v>974.7</v>
      </c>
      <c r="L214" s="276">
        <v>941.25</v>
      </c>
      <c r="M214" s="276">
        <v>8.3944200000000002</v>
      </c>
    </row>
    <row r="215" spans="1:13">
      <c r="A215" s="267">
        <v>205</v>
      </c>
      <c r="B215" s="276" t="s">
        <v>400</v>
      </c>
      <c r="C215" s="277">
        <v>59.95</v>
      </c>
      <c r="D215" s="278">
        <v>61.050000000000004</v>
      </c>
      <c r="E215" s="278">
        <v>58.000000000000014</v>
      </c>
      <c r="F215" s="278">
        <v>56.050000000000011</v>
      </c>
      <c r="G215" s="278">
        <v>53.000000000000021</v>
      </c>
      <c r="H215" s="278">
        <v>63.000000000000007</v>
      </c>
      <c r="I215" s="278">
        <v>66.050000000000011</v>
      </c>
      <c r="J215" s="278">
        <v>68</v>
      </c>
      <c r="K215" s="276">
        <v>64.099999999999994</v>
      </c>
      <c r="L215" s="276">
        <v>59.1</v>
      </c>
      <c r="M215" s="276">
        <v>24.547619999999998</v>
      </c>
    </row>
    <row r="216" spans="1:13">
      <c r="A216" s="267">
        <v>206</v>
      </c>
      <c r="B216" s="276" t="s">
        <v>115</v>
      </c>
      <c r="C216" s="277">
        <v>231.25</v>
      </c>
      <c r="D216" s="278">
        <v>229.21666666666667</v>
      </c>
      <c r="E216" s="278">
        <v>225.03333333333333</v>
      </c>
      <c r="F216" s="278">
        <v>218.81666666666666</v>
      </c>
      <c r="G216" s="278">
        <v>214.63333333333333</v>
      </c>
      <c r="H216" s="278">
        <v>235.43333333333334</v>
      </c>
      <c r="I216" s="278">
        <v>239.61666666666667</v>
      </c>
      <c r="J216" s="278">
        <v>245.83333333333334</v>
      </c>
      <c r="K216" s="276">
        <v>233.4</v>
      </c>
      <c r="L216" s="276">
        <v>223</v>
      </c>
      <c r="M216" s="276">
        <v>86.414259999999999</v>
      </c>
    </row>
    <row r="217" spans="1:13">
      <c r="A217" s="267">
        <v>207</v>
      </c>
      <c r="B217" s="276" t="s">
        <v>116</v>
      </c>
      <c r="C217" s="277">
        <v>2332.6</v>
      </c>
      <c r="D217" s="278">
        <v>2342.5833333333335</v>
      </c>
      <c r="E217" s="278">
        <v>2310.666666666667</v>
      </c>
      <c r="F217" s="278">
        <v>2288.7333333333336</v>
      </c>
      <c r="G217" s="278">
        <v>2256.8166666666671</v>
      </c>
      <c r="H217" s="278">
        <v>2364.5166666666669</v>
      </c>
      <c r="I217" s="278">
        <v>2396.4333333333338</v>
      </c>
      <c r="J217" s="278">
        <v>2418.3666666666668</v>
      </c>
      <c r="K217" s="276">
        <v>2374.5</v>
      </c>
      <c r="L217" s="276">
        <v>2320.65</v>
      </c>
      <c r="M217" s="276">
        <v>17.337969999999999</v>
      </c>
    </row>
    <row r="218" spans="1:13">
      <c r="A218" s="267">
        <v>208</v>
      </c>
      <c r="B218" s="276" t="s">
        <v>254</v>
      </c>
      <c r="C218" s="277">
        <v>268.60000000000002</v>
      </c>
      <c r="D218" s="278">
        <v>271.16666666666669</v>
      </c>
      <c r="E218" s="278">
        <v>264.73333333333335</v>
      </c>
      <c r="F218" s="278">
        <v>260.86666666666667</v>
      </c>
      <c r="G218" s="278">
        <v>254.43333333333334</v>
      </c>
      <c r="H218" s="278">
        <v>275.03333333333336</v>
      </c>
      <c r="I218" s="278">
        <v>281.46666666666664</v>
      </c>
      <c r="J218" s="278">
        <v>285.33333333333337</v>
      </c>
      <c r="K218" s="276">
        <v>277.60000000000002</v>
      </c>
      <c r="L218" s="276">
        <v>267.3</v>
      </c>
      <c r="M218" s="276">
        <v>8.4933899999999998</v>
      </c>
    </row>
    <row r="219" spans="1:13">
      <c r="A219" s="267">
        <v>209</v>
      </c>
      <c r="B219" s="276" t="s">
        <v>401</v>
      </c>
      <c r="C219" s="277">
        <v>38869.699999999997</v>
      </c>
      <c r="D219" s="278">
        <v>38751.699999999997</v>
      </c>
      <c r="E219" s="278">
        <v>37828.549999999996</v>
      </c>
      <c r="F219" s="278">
        <v>36787.4</v>
      </c>
      <c r="G219" s="278">
        <v>35864.25</v>
      </c>
      <c r="H219" s="278">
        <v>39792.849999999991</v>
      </c>
      <c r="I219" s="278">
        <v>40715.999999999985</v>
      </c>
      <c r="J219" s="278">
        <v>41757.149999999987</v>
      </c>
      <c r="K219" s="276">
        <v>39674.85</v>
      </c>
      <c r="L219" s="276">
        <v>37710.550000000003</v>
      </c>
      <c r="M219" s="276">
        <v>7.6780000000000001E-2</v>
      </c>
    </row>
    <row r="220" spans="1:13">
      <c r="A220" s="267">
        <v>210</v>
      </c>
      <c r="B220" s="276" t="s">
        <v>255</v>
      </c>
      <c r="C220" s="277">
        <v>43.15</v>
      </c>
      <c r="D220" s="278">
        <v>43.566666666666663</v>
      </c>
      <c r="E220" s="278">
        <v>42.483333333333327</v>
      </c>
      <c r="F220" s="278">
        <v>41.816666666666663</v>
      </c>
      <c r="G220" s="278">
        <v>40.733333333333327</v>
      </c>
      <c r="H220" s="278">
        <v>44.233333333333327</v>
      </c>
      <c r="I220" s="278">
        <v>45.31666666666667</v>
      </c>
      <c r="J220" s="278">
        <v>45.983333333333327</v>
      </c>
      <c r="K220" s="276">
        <v>44.65</v>
      </c>
      <c r="L220" s="276">
        <v>42.9</v>
      </c>
      <c r="M220" s="276">
        <v>21.324750000000002</v>
      </c>
    </row>
    <row r="221" spans="1:13">
      <c r="A221" s="267">
        <v>211</v>
      </c>
      <c r="B221" s="276" t="s">
        <v>109</v>
      </c>
      <c r="C221" s="277">
        <v>2566.5</v>
      </c>
      <c r="D221" s="278">
        <v>2587.9666666666667</v>
      </c>
      <c r="E221" s="278">
        <v>2528.5333333333333</v>
      </c>
      <c r="F221" s="278">
        <v>2490.5666666666666</v>
      </c>
      <c r="G221" s="278">
        <v>2431.1333333333332</v>
      </c>
      <c r="H221" s="278">
        <v>2625.9333333333334</v>
      </c>
      <c r="I221" s="278">
        <v>2685.3666666666668</v>
      </c>
      <c r="J221" s="278">
        <v>2723.3333333333335</v>
      </c>
      <c r="K221" s="276">
        <v>2647.4</v>
      </c>
      <c r="L221" s="276">
        <v>2550</v>
      </c>
      <c r="M221" s="276">
        <v>51.545929999999998</v>
      </c>
    </row>
    <row r="222" spans="1:13">
      <c r="A222" s="267">
        <v>212</v>
      </c>
      <c r="B222" s="276" t="s">
        <v>3764</v>
      </c>
      <c r="C222" s="277">
        <v>305.05</v>
      </c>
      <c r="D222" s="278">
        <v>305.16666666666669</v>
      </c>
      <c r="E222" s="278">
        <v>296.83333333333337</v>
      </c>
      <c r="F222" s="278">
        <v>288.61666666666667</v>
      </c>
      <c r="G222" s="278">
        <v>280.28333333333336</v>
      </c>
      <c r="H222" s="278">
        <v>313.38333333333338</v>
      </c>
      <c r="I222" s="278">
        <v>321.71666666666675</v>
      </c>
      <c r="J222" s="278">
        <v>329.93333333333339</v>
      </c>
      <c r="K222" s="276">
        <v>313.5</v>
      </c>
      <c r="L222" s="276">
        <v>296.95</v>
      </c>
      <c r="M222" s="276">
        <v>0.72241999999999995</v>
      </c>
    </row>
    <row r="223" spans="1:13">
      <c r="A223" s="267">
        <v>213</v>
      </c>
      <c r="B223" s="276" t="s">
        <v>118</v>
      </c>
      <c r="C223" s="277">
        <v>533.15</v>
      </c>
      <c r="D223" s="278">
        <v>536.81666666666661</v>
      </c>
      <c r="E223" s="278">
        <v>525.23333333333323</v>
      </c>
      <c r="F223" s="278">
        <v>517.31666666666661</v>
      </c>
      <c r="G223" s="278">
        <v>505.73333333333323</v>
      </c>
      <c r="H223" s="278">
        <v>544.73333333333323</v>
      </c>
      <c r="I223" s="278">
        <v>556.31666666666672</v>
      </c>
      <c r="J223" s="278">
        <v>564.23333333333323</v>
      </c>
      <c r="K223" s="276">
        <v>548.4</v>
      </c>
      <c r="L223" s="276">
        <v>528.9</v>
      </c>
      <c r="M223" s="276">
        <v>215.80313000000001</v>
      </c>
    </row>
    <row r="224" spans="1:13">
      <c r="A224" s="267">
        <v>214</v>
      </c>
      <c r="B224" s="276" t="s">
        <v>256</v>
      </c>
      <c r="C224" s="277">
        <v>1523.55</v>
      </c>
      <c r="D224" s="278">
        <v>1528.6833333333334</v>
      </c>
      <c r="E224" s="278">
        <v>1505.8666666666668</v>
      </c>
      <c r="F224" s="278">
        <v>1488.1833333333334</v>
      </c>
      <c r="G224" s="278">
        <v>1465.3666666666668</v>
      </c>
      <c r="H224" s="278">
        <v>1546.3666666666668</v>
      </c>
      <c r="I224" s="278">
        <v>1569.1833333333334</v>
      </c>
      <c r="J224" s="278">
        <v>1586.8666666666668</v>
      </c>
      <c r="K224" s="276">
        <v>1551.5</v>
      </c>
      <c r="L224" s="276">
        <v>1511</v>
      </c>
      <c r="M224" s="276">
        <v>3.2692199999999998</v>
      </c>
    </row>
    <row r="225" spans="1:13">
      <c r="A225" s="267">
        <v>215</v>
      </c>
      <c r="B225" s="276" t="s">
        <v>119</v>
      </c>
      <c r="C225" s="277">
        <v>506.9</v>
      </c>
      <c r="D225" s="278">
        <v>506</v>
      </c>
      <c r="E225" s="278">
        <v>498.85</v>
      </c>
      <c r="F225" s="278">
        <v>490.8</v>
      </c>
      <c r="G225" s="278">
        <v>483.65000000000003</v>
      </c>
      <c r="H225" s="278">
        <v>514.04999999999995</v>
      </c>
      <c r="I225" s="278">
        <v>521.20000000000005</v>
      </c>
      <c r="J225" s="278">
        <v>529.25</v>
      </c>
      <c r="K225" s="276">
        <v>513.15</v>
      </c>
      <c r="L225" s="276">
        <v>497.95</v>
      </c>
      <c r="M225" s="276">
        <v>36.128520000000002</v>
      </c>
    </row>
    <row r="226" spans="1:13">
      <c r="A226" s="267">
        <v>216</v>
      </c>
      <c r="B226" s="276" t="s">
        <v>402</v>
      </c>
      <c r="C226" s="277">
        <v>426.95</v>
      </c>
      <c r="D226" s="278">
        <v>432.81666666666666</v>
      </c>
      <c r="E226" s="278">
        <v>418.13333333333333</v>
      </c>
      <c r="F226" s="278">
        <v>409.31666666666666</v>
      </c>
      <c r="G226" s="278">
        <v>394.63333333333333</v>
      </c>
      <c r="H226" s="278">
        <v>441.63333333333333</v>
      </c>
      <c r="I226" s="278">
        <v>456.31666666666661</v>
      </c>
      <c r="J226" s="278">
        <v>465.13333333333333</v>
      </c>
      <c r="K226" s="276">
        <v>447.5</v>
      </c>
      <c r="L226" s="276">
        <v>424</v>
      </c>
      <c r="M226" s="276">
        <v>8.2187400000000004</v>
      </c>
    </row>
    <row r="227" spans="1:13">
      <c r="A227" s="267">
        <v>217</v>
      </c>
      <c r="B227" s="276" t="s">
        <v>403</v>
      </c>
      <c r="C227" s="277">
        <v>2839.3</v>
      </c>
      <c r="D227" s="278">
        <v>2803.4833333333336</v>
      </c>
      <c r="E227" s="278">
        <v>2736.9666666666672</v>
      </c>
      <c r="F227" s="278">
        <v>2634.6333333333337</v>
      </c>
      <c r="G227" s="278">
        <v>2568.1166666666672</v>
      </c>
      <c r="H227" s="278">
        <v>2905.8166666666671</v>
      </c>
      <c r="I227" s="278">
        <v>2972.3333333333335</v>
      </c>
      <c r="J227" s="278">
        <v>3074.666666666667</v>
      </c>
      <c r="K227" s="276">
        <v>2870</v>
      </c>
      <c r="L227" s="276">
        <v>2701.15</v>
      </c>
      <c r="M227" s="276">
        <v>1.719E-2</v>
      </c>
    </row>
    <row r="228" spans="1:13">
      <c r="A228" s="267">
        <v>218</v>
      </c>
      <c r="B228" s="276" t="s">
        <v>257</v>
      </c>
      <c r="C228" s="277">
        <v>29.9</v>
      </c>
      <c r="D228" s="278">
        <v>30.25</v>
      </c>
      <c r="E228" s="278">
        <v>29.45</v>
      </c>
      <c r="F228" s="278">
        <v>29</v>
      </c>
      <c r="G228" s="278">
        <v>28.2</v>
      </c>
      <c r="H228" s="278">
        <v>30.7</v>
      </c>
      <c r="I228" s="278">
        <v>31.499999999999996</v>
      </c>
      <c r="J228" s="278">
        <v>31.95</v>
      </c>
      <c r="K228" s="276">
        <v>31.05</v>
      </c>
      <c r="L228" s="276">
        <v>29.8</v>
      </c>
      <c r="M228" s="276">
        <v>94.529129999999995</v>
      </c>
    </row>
    <row r="229" spans="1:13">
      <c r="A229" s="267">
        <v>219</v>
      </c>
      <c r="B229" s="276" t="s">
        <v>121</v>
      </c>
      <c r="C229" s="277">
        <v>46.65</v>
      </c>
      <c r="D229" s="278">
        <v>47.066666666666663</v>
      </c>
      <c r="E229" s="278">
        <v>45.383333333333326</v>
      </c>
      <c r="F229" s="278">
        <v>44.11666666666666</v>
      </c>
      <c r="G229" s="278">
        <v>42.433333333333323</v>
      </c>
      <c r="H229" s="278">
        <v>48.333333333333329</v>
      </c>
      <c r="I229" s="278">
        <v>50.016666666666666</v>
      </c>
      <c r="J229" s="278">
        <v>51.283333333333331</v>
      </c>
      <c r="K229" s="276">
        <v>48.75</v>
      </c>
      <c r="L229" s="276">
        <v>45.8</v>
      </c>
      <c r="M229" s="276">
        <v>516.56961999999999</v>
      </c>
    </row>
    <row r="230" spans="1:13">
      <c r="A230" s="267">
        <v>220</v>
      </c>
      <c r="B230" s="276" t="s">
        <v>404</v>
      </c>
      <c r="C230" s="277">
        <v>43.1</v>
      </c>
      <c r="D230" s="278">
        <v>43.566666666666663</v>
      </c>
      <c r="E230" s="278">
        <v>41.833333333333329</v>
      </c>
      <c r="F230" s="278">
        <v>40.566666666666663</v>
      </c>
      <c r="G230" s="278">
        <v>38.833333333333329</v>
      </c>
      <c r="H230" s="278">
        <v>44.833333333333329</v>
      </c>
      <c r="I230" s="278">
        <v>46.566666666666663</v>
      </c>
      <c r="J230" s="278">
        <v>47.833333333333329</v>
      </c>
      <c r="K230" s="276">
        <v>45.3</v>
      </c>
      <c r="L230" s="276">
        <v>42.3</v>
      </c>
      <c r="M230" s="276">
        <v>117.8767</v>
      </c>
    </row>
    <row r="231" spans="1:13">
      <c r="A231" s="267">
        <v>221</v>
      </c>
      <c r="B231" s="276" t="s">
        <v>405</v>
      </c>
      <c r="C231" s="277">
        <v>1301.8</v>
      </c>
      <c r="D231" s="278">
        <v>1321.9166666666667</v>
      </c>
      <c r="E231" s="278">
        <v>1264.8833333333334</v>
      </c>
      <c r="F231" s="278">
        <v>1227.9666666666667</v>
      </c>
      <c r="G231" s="278">
        <v>1170.9333333333334</v>
      </c>
      <c r="H231" s="278">
        <v>1358.8333333333335</v>
      </c>
      <c r="I231" s="278">
        <v>1415.8666666666668</v>
      </c>
      <c r="J231" s="278">
        <v>1452.7833333333335</v>
      </c>
      <c r="K231" s="276">
        <v>1378.95</v>
      </c>
      <c r="L231" s="276">
        <v>1285</v>
      </c>
      <c r="M231" s="276">
        <v>1.0739700000000001</v>
      </c>
    </row>
    <row r="232" spans="1:13">
      <c r="A232" s="267">
        <v>222</v>
      </c>
      <c r="B232" s="276" t="s">
        <v>407</v>
      </c>
      <c r="C232" s="277">
        <v>110.95</v>
      </c>
      <c r="D232" s="278">
        <v>111.89999999999999</v>
      </c>
      <c r="E232" s="278">
        <v>109.04999999999998</v>
      </c>
      <c r="F232" s="278">
        <v>107.14999999999999</v>
      </c>
      <c r="G232" s="278">
        <v>104.29999999999998</v>
      </c>
      <c r="H232" s="278">
        <v>113.79999999999998</v>
      </c>
      <c r="I232" s="278">
        <v>116.64999999999998</v>
      </c>
      <c r="J232" s="278">
        <v>118.54999999999998</v>
      </c>
      <c r="K232" s="276">
        <v>114.75</v>
      </c>
      <c r="L232" s="276">
        <v>110</v>
      </c>
      <c r="M232" s="276">
        <v>4.8811600000000004</v>
      </c>
    </row>
    <row r="233" spans="1:13">
      <c r="A233" s="267">
        <v>223</v>
      </c>
      <c r="B233" s="276" t="s">
        <v>1603</v>
      </c>
      <c r="C233" s="277">
        <v>1054.4000000000001</v>
      </c>
      <c r="D233" s="278">
        <v>1056.4333333333334</v>
      </c>
      <c r="E233" s="278">
        <v>1042.9666666666667</v>
      </c>
      <c r="F233" s="278">
        <v>1031.5333333333333</v>
      </c>
      <c r="G233" s="278">
        <v>1018.0666666666666</v>
      </c>
      <c r="H233" s="278">
        <v>1067.8666666666668</v>
      </c>
      <c r="I233" s="278">
        <v>1081.3333333333335</v>
      </c>
      <c r="J233" s="278">
        <v>1092.7666666666669</v>
      </c>
      <c r="K233" s="276">
        <v>1069.9000000000001</v>
      </c>
      <c r="L233" s="276">
        <v>1045</v>
      </c>
      <c r="M233" s="276">
        <v>0.12085</v>
      </c>
    </row>
    <row r="234" spans="1:13">
      <c r="A234" s="267">
        <v>224</v>
      </c>
      <c r="B234" s="276" t="s">
        <v>1661</v>
      </c>
      <c r="C234" s="277">
        <v>702</v>
      </c>
      <c r="D234" s="278">
        <v>707</v>
      </c>
      <c r="E234" s="278">
        <v>692</v>
      </c>
      <c r="F234" s="278">
        <v>682</v>
      </c>
      <c r="G234" s="278">
        <v>667</v>
      </c>
      <c r="H234" s="278">
        <v>717</v>
      </c>
      <c r="I234" s="278">
        <v>732</v>
      </c>
      <c r="J234" s="278">
        <v>742</v>
      </c>
      <c r="K234" s="276">
        <v>722</v>
      </c>
      <c r="L234" s="276">
        <v>697</v>
      </c>
      <c r="M234" s="276">
        <v>2.0553400000000002</v>
      </c>
    </row>
    <row r="235" spans="1:13">
      <c r="A235" s="267">
        <v>225</v>
      </c>
      <c r="B235" s="276" t="s">
        <v>408</v>
      </c>
      <c r="C235" s="277">
        <v>114.1</v>
      </c>
      <c r="D235" s="278">
        <v>114.8</v>
      </c>
      <c r="E235" s="278">
        <v>112.39999999999999</v>
      </c>
      <c r="F235" s="278">
        <v>110.69999999999999</v>
      </c>
      <c r="G235" s="278">
        <v>108.29999999999998</v>
      </c>
      <c r="H235" s="278">
        <v>116.5</v>
      </c>
      <c r="I235" s="278">
        <v>118.9</v>
      </c>
      <c r="J235" s="278">
        <v>120.60000000000001</v>
      </c>
      <c r="K235" s="276">
        <v>117.2</v>
      </c>
      <c r="L235" s="276">
        <v>113.1</v>
      </c>
      <c r="M235" s="276">
        <v>5.7602500000000001</v>
      </c>
    </row>
    <row r="236" spans="1:13">
      <c r="A236" s="267">
        <v>226</v>
      </c>
      <c r="B236" s="276" t="s">
        <v>409</v>
      </c>
      <c r="C236" s="277">
        <v>88.95</v>
      </c>
      <c r="D236" s="278">
        <v>89.5</v>
      </c>
      <c r="E236" s="278">
        <v>87.75</v>
      </c>
      <c r="F236" s="278">
        <v>86.55</v>
      </c>
      <c r="G236" s="278">
        <v>84.8</v>
      </c>
      <c r="H236" s="278">
        <v>90.7</v>
      </c>
      <c r="I236" s="278">
        <v>92.45</v>
      </c>
      <c r="J236" s="278">
        <v>93.65</v>
      </c>
      <c r="K236" s="276">
        <v>91.25</v>
      </c>
      <c r="L236" s="276">
        <v>88.3</v>
      </c>
      <c r="M236" s="276">
        <v>8.1252200000000006</v>
      </c>
    </row>
    <row r="237" spans="1:13">
      <c r="A237" s="267">
        <v>227</v>
      </c>
      <c r="B237" s="276" t="s">
        <v>128</v>
      </c>
      <c r="C237" s="277">
        <v>219.75</v>
      </c>
      <c r="D237" s="278">
        <v>218.78333333333333</v>
      </c>
      <c r="E237" s="278">
        <v>215.56666666666666</v>
      </c>
      <c r="F237" s="278">
        <v>211.38333333333333</v>
      </c>
      <c r="G237" s="278">
        <v>208.16666666666666</v>
      </c>
      <c r="H237" s="278">
        <v>222.96666666666667</v>
      </c>
      <c r="I237" s="278">
        <v>226.18333333333331</v>
      </c>
      <c r="J237" s="278">
        <v>230.36666666666667</v>
      </c>
      <c r="K237" s="276">
        <v>222</v>
      </c>
      <c r="L237" s="276">
        <v>214.6</v>
      </c>
      <c r="M237" s="276">
        <v>676.07821999999999</v>
      </c>
    </row>
    <row r="238" spans="1:13">
      <c r="A238" s="267">
        <v>228</v>
      </c>
      <c r="B238" s="276" t="s">
        <v>411</v>
      </c>
      <c r="C238" s="277">
        <v>126.35</v>
      </c>
      <c r="D238" s="278">
        <v>127.33333333333333</v>
      </c>
      <c r="E238" s="278">
        <v>125.01666666666665</v>
      </c>
      <c r="F238" s="278">
        <v>123.68333333333332</v>
      </c>
      <c r="G238" s="278">
        <v>121.36666666666665</v>
      </c>
      <c r="H238" s="278">
        <v>128.66666666666666</v>
      </c>
      <c r="I238" s="278">
        <v>130.98333333333335</v>
      </c>
      <c r="J238" s="278">
        <v>132.31666666666666</v>
      </c>
      <c r="K238" s="276">
        <v>129.65</v>
      </c>
      <c r="L238" s="276">
        <v>126</v>
      </c>
      <c r="M238" s="276">
        <v>4.4820599999999997</v>
      </c>
    </row>
    <row r="239" spans="1:13">
      <c r="A239" s="267">
        <v>229</v>
      </c>
      <c r="B239" s="276" t="s">
        <v>412</v>
      </c>
      <c r="C239" s="277">
        <v>161.55000000000001</v>
      </c>
      <c r="D239" s="278">
        <v>162.4</v>
      </c>
      <c r="E239" s="278">
        <v>159.95000000000002</v>
      </c>
      <c r="F239" s="278">
        <v>158.35000000000002</v>
      </c>
      <c r="G239" s="278">
        <v>155.90000000000003</v>
      </c>
      <c r="H239" s="278">
        <v>164</v>
      </c>
      <c r="I239" s="278">
        <v>166.45</v>
      </c>
      <c r="J239" s="278">
        <v>168.04999999999998</v>
      </c>
      <c r="K239" s="276">
        <v>164.85</v>
      </c>
      <c r="L239" s="276">
        <v>160.80000000000001</v>
      </c>
      <c r="M239" s="276">
        <v>15.571619999999999</v>
      </c>
    </row>
    <row r="240" spans="1:13">
      <c r="A240" s="267">
        <v>230</v>
      </c>
      <c r="B240" s="276" t="s">
        <v>117</v>
      </c>
      <c r="C240" s="277">
        <v>215.45</v>
      </c>
      <c r="D240" s="278">
        <v>220.35</v>
      </c>
      <c r="E240" s="278">
        <v>208.85</v>
      </c>
      <c r="F240" s="278">
        <v>202.25</v>
      </c>
      <c r="G240" s="278">
        <v>190.75</v>
      </c>
      <c r="H240" s="278">
        <v>226.95</v>
      </c>
      <c r="I240" s="278">
        <v>238.45</v>
      </c>
      <c r="J240" s="278">
        <v>245.04999999999998</v>
      </c>
      <c r="K240" s="276">
        <v>231.85</v>
      </c>
      <c r="L240" s="276">
        <v>213.75</v>
      </c>
      <c r="M240" s="276">
        <v>193.78586999999999</v>
      </c>
    </row>
    <row r="241" spans="1:13">
      <c r="A241" s="267">
        <v>231</v>
      </c>
      <c r="B241" s="276" t="s">
        <v>415</v>
      </c>
      <c r="C241" s="277">
        <v>78.099999999999994</v>
      </c>
      <c r="D241" s="278">
        <v>79.13333333333334</v>
      </c>
      <c r="E241" s="278">
        <v>76.566666666666677</v>
      </c>
      <c r="F241" s="278">
        <v>75.033333333333331</v>
      </c>
      <c r="G241" s="278">
        <v>72.466666666666669</v>
      </c>
      <c r="H241" s="278">
        <v>80.666666666666686</v>
      </c>
      <c r="I241" s="278">
        <v>83.233333333333348</v>
      </c>
      <c r="J241" s="278">
        <v>84.766666666666694</v>
      </c>
      <c r="K241" s="276">
        <v>81.7</v>
      </c>
      <c r="L241" s="276">
        <v>77.599999999999994</v>
      </c>
      <c r="M241" s="276">
        <v>51.225560000000002</v>
      </c>
    </row>
    <row r="242" spans="1:13">
      <c r="A242" s="267">
        <v>232</v>
      </c>
      <c r="B242" s="276" t="s">
        <v>1615</v>
      </c>
      <c r="C242" s="277">
        <v>7465.45</v>
      </c>
      <c r="D242" s="278">
        <v>7601.75</v>
      </c>
      <c r="E242" s="278">
        <v>7224.8</v>
      </c>
      <c r="F242" s="278">
        <v>6984.1500000000005</v>
      </c>
      <c r="G242" s="278">
        <v>6607.2000000000007</v>
      </c>
      <c r="H242" s="278">
        <v>7842.4</v>
      </c>
      <c r="I242" s="278">
        <v>8219.35</v>
      </c>
      <c r="J242" s="278">
        <v>8460</v>
      </c>
      <c r="K242" s="276">
        <v>7978.7</v>
      </c>
      <c r="L242" s="276">
        <v>7361.1</v>
      </c>
      <c r="M242" s="276">
        <v>1.9530799999999999</v>
      </c>
    </row>
    <row r="243" spans="1:13">
      <c r="A243" s="267">
        <v>233</v>
      </c>
      <c r="B243" s="276" t="s">
        <v>259</v>
      </c>
      <c r="C243" s="277">
        <v>90.75</v>
      </c>
      <c r="D243" s="278">
        <v>91.383333333333326</v>
      </c>
      <c r="E243" s="278">
        <v>88.366666666666646</v>
      </c>
      <c r="F243" s="278">
        <v>85.98333333333332</v>
      </c>
      <c r="G243" s="278">
        <v>82.96666666666664</v>
      </c>
      <c r="H243" s="278">
        <v>93.766666666666652</v>
      </c>
      <c r="I243" s="278">
        <v>96.783333333333331</v>
      </c>
      <c r="J243" s="278">
        <v>99.166666666666657</v>
      </c>
      <c r="K243" s="276">
        <v>94.4</v>
      </c>
      <c r="L243" s="276">
        <v>89</v>
      </c>
      <c r="M243" s="276">
        <v>54.874679999999998</v>
      </c>
    </row>
    <row r="244" spans="1:13">
      <c r="A244" s="267">
        <v>234</v>
      </c>
      <c r="B244" s="276" t="s">
        <v>416</v>
      </c>
      <c r="C244" s="277">
        <v>240.1</v>
      </c>
      <c r="D244" s="278">
        <v>241.61666666666667</v>
      </c>
      <c r="E244" s="278">
        <v>229.98333333333335</v>
      </c>
      <c r="F244" s="278">
        <v>219.86666666666667</v>
      </c>
      <c r="G244" s="278">
        <v>208.23333333333335</v>
      </c>
      <c r="H244" s="278">
        <v>251.73333333333335</v>
      </c>
      <c r="I244" s="278">
        <v>263.36666666666667</v>
      </c>
      <c r="J244" s="278">
        <v>273.48333333333335</v>
      </c>
      <c r="K244" s="276">
        <v>253.25</v>
      </c>
      <c r="L244" s="276">
        <v>231.5</v>
      </c>
      <c r="M244" s="276">
        <v>34.281089999999999</v>
      </c>
    </row>
    <row r="245" spans="1:13">
      <c r="A245" s="267">
        <v>235</v>
      </c>
      <c r="B245" s="276" t="s">
        <v>260</v>
      </c>
      <c r="C245" s="277">
        <v>126.3</v>
      </c>
      <c r="D245" s="278">
        <v>125.45</v>
      </c>
      <c r="E245" s="278">
        <v>121.35</v>
      </c>
      <c r="F245" s="278">
        <v>116.39999999999999</v>
      </c>
      <c r="G245" s="278">
        <v>112.29999999999998</v>
      </c>
      <c r="H245" s="278">
        <v>130.4</v>
      </c>
      <c r="I245" s="278">
        <v>134.5</v>
      </c>
      <c r="J245" s="278">
        <v>139.45000000000002</v>
      </c>
      <c r="K245" s="276">
        <v>129.55000000000001</v>
      </c>
      <c r="L245" s="276">
        <v>120.5</v>
      </c>
      <c r="M245" s="276">
        <v>46.247570000000003</v>
      </c>
    </row>
    <row r="246" spans="1:13">
      <c r="A246" s="267">
        <v>236</v>
      </c>
      <c r="B246" s="276" t="s">
        <v>127</v>
      </c>
      <c r="C246" s="277">
        <v>98.3</v>
      </c>
      <c r="D246" s="278">
        <v>99.216666666666654</v>
      </c>
      <c r="E246" s="278">
        <v>96.583333333333314</v>
      </c>
      <c r="F246" s="278">
        <v>94.86666666666666</v>
      </c>
      <c r="G246" s="278">
        <v>92.23333333333332</v>
      </c>
      <c r="H246" s="278">
        <v>100.93333333333331</v>
      </c>
      <c r="I246" s="278">
        <v>103.56666666666666</v>
      </c>
      <c r="J246" s="278">
        <v>105.2833333333333</v>
      </c>
      <c r="K246" s="276">
        <v>101.85</v>
      </c>
      <c r="L246" s="276">
        <v>97.5</v>
      </c>
      <c r="M246" s="276">
        <v>285.99856</v>
      </c>
    </row>
    <row r="247" spans="1:13">
      <c r="A247" s="267">
        <v>237</v>
      </c>
      <c r="B247" s="276" t="s">
        <v>417</v>
      </c>
      <c r="C247" s="277">
        <v>10.95</v>
      </c>
      <c r="D247" s="278">
        <v>11.033333333333333</v>
      </c>
      <c r="E247" s="278">
        <v>10.816666666666666</v>
      </c>
      <c r="F247" s="278">
        <v>10.683333333333334</v>
      </c>
      <c r="G247" s="278">
        <v>10.466666666666667</v>
      </c>
      <c r="H247" s="278">
        <v>11.166666666666666</v>
      </c>
      <c r="I247" s="278">
        <v>11.383333333333331</v>
      </c>
      <c r="J247" s="278">
        <v>11.516666666666666</v>
      </c>
      <c r="K247" s="276">
        <v>11.25</v>
      </c>
      <c r="L247" s="276">
        <v>10.9</v>
      </c>
      <c r="M247" s="276">
        <v>26.677389999999999</v>
      </c>
    </row>
    <row r="248" spans="1:13">
      <c r="A248" s="267">
        <v>238</v>
      </c>
      <c r="B248" s="276" t="s">
        <v>2931</v>
      </c>
      <c r="C248" s="277">
        <v>1423.35</v>
      </c>
      <c r="D248" s="278">
        <v>1434.3</v>
      </c>
      <c r="E248" s="278">
        <v>1406.75</v>
      </c>
      <c r="F248" s="278">
        <v>1390.15</v>
      </c>
      <c r="G248" s="278">
        <v>1362.6000000000001</v>
      </c>
      <c r="H248" s="278">
        <v>1450.8999999999999</v>
      </c>
      <c r="I248" s="278">
        <v>1478.4499999999996</v>
      </c>
      <c r="J248" s="278">
        <v>1495.0499999999997</v>
      </c>
      <c r="K248" s="276">
        <v>1461.85</v>
      </c>
      <c r="L248" s="276">
        <v>1417.7</v>
      </c>
      <c r="M248" s="276">
        <v>12.658720000000001</v>
      </c>
    </row>
    <row r="249" spans="1:13">
      <c r="A249" s="267">
        <v>239</v>
      </c>
      <c r="B249" s="276" t="s">
        <v>1622</v>
      </c>
      <c r="C249" s="277">
        <v>310.85000000000002</v>
      </c>
      <c r="D249" s="278">
        <v>307.08333333333331</v>
      </c>
      <c r="E249" s="278">
        <v>298.66666666666663</v>
      </c>
      <c r="F249" s="278">
        <v>286.48333333333329</v>
      </c>
      <c r="G249" s="278">
        <v>278.06666666666661</v>
      </c>
      <c r="H249" s="278">
        <v>319.26666666666665</v>
      </c>
      <c r="I249" s="278">
        <v>327.68333333333328</v>
      </c>
      <c r="J249" s="278">
        <v>339.86666666666667</v>
      </c>
      <c r="K249" s="276">
        <v>315.5</v>
      </c>
      <c r="L249" s="276">
        <v>294.89999999999998</v>
      </c>
      <c r="M249" s="276">
        <v>1.3341000000000001</v>
      </c>
    </row>
    <row r="250" spans="1:13">
      <c r="A250" s="267">
        <v>240</v>
      </c>
      <c r="B250" s="276" t="s">
        <v>122</v>
      </c>
      <c r="C250" s="277">
        <v>535.20000000000005</v>
      </c>
      <c r="D250" s="278">
        <v>541.43333333333328</v>
      </c>
      <c r="E250" s="278">
        <v>526.96666666666658</v>
      </c>
      <c r="F250" s="278">
        <v>518.73333333333335</v>
      </c>
      <c r="G250" s="278">
        <v>504.26666666666665</v>
      </c>
      <c r="H250" s="278">
        <v>549.66666666666652</v>
      </c>
      <c r="I250" s="278">
        <v>564.13333333333321</v>
      </c>
      <c r="J250" s="278">
        <v>572.36666666666645</v>
      </c>
      <c r="K250" s="276">
        <v>555.9</v>
      </c>
      <c r="L250" s="276">
        <v>533.20000000000005</v>
      </c>
      <c r="M250" s="276">
        <v>31.65269</v>
      </c>
    </row>
    <row r="251" spans="1:13">
      <c r="A251" s="267">
        <v>241</v>
      </c>
      <c r="B251" s="276" t="s">
        <v>3644</v>
      </c>
      <c r="C251" s="277">
        <v>258.60000000000002</v>
      </c>
      <c r="D251" s="278">
        <v>254.03333333333333</v>
      </c>
      <c r="E251" s="278">
        <v>245.96666666666664</v>
      </c>
      <c r="F251" s="278">
        <v>233.33333333333331</v>
      </c>
      <c r="G251" s="278">
        <v>225.26666666666662</v>
      </c>
      <c r="H251" s="278">
        <v>266.66666666666663</v>
      </c>
      <c r="I251" s="278">
        <v>274.73333333333335</v>
      </c>
      <c r="J251" s="278">
        <v>287.36666666666667</v>
      </c>
      <c r="K251" s="276">
        <v>262.10000000000002</v>
      </c>
      <c r="L251" s="276">
        <v>241.4</v>
      </c>
      <c r="M251" s="276">
        <v>36.217039999999997</v>
      </c>
    </row>
    <row r="252" spans="1:13">
      <c r="A252" s="267">
        <v>242</v>
      </c>
      <c r="B252" s="276" t="s">
        <v>124</v>
      </c>
      <c r="C252" s="277">
        <v>932.8</v>
      </c>
      <c r="D252" s="278">
        <v>938.93333333333339</v>
      </c>
      <c r="E252" s="278">
        <v>917.86666666666679</v>
      </c>
      <c r="F252" s="278">
        <v>902.93333333333339</v>
      </c>
      <c r="G252" s="278">
        <v>881.86666666666679</v>
      </c>
      <c r="H252" s="278">
        <v>953.86666666666679</v>
      </c>
      <c r="I252" s="278">
        <v>974.93333333333339</v>
      </c>
      <c r="J252" s="278">
        <v>989.86666666666679</v>
      </c>
      <c r="K252" s="276">
        <v>960</v>
      </c>
      <c r="L252" s="276">
        <v>924</v>
      </c>
      <c r="M252" s="276">
        <v>106.68611</v>
      </c>
    </row>
    <row r="253" spans="1:13">
      <c r="A253" s="267">
        <v>243</v>
      </c>
      <c r="B253" s="276" t="s">
        <v>261</v>
      </c>
      <c r="C253" s="277">
        <v>4896.3999999999996</v>
      </c>
      <c r="D253" s="278">
        <v>4937.7999999999993</v>
      </c>
      <c r="E253" s="278">
        <v>4815.6499999999987</v>
      </c>
      <c r="F253" s="278">
        <v>4734.8999999999996</v>
      </c>
      <c r="G253" s="278">
        <v>4612.7499999999991</v>
      </c>
      <c r="H253" s="278">
        <v>5018.5499999999984</v>
      </c>
      <c r="I253" s="278">
        <v>5140.7</v>
      </c>
      <c r="J253" s="278">
        <v>5221.449999999998</v>
      </c>
      <c r="K253" s="276">
        <v>5059.95</v>
      </c>
      <c r="L253" s="276">
        <v>4857.05</v>
      </c>
      <c r="M253" s="276">
        <v>4.9540199999999999</v>
      </c>
    </row>
    <row r="254" spans="1:13">
      <c r="A254" s="267">
        <v>244</v>
      </c>
      <c r="B254" s="276" t="s">
        <v>126</v>
      </c>
      <c r="C254" s="277">
        <v>1312.05</v>
      </c>
      <c r="D254" s="278">
        <v>1319.3500000000001</v>
      </c>
      <c r="E254" s="278">
        <v>1298.7000000000003</v>
      </c>
      <c r="F254" s="278">
        <v>1285.3500000000001</v>
      </c>
      <c r="G254" s="278">
        <v>1264.7000000000003</v>
      </c>
      <c r="H254" s="278">
        <v>1332.7000000000003</v>
      </c>
      <c r="I254" s="278">
        <v>1353.3500000000004</v>
      </c>
      <c r="J254" s="278">
        <v>1366.7000000000003</v>
      </c>
      <c r="K254" s="276">
        <v>1340</v>
      </c>
      <c r="L254" s="276">
        <v>1306</v>
      </c>
      <c r="M254" s="276">
        <v>88.617649999999998</v>
      </c>
    </row>
    <row r="255" spans="1:13">
      <c r="A255" s="267">
        <v>245</v>
      </c>
      <c r="B255" s="276" t="s">
        <v>1645</v>
      </c>
      <c r="C255" s="277">
        <v>714.6</v>
      </c>
      <c r="D255" s="278">
        <v>721.4666666666667</v>
      </c>
      <c r="E255" s="278">
        <v>704.13333333333344</v>
      </c>
      <c r="F255" s="278">
        <v>693.66666666666674</v>
      </c>
      <c r="G255" s="278">
        <v>676.33333333333348</v>
      </c>
      <c r="H255" s="278">
        <v>731.93333333333339</v>
      </c>
      <c r="I255" s="278">
        <v>749.26666666666665</v>
      </c>
      <c r="J255" s="278">
        <v>759.73333333333335</v>
      </c>
      <c r="K255" s="276">
        <v>738.8</v>
      </c>
      <c r="L255" s="276">
        <v>711</v>
      </c>
      <c r="M255" s="276">
        <v>0.28478999999999999</v>
      </c>
    </row>
    <row r="256" spans="1:13">
      <c r="A256" s="267">
        <v>246</v>
      </c>
      <c r="B256" s="276" t="s">
        <v>420</v>
      </c>
      <c r="C256" s="277">
        <v>315.35000000000002</v>
      </c>
      <c r="D256" s="278">
        <v>321.05</v>
      </c>
      <c r="E256" s="278">
        <v>306.3</v>
      </c>
      <c r="F256" s="278">
        <v>297.25</v>
      </c>
      <c r="G256" s="278">
        <v>282.5</v>
      </c>
      <c r="H256" s="278">
        <v>330.1</v>
      </c>
      <c r="I256" s="278">
        <v>344.85</v>
      </c>
      <c r="J256" s="278">
        <v>353.90000000000003</v>
      </c>
      <c r="K256" s="276">
        <v>335.8</v>
      </c>
      <c r="L256" s="276">
        <v>312</v>
      </c>
      <c r="M256" s="276">
        <v>17.239159999999998</v>
      </c>
    </row>
    <row r="257" spans="1:13">
      <c r="A257" s="267">
        <v>247</v>
      </c>
      <c r="B257" s="276" t="s">
        <v>123</v>
      </c>
      <c r="C257" s="277">
        <v>1594.05</v>
      </c>
      <c r="D257" s="278">
        <v>1597.2166666666665</v>
      </c>
      <c r="E257" s="278">
        <v>1567.4333333333329</v>
      </c>
      <c r="F257" s="278">
        <v>1540.8166666666664</v>
      </c>
      <c r="G257" s="278">
        <v>1511.0333333333328</v>
      </c>
      <c r="H257" s="278">
        <v>1623.833333333333</v>
      </c>
      <c r="I257" s="278">
        <v>1653.6166666666663</v>
      </c>
      <c r="J257" s="278">
        <v>1680.2333333333331</v>
      </c>
      <c r="K257" s="276">
        <v>1627</v>
      </c>
      <c r="L257" s="276">
        <v>1570.6</v>
      </c>
      <c r="M257" s="276">
        <v>8.4248899999999995</v>
      </c>
    </row>
    <row r="258" spans="1:13">
      <c r="A258" s="267">
        <v>248</v>
      </c>
      <c r="B258" s="276" t="s">
        <v>262</v>
      </c>
      <c r="C258" s="277">
        <v>2132.4</v>
      </c>
      <c r="D258" s="278">
        <v>2112.2833333333333</v>
      </c>
      <c r="E258" s="278">
        <v>2080.5666666666666</v>
      </c>
      <c r="F258" s="278">
        <v>2028.7333333333331</v>
      </c>
      <c r="G258" s="278">
        <v>1997.0166666666664</v>
      </c>
      <c r="H258" s="278">
        <v>2164.1166666666668</v>
      </c>
      <c r="I258" s="278">
        <v>2195.833333333333</v>
      </c>
      <c r="J258" s="278">
        <v>2247.666666666667</v>
      </c>
      <c r="K258" s="276">
        <v>2144</v>
      </c>
      <c r="L258" s="276">
        <v>2060.4499999999998</v>
      </c>
      <c r="M258" s="276">
        <v>2.1827100000000002</v>
      </c>
    </row>
    <row r="259" spans="1:13">
      <c r="A259" s="267">
        <v>249</v>
      </c>
      <c r="B259" s="276" t="s">
        <v>422</v>
      </c>
      <c r="C259" s="277">
        <v>1021.45</v>
      </c>
      <c r="D259" s="278">
        <v>1028.55</v>
      </c>
      <c r="E259" s="278">
        <v>1007.8999999999999</v>
      </c>
      <c r="F259" s="278">
        <v>994.34999999999991</v>
      </c>
      <c r="G259" s="278">
        <v>973.69999999999982</v>
      </c>
      <c r="H259" s="278">
        <v>1042.0999999999999</v>
      </c>
      <c r="I259" s="278">
        <v>1062.75</v>
      </c>
      <c r="J259" s="278">
        <v>1076.3</v>
      </c>
      <c r="K259" s="276">
        <v>1049.2</v>
      </c>
      <c r="L259" s="276">
        <v>1015</v>
      </c>
      <c r="M259" s="276">
        <v>0.47321000000000002</v>
      </c>
    </row>
    <row r="260" spans="1:13">
      <c r="A260" s="267">
        <v>250</v>
      </c>
      <c r="B260" s="276" t="s">
        <v>423</v>
      </c>
      <c r="C260" s="277">
        <v>2155.1</v>
      </c>
      <c r="D260" s="278">
        <v>2159.2166666666667</v>
      </c>
      <c r="E260" s="278">
        <v>2121.4333333333334</v>
      </c>
      <c r="F260" s="278">
        <v>2087.7666666666669</v>
      </c>
      <c r="G260" s="278">
        <v>2049.9833333333336</v>
      </c>
      <c r="H260" s="278">
        <v>2192.8833333333332</v>
      </c>
      <c r="I260" s="278">
        <v>2230.666666666667</v>
      </c>
      <c r="J260" s="278">
        <v>2264.333333333333</v>
      </c>
      <c r="K260" s="276">
        <v>2197</v>
      </c>
      <c r="L260" s="276">
        <v>2125.5500000000002</v>
      </c>
      <c r="M260" s="276">
        <v>0.43514000000000003</v>
      </c>
    </row>
    <row r="261" spans="1:13">
      <c r="A261" s="267">
        <v>251</v>
      </c>
      <c r="B261" s="276" t="s">
        <v>424</v>
      </c>
      <c r="C261" s="277">
        <v>325.89999999999998</v>
      </c>
      <c r="D261" s="278">
        <v>329.96666666666664</v>
      </c>
      <c r="E261" s="278">
        <v>320.93333333333328</v>
      </c>
      <c r="F261" s="278">
        <v>315.96666666666664</v>
      </c>
      <c r="G261" s="278">
        <v>306.93333333333328</v>
      </c>
      <c r="H261" s="278">
        <v>334.93333333333328</v>
      </c>
      <c r="I261" s="278">
        <v>343.9666666666667</v>
      </c>
      <c r="J261" s="278">
        <v>348.93333333333328</v>
      </c>
      <c r="K261" s="276">
        <v>339</v>
      </c>
      <c r="L261" s="276">
        <v>325</v>
      </c>
      <c r="M261" s="276">
        <v>2.2007300000000001</v>
      </c>
    </row>
    <row r="262" spans="1:13">
      <c r="A262" s="267">
        <v>252</v>
      </c>
      <c r="B262" s="276" t="s">
        <v>425</v>
      </c>
      <c r="C262" s="277">
        <v>124</v>
      </c>
      <c r="D262" s="278">
        <v>124.06666666666666</v>
      </c>
      <c r="E262" s="278">
        <v>121.18333333333332</v>
      </c>
      <c r="F262" s="278">
        <v>118.36666666666666</v>
      </c>
      <c r="G262" s="278">
        <v>115.48333333333332</v>
      </c>
      <c r="H262" s="278">
        <v>126.88333333333333</v>
      </c>
      <c r="I262" s="278">
        <v>129.76666666666665</v>
      </c>
      <c r="J262" s="278">
        <v>132.58333333333331</v>
      </c>
      <c r="K262" s="276">
        <v>126.95</v>
      </c>
      <c r="L262" s="276">
        <v>121.25</v>
      </c>
      <c r="M262" s="276">
        <v>8.9010599999999993</v>
      </c>
    </row>
    <row r="263" spans="1:13">
      <c r="A263" s="267">
        <v>253</v>
      </c>
      <c r="B263" s="276" t="s">
        <v>426</v>
      </c>
      <c r="C263" s="277">
        <v>87.7</v>
      </c>
      <c r="D263" s="278">
        <v>88.366666666666674</v>
      </c>
      <c r="E263" s="278">
        <v>84.883333333333354</v>
      </c>
      <c r="F263" s="278">
        <v>82.066666666666677</v>
      </c>
      <c r="G263" s="278">
        <v>78.583333333333357</v>
      </c>
      <c r="H263" s="278">
        <v>91.183333333333351</v>
      </c>
      <c r="I263" s="278">
        <v>94.666666666666671</v>
      </c>
      <c r="J263" s="278">
        <v>97.483333333333348</v>
      </c>
      <c r="K263" s="276">
        <v>91.85</v>
      </c>
      <c r="L263" s="276">
        <v>85.55</v>
      </c>
      <c r="M263" s="276">
        <v>36.01802</v>
      </c>
    </row>
    <row r="264" spans="1:13">
      <c r="A264" s="267">
        <v>254</v>
      </c>
      <c r="B264" s="276" t="s">
        <v>427</v>
      </c>
      <c r="C264" s="277">
        <v>84.05</v>
      </c>
      <c r="D264" s="278">
        <v>84.899999999999991</v>
      </c>
      <c r="E264" s="278">
        <v>82.149999999999977</v>
      </c>
      <c r="F264" s="278">
        <v>80.249999999999986</v>
      </c>
      <c r="G264" s="278">
        <v>77.499999999999972</v>
      </c>
      <c r="H264" s="278">
        <v>86.799999999999983</v>
      </c>
      <c r="I264" s="278">
        <v>89.550000000000011</v>
      </c>
      <c r="J264" s="278">
        <v>91.449999999999989</v>
      </c>
      <c r="K264" s="276">
        <v>87.65</v>
      </c>
      <c r="L264" s="276">
        <v>83</v>
      </c>
      <c r="M264" s="276">
        <v>14.819279999999999</v>
      </c>
    </row>
    <row r="265" spans="1:13">
      <c r="A265" s="267">
        <v>255</v>
      </c>
      <c r="B265" s="276" t="s">
        <v>263</v>
      </c>
      <c r="C265" s="277">
        <v>72.3</v>
      </c>
      <c r="D265" s="278">
        <v>73.166666666666671</v>
      </c>
      <c r="E265" s="278">
        <v>70.533333333333346</v>
      </c>
      <c r="F265" s="278">
        <v>68.76666666666668</v>
      </c>
      <c r="G265" s="278">
        <v>66.133333333333354</v>
      </c>
      <c r="H265" s="278">
        <v>74.933333333333337</v>
      </c>
      <c r="I265" s="278">
        <v>77.566666666666663</v>
      </c>
      <c r="J265" s="278">
        <v>79.333333333333329</v>
      </c>
      <c r="K265" s="276">
        <v>75.8</v>
      </c>
      <c r="L265" s="276">
        <v>71.400000000000006</v>
      </c>
      <c r="M265" s="276">
        <v>34.890729999999998</v>
      </c>
    </row>
    <row r="266" spans="1:13">
      <c r="A266" s="267">
        <v>256</v>
      </c>
      <c r="B266" s="276" t="s">
        <v>130</v>
      </c>
      <c r="C266" s="277">
        <v>383.1</v>
      </c>
      <c r="D266" s="278">
        <v>384.2</v>
      </c>
      <c r="E266" s="278">
        <v>374.4</v>
      </c>
      <c r="F266" s="278">
        <v>365.7</v>
      </c>
      <c r="G266" s="278">
        <v>355.9</v>
      </c>
      <c r="H266" s="278">
        <v>392.9</v>
      </c>
      <c r="I266" s="278">
        <v>402.70000000000005</v>
      </c>
      <c r="J266" s="278">
        <v>411.4</v>
      </c>
      <c r="K266" s="276">
        <v>394</v>
      </c>
      <c r="L266" s="276">
        <v>375.5</v>
      </c>
      <c r="M266" s="276">
        <v>106.05461</v>
      </c>
    </row>
    <row r="267" spans="1:13">
      <c r="A267" s="267">
        <v>257</v>
      </c>
      <c r="B267" s="276" t="s">
        <v>1741</v>
      </c>
      <c r="C267" s="277">
        <v>94.95</v>
      </c>
      <c r="D267" s="278">
        <v>96.25</v>
      </c>
      <c r="E267" s="278">
        <v>92.7</v>
      </c>
      <c r="F267" s="278">
        <v>90.45</v>
      </c>
      <c r="G267" s="278">
        <v>86.9</v>
      </c>
      <c r="H267" s="278">
        <v>98.5</v>
      </c>
      <c r="I267" s="278">
        <v>102.05000000000001</v>
      </c>
      <c r="J267" s="278">
        <v>104.3</v>
      </c>
      <c r="K267" s="276">
        <v>99.8</v>
      </c>
      <c r="L267" s="276">
        <v>94</v>
      </c>
      <c r="M267" s="276">
        <v>25.623259999999998</v>
      </c>
    </row>
    <row r="268" spans="1:13">
      <c r="A268" s="267">
        <v>258</v>
      </c>
      <c r="B268" s="276" t="s">
        <v>428</v>
      </c>
      <c r="C268" s="277">
        <v>42.75</v>
      </c>
      <c r="D268" s="278">
        <v>43.216666666666669</v>
      </c>
      <c r="E268" s="278">
        <v>42.033333333333339</v>
      </c>
      <c r="F268" s="278">
        <v>41.31666666666667</v>
      </c>
      <c r="G268" s="278">
        <v>40.13333333333334</v>
      </c>
      <c r="H268" s="278">
        <v>43.933333333333337</v>
      </c>
      <c r="I268" s="278">
        <v>45.116666666666674</v>
      </c>
      <c r="J268" s="278">
        <v>45.833333333333336</v>
      </c>
      <c r="K268" s="276">
        <v>44.4</v>
      </c>
      <c r="L268" s="276">
        <v>42.5</v>
      </c>
      <c r="M268" s="276">
        <v>2.8585699999999998</v>
      </c>
    </row>
    <row r="269" spans="1:13">
      <c r="A269" s="267">
        <v>259</v>
      </c>
      <c r="B269" s="276" t="s">
        <v>429</v>
      </c>
      <c r="C269" s="277">
        <v>91.75</v>
      </c>
      <c r="D269" s="278">
        <v>92.233333333333334</v>
      </c>
      <c r="E269" s="278">
        <v>90.266666666666666</v>
      </c>
      <c r="F269" s="278">
        <v>88.783333333333331</v>
      </c>
      <c r="G269" s="278">
        <v>86.816666666666663</v>
      </c>
      <c r="H269" s="278">
        <v>93.716666666666669</v>
      </c>
      <c r="I269" s="278">
        <v>95.683333333333337</v>
      </c>
      <c r="J269" s="278">
        <v>97.166666666666671</v>
      </c>
      <c r="K269" s="276">
        <v>94.2</v>
      </c>
      <c r="L269" s="276">
        <v>90.75</v>
      </c>
      <c r="M269" s="276">
        <v>13.412129999999999</v>
      </c>
    </row>
    <row r="270" spans="1:13">
      <c r="A270" s="267">
        <v>260</v>
      </c>
      <c r="B270" s="276" t="s">
        <v>431</v>
      </c>
      <c r="C270" s="277">
        <v>28.5</v>
      </c>
      <c r="D270" s="278">
        <v>28.7</v>
      </c>
      <c r="E270" s="278">
        <v>27.549999999999997</v>
      </c>
      <c r="F270" s="278">
        <v>26.599999999999998</v>
      </c>
      <c r="G270" s="278">
        <v>25.449999999999996</v>
      </c>
      <c r="H270" s="278">
        <v>29.65</v>
      </c>
      <c r="I270" s="278">
        <v>30.799999999999997</v>
      </c>
      <c r="J270" s="278">
        <v>31.75</v>
      </c>
      <c r="K270" s="276">
        <v>29.85</v>
      </c>
      <c r="L270" s="276">
        <v>27.75</v>
      </c>
      <c r="M270" s="276">
        <v>35.257100000000001</v>
      </c>
    </row>
    <row r="271" spans="1:13">
      <c r="A271" s="267">
        <v>261</v>
      </c>
      <c r="B271" s="276" t="s">
        <v>432</v>
      </c>
      <c r="C271" s="277">
        <v>61.8</v>
      </c>
      <c r="D271" s="278">
        <v>62.1</v>
      </c>
      <c r="E271" s="278">
        <v>60.7</v>
      </c>
      <c r="F271" s="278">
        <v>59.6</v>
      </c>
      <c r="G271" s="278">
        <v>58.2</v>
      </c>
      <c r="H271" s="278">
        <v>63.2</v>
      </c>
      <c r="I271" s="278">
        <v>64.599999999999994</v>
      </c>
      <c r="J271" s="278">
        <v>65.7</v>
      </c>
      <c r="K271" s="276">
        <v>63.5</v>
      </c>
      <c r="L271" s="276">
        <v>61</v>
      </c>
      <c r="M271" s="276">
        <v>12.14602</v>
      </c>
    </row>
    <row r="272" spans="1:13">
      <c r="A272" s="267">
        <v>262</v>
      </c>
      <c r="B272" s="276" t="s">
        <v>433</v>
      </c>
      <c r="C272" s="277">
        <v>74.650000000000006</v>
      </c>
      <c r="D272" s="278">
        <v>74.916666666666671</v>
      </c>
      <c r="E272" s="278">
        <v>72.683333333333337</v>
      </c>
      <c r="F272" s="278">
        <v>70.716666666666669</v>
      </c>
      <c r="G272" s="278">
        <v>68.483333333333334</v>
      </c>
      <c r="H272" s="278">
        <v>76.88333333333334</v>
      </c>
      <c r="I272" s="278">
        <v>79.11666666666666</v>
      </c>
      <c r="J272" s="278">
        <v>81.083333333333343</v>
      </c>
      <c r="K272" s="276">
        <v>77.150000000000006</v>
      </c>
      <c r="L272" s="276">
        <v>72.95</v>
      </c>
      <c r="M272" s="276">
        <v>10.540380000000001</v>
      </c>
    </row>
    <row r="273" spans="1:13">
      <c r="A273" s="267">
        <v>263</v>
      </c>
      <c r="B273" s="276" t="s">
        <v>434</v>
      </c>
      <c r="C273" s="277">
        <v>145.25</v>
      </c>
      <c r="D273" s="278">
        <v>147.23333333333332</v>
      </c>
      <c r="E273" s="278">
        <v>142.01666666666665</v>
      </c>
      <c r="F273" s="278">
        <v>138.78333333333333</v>
      </c>
      <c r="G273" s="278">
        <v>133.56666666666666</v>
      </c>
      <c r="H273" s="278">
        <v>150.46666666666664</v>
      </c>
      <c r="I273" s="278">
        <v>155.68333333333328</v>
      </c>
      <c r="J273" s="278">
        <v>158.91666666666663</v>
      </c>
      <c r="K273" s="276">
        <v>152.44999999999999</v>
      </c>
      <c r="L273" s="276">
        <v>144</v>
      </c>
      <c r="M273" s="276">
        <v>4.7105699999999997</v>
      </c>
    </row>
    <row r="274" spans="1:13">
      <c r="A274" s="267">
        <v>264</v>
      </c>
      <c r="B274" s="276" t="s">
        <v>435</v>
      </c>
      <c r="C274" s="277">
        <v>85.95</v>
      </c>
      <c r="D274" s="278">
        <v>86.833333333333329</v>
      </c>
      <c r="E274" s="278">
        <v>84.316666666666663</v>
      </c>
      <c r="F274" s="278">
        <v>82.683333333333337</v>
      </c>
      <c r="G274" s="278">
        <v>80.166666666666671</v>
      </c>
      <c r="H274" s="278">
        <v>88.466666666666654</v>
      </c>
      <c r="I274" s="278">
        <v>90.983333333333334</v>
      </c>
      <c r="J274" s="278">
        <v>92.616666666666646</v>
      </c>
      <c r="K274" s="276">
        <v>89.35</v>
      </c>
      <c r="L274" s="276">
        <v>85.2</v>
      </c>
      <c r="M274" s="276">
        <v>8.9041999999999994</v>
      </c>
    </row>
    <row r="275" spans="1:13">
      <c r="A275" s="267">
        <v>265</v>
      </c>
      <c r="B275" s="276" t="s">
        <v>129</v>
      </c>
      <c r="C275" s="277">
        <v>282.45</v>
      </c>
      <c r="D275" s="278">
        <v>287.09999999999997</v>
      </c>
      <c r="E275" s="278">
        <v>274.79999999999995</v>
      </c>
      <c r="F275" s="278">
        <v>267.14999999999998</v>
      </c>
      <c r="G275" s="278">
        <v>254.84999999999997</v>
      </c>
      <c r="H275" s="278">
        <v>294.74999999999994</v>
      </c>
      <c r="I275" s="278">
        <v>307.05</v>
      </c>
      <c r="J275" s="278">
        <v>314.69999999999993</v>
      </c>
      <c r="K275" s="276">
        <v>299.39999999999998</v>
      </c>
      <c r="L275" s="276">
        <v>279.45</v>
      </c>
      <c r="M275" s="276">
        <v>93.063010000000006</v>
      </c>
    </row>
    <row r="276" spans="1:13">
      <c r="A276" s="267">
        <v>266</v>
      </c>
      <c r="B276" s="276" t="s">
        <v>436</v>
      </c>
      <c r="C276" s="277">
        <v>2414.25</v>
      </c>
      <c r="D276" s="278">
        <v>2431.7166666666667</v>
      </c>
      <c r="E276" s="278">
        <v>2381.9833333333336</v>
      </c>
      <c r="F276" s="278">
        <v>2349.7166666666667</v>
      </c>
      <c r="G276" s="278">
        <v>2299.9833333333336</v>
      </c>
      <c r="H276" s="278">
        <v>2463.9833333333336</v>
      </c>
      <c r="I276" s="278">
        <v>2513.7166666666662</v>
      </c>
      <c r="J276" s="278">
        <v>2545.9833333333336</v>
      </c>
      <c r="K276" s="276">
        <v>2481.4499999999998</v>
      </c>
      <c r="L276" s="276">
        <v>2399.4499999999998</v>
      </c>
      <c r="M276" s="276">
        <v>0.12728999999999999</v>
      </c>
    </row>
    <row r="277" spans="1:13">
      <c r="A277" s="267">
        <v>267</v>
      </c>
      <c r="B277" s="276" t="s">
        <v>131</v>
      </c>
      <c r="C277" s="277">
        <v>2802.4</v>
      </c>
      <c r="D277" s="278">
        <v>2782.7999999999997</v>
      </c>
      <c r="E277" s="278">
        <v>2734.5999999999995</v>
      </c>
      <c r="F277" s="278">
        <v>2666.7999999999997</v>
      </c>
      <c r="G277" s="278">
        <v>2618.5999999999995</v>
      </c>
      <c r="H277" s="278">
        <v>2850.5999999999995</v>
      </c>
      <c r="I277" s="278">
        <v>2898.7999999999993</v>
      </c>
      <c r="J277" s="278">
        <v>2966.5999999999995</v>
      </c>
      <c r="K277" s="276">
        <v>2831</v>
      </c>
      <c r="L277" s="276">
        <v>2715</v>
      </c>
      <c r="M277" s="276">
        <v>14.166219999999999</v>
      </c>
    </row>
    <row r="278" spans="1:13">
      <c r="A278" s="267">
        <v>268</v>
      </c>
      <c r="B278" s="276" t="s">
        <v>132</v>
      </c>
      <c r="C278" s="277">
        <v>667</v>
      </c>
      <c r="D278" s="278">
        <v>670.36666666666667</v>
      </c>
      <c r="E278" s="278">
        <v>654.63333333333333</v>
      </c>
      <c r="F278" s="278">
        <v>642.26666666666665</v>
      </c>
      <c r="G278" s="278">
        <v>626.5333333333333</v>
      </c>
      <c r="H278" s="278">
        <v>682.73333333333335</v>
      </c>
      <c r="I278" s="278">
        <v>698.4666666666667</v>
      </c>
      <c r="J278" s="278">
        <v>710.83333333333337</v>
      </c>
      <c r="K278" s="276">
        <v>686.1</v>
      </c>
      <c r="L278" s="276">
        <v>658</v>
      </c>
      <c r="M278" s="276">
        <v>9.6830099999999995</v>
      </c>
    </row>
    <row r="279" spans="1:13">
      <c r="A279" s="267">
        <v>269</v>
      </c>
      <c r="B279" s="276" t="s">
        <v>437</v>
      </c>
      <c r="C279" s="277">
        <v>156.15</v>
      </c>
      <c r="D279" s="278">
        <v>157.41666666666666</v>
      </c>
      <c r="E279" s="278">
        <v>153.83333333333331</v>
      </c>
      <c r="F279" s="278">
        <v>151.51666666666665</v>
      </c>
      <c r="G279" s="278">
        <v>147.93333333333331</v>
      </c>
      <c r="H279" s="278">
        <v>159.73333333333332</v>
      </c>
      <c r="I279" s="278">
        <v>163.31666666666663</v>
      </c>
      <c r="J279" s="278">
        <v>165.63333333333333</v>
      </c>
      <c r="K279" s="276">
        <v>161</v>
      </c>
      <c r="L279" s="276">
        <v>155.1</v>
      </c>
      <c r="M279" s="276">
        <v>8.0487000000000002</v>
      </c>
    </row>
    <row r="280" spans="1:13">
      <c r="A280" s="267">
        <v>270</v>
      </c>
      <c r="B280" s="276" t="s">
        <v>439</v>
      </c>
      <c r="C280" s="277">
        <v>508.1</v>
      </c>
      <c r="D280" s="278">
        <v>498.7</v>
      </c>
      <c r="E280" s="278">
        <v>479.5</v>
      </c>
      <c r="F280" s="278">
        <v>450.90000000000003</v>
      </c>
      <c r="G280" s="278">
        <v>431.70000000000005</v>
      </c>
      <c r="H280" s="278">
        <v>527.29999999999995</v>
      </c>
      <c r="I280" s="278">
        <v>546.49999999999989</v>
      </c>
      <c r="J280" s="278">
        <v>575.09999999999991</v>
      </c>
      <c r="K280" s="276">
        <v>517.9</v>
      </c>
      <c r="L280" s="276">
        <v>470.1</v>
      </c>
      <c r="M280" s="276">
        <v>16.047429999999999</v>
      </c>
    </row>
    <row r="281" spans="1:13">
      <c r="A281" s="267">
        <v>271</v>
      </c>
      <c r="B281" s="276" t="s">
        <v>440</v>
      </c>
      <c r="C281" s="277">
        <v>354.8</v>
      </c>
      <c r="D281" s="278">
        <v>358.51666666666665</v>
      </c>
      <c r="E281" s="278">
        <v>346.7833333333333</v>
      </c>
      <c r="F281" s="278">
        <v>338.76666666666665</v>
      </c>
      <c r="G281" s="278">
        <v>327.0333333333333</v>
      </c>
      <c r="H281" s="278">
        <v>366.5333333333333</v>
      </c>
      <c r="I281" s="278">
        <v>378.26666666666665</v>
      </c>
      <c r="J281" s="278">
        <v>386.2833333333333</v>
      </c>
      <c r="K281" s="276">
        <v>370.25</v>
      </c>
      <c r="L281" s="276">
        <v>350.5</v>
      </c>
      <c r="M281" s="276">
        <v>4.4436400000000003</v>
      </c>
    </row>
    <row r="282" spans="1:13">
      <c r="A282" s="267">
        <v>272</v>
      </c>
      <c r="B282" s="276" t="s">
        <v>442</v>
      </c>
      <c r="C282" s="277">
        <v>230.3</v>
      </c>
      <c r="D282" s="278">
        <v>232.68333333333331</v>
      </c>
      <c r="E282" s="278">
        <v>226.41666666666663</v>
      </c>
      <c r="F282" s="278">
        <v>222.53333333333333</v>
      </c>
      <c r="G282" s="278">
        <v>216.26666666666665</v>
      </c>
      <c r="H282" s="278">
        <v>236.56666666666661</v>
      </c>
      <c r="I282" s="278">
        <v>242.83333333333331</v>
      </c>
      <c r="J282" s="278">
        <v>246.71666666666658</v>
      </c>
      <c r="K282" s="276">
        <v>238.95</v>
      </c>
      <c r="L282" s="276">
        <v>228.8</v>
      </c>
      <c r="M282" s="276">
        <v>3.5173999999999999</v>
      </c>
    </row>
    <row r="283" spans="1:13">
      <c r="A283" s="267">
        <v>273</v>
      </c>
      <c r="B283" s="276" t="s">
        <v>1830</v>
      </c>
      <c r="C283" s="277">
        <v>666.85</v>
      </c>
      <c r="D283" s="278">
        <v>667.65</v>
      </c>
      <c r="E283" s="278">
        <v>646.29999999999995</v>
      </c>
      <c r="F283" s="278">
        <v>625.75</v>
      </c>
      <c r="G283" s="278">
        <v>604.4</v>
      </c>
      <c r="H283" s="278">
        <v>688.19999999999993</v>
      </c>
      <c r="I283" s="278">
        <v>709.55000000000007</v>
      </c>
      <c r="J283" s="278">
        <v>730.09999999999991</v>
      </c>
      <c r="K283" s="276">
        <v>689</v>
      </c>
      <c r="L283" s="276">
        <v>647.1</v>
      </c>
      <c r="M283" s="276">
        <v>0.33996999999999999</v>
      </c>
    </row>
    <row r="284" spans="1:13">
      <c r="A284" s="267">
        <v>274</v>
      </c>
      <c r="B284" s="276" t="s">
        <v>443</v>
      </c>
      <c r="C284" s="277">
        <v>744.4</v>
      </c>
      <c r="D284" s="278">
        <v>748.23333333333323</v>
      </c>
      <c r="E284" s="278">
        <v>734.26666666666642</v>
      </c>
      <c r="F284" s="278">
        <v>724.13333333333321</v>
      </c>
      <c r="G284" s="278">
        <v>710.1666666666664</v>
      </c>
      <c r="H284" s="278">
        <v>758.36666666666645</v>
      </c>
      <c r="I284" s="278">
        <v>772.33333333333337</v>
      </c>
      <c r="J284" s="278">
        <v>782.46666666666647</v>
      </c>
      <c r="K284" s="276">
        <v>762.2</v>
      </c>
      <c r="L284" s="276">
        <v>738.1</v>
      </c>
      <c r="M284" s="276">
        <v>3.8160500000000002</v>
      </c>
    </row>
    <row r="285" spans="1:13">
      <c r="A285" s="267">
        <v>275</v>
      </c>
      <c r="B285" s="276" t="s">
        <v>444</v>
      </c>
      <c r="C285" s="277">
        <v>322.14999999999998</v>
      </c>
      <c r="D285" s="278">
        <v>325.73333333333335</v>
      </c>
      <c r="E285" s="278">
        <v>316.4666666666667</v>
      </c>
      <c r="F285" s="278">
        <v>310.78333333333336</v>
      </c>
      <c r="G285" s="278">
        <v>301.51666666666671</v>
      </c>
      <c r="H285" s="278">
        <v>331.41666666666669</v>
      </c>
      <c r="I285" s="278">
        <v>340.68333333333334</v>
      </c>
      <c r="J285" s="278">
        <v>346.36666666666667</v>
      </c>
      <c r="K285" s="276">
        <v>335</v>
      </c>
      <c r="L285" s="276">
        <v>320.05</v>
      </c>
      <c r="M285" s="276">
        <v>2.01207</v>
      </c>
    </row>
    <row r="286" spans="1:13">
      <c r="A286" s="267">
        <v>276</v>
      </c>
      <c r="B286" s="276" t="s">
        <v>445</v>
      </c>
      <c r="C286" s="277">
        <v>644.6</v>
      </c>
      <c r="D286" s="278">
        <v>633.9666666666667</v>
      </c>
      <c r="E286" s="278">
        <v>612.98333333333335</v>
      </c>
      <c r="F286" s="278">
        <v>581.36666666666667</v>
      </c>
      <c r="G286" s="278">
        <v>560.38333333333333</v>
      </c>
      <c r="H286" s="278">
        <v>665.58333333333337</v>
      </c>
      <c r="I286" s="278">
        <v>686.56666666666672</v>
      </c>
      <c r="J286" s="278">
        <v>718.18333333333339</v>
      </c>
      <c r="K286" s="276">
        <v>654.95000000000005</v>
      </c>
      <c r="L286" s="276">
        <v>602.35</v>
      </c>
      <c r="M286" s="276">
        <v>5.4750800000000002</v>
      </c>
    </row>
    <row r="287" spans="1:13">
      <c r="A287" s="267">
        <v>277</v>
      </c>
      <c r="B287" s="276" t="s">
        <v>446</v>
      </c>
      <c r="C287" s="277">
        <v>63.35</v>
      </c>
      <c r="D287" s="278">
        <v>64.183333333333337</v>
      </c>
      <c r="E287" s="278">
        <v>62.166666666666671</v>
      </c>
      <c r="F287" s="278">
        <v>60.983333333333334</v>
      </c>
      <c r="G287" s="278">
        <v>58.966666666666669</v>
      </c>
      <c r="H287" s="278">
        <v>65.366666666666674</v>
      </c>
      <c r="I287" s="278">
        <v>67.383333333333326</v>
      </c>
      <c r="J287" s="278">
        <v>68.566666666666677</v>
      </c>
      <c r="K287" s="276">
        <v>66.2</v>
      </c>
      <c r="L287" s="276">
        <v>63</v>
      </c>
      <c r="M287" s="276">
        <v>34.087159999999997</v>
      </c>
    </row>
    <row r="288" spans="1:13">
      <c r="A288" s="267">
        <v>278</v>
      </c>
      <c r="B288" s="276" t="s">
        <v>447</v>
      </c>
      <c r="C288" s="277">
        <v>45.25</v>
      </c>
      <c r="D288" s="278">
        <v>45.666666666666664</v>
      </c>
      <c r="E288" s="278">
        <v>44.483333333333327</v>
      </c>
      <c r="F288" s="278">
        <v>43.716666666666661</v>
      </c>
      <c r="G288" s="278">
        <v>42.533333333333324</v>
      </c>
      <c r="H288" s="278">
        <v>46.43333333333333</v>
      </c>
      <c r="I288" s="278">
        <v>47.616666666666667</v>
      </c>
      <c r="J288" s="278">
        <v>48.383333333333333</v>
      </c>
      <c r="K288" s="276">
        <v>46.85</v>
      </c>
      <c r="L288" s="276">
        <v>44.9</v>
      </c>
      <c r="M288" s="276">
        <v>12.571680000000001</v>
      </c>
    </row>
    <row r="289" spans="1:13">
      <c r="A289" s="267">
        <v>279</v>
      </c>
      <c r="B289" s="276" t="s">
        <v>448</v>
      </c>
      <c r="C289" s="277">
        <v>542.04999999999995</v>
      </c>
      <c r="D289" s="278">
        <v>540.85</v>
      </c>
      <c r="E289" s="278">
        <v>530.85</v>
      </c>
      <c r="F289" s="278">
        <v>519.65</v>
      </c>
      <c r="G289" s="278">
        <v>509.65</v>
      </c>
      <c r="H289" s="278">
        <v>552.05000000000007</v>
      </c>
      <c r="I289" s="278">
        <v>562.05000000000007</v>
      </c>
      <c r="J289" s="278">
        <v>573.25000000000011</v>
      </c>
      <c r="K289" s="276">
        <v>550.85</v>
      </c>
      <c r="L289" s="276">
        <v>529.65</v>
      </c>
      <c r="M289" s="276">
        <v>2.0021200000000001</v>
      </c>
    </row>
    <row r="290" spans="1:13">
      <c r="A290" s="267">
        <v>280</v>
      </c>
      <c r="B290" s="276" t="s">
        <v>449</v>
      </c>
      <c r="C290" s="277">
        <v>345.8</v>
      </c>
      <c r="D290" s="278">
        <v>347.48333333333329</v>
      </c>
      <c r="E290" s="278">
        <v>335.96666666666658</v>
      </c>
      <c r="F290" s="278">
        <v>326.13333333333327</v>
      </c>
      <c r="G290" s="278">
        <v>314.61666666666656</v>
      </c>
      <c r="H290" s="278">
        <v>357.31666666666661</v>
      </c>
      <c r="I290" s="278">
        <v>368.83333333333337</v>
      </c>
      <c r="J290" s="278">
        <v>378.66666666666663</v>
      </c>
      <c r="K290" s="276">
        <v>359</v>
      </c>
      <c r="L290" s="276">
        <v>337.65</v>
      </c>
      <c r="M290" s="276">
        <v>3.7810299999999999</v>
      </c>
    </row>
    <row r="291" spans="1:13">
      <c r="A291" s="267">
        <v>281</v>
      </c>
      <c r="B291" s="276" t="s">
        <v>451</v>
      </c>
      <c r="C291" s="277">
        <v>244.35</v>
      </c>
      <c r="D291" s="278">
        <v>245.69999999999996</v>
      </c>
      <c r="E291" s="278">
        <v>239.44999999999993</v>
      </c>
      <c r="F291" s="278">
        <v>234.54999999999998</v>
      </c>
      <c r="G291" s="278">
        <v>228.29999999999995</v>
      </c>
      <c r="H291" s="278">
        <v>250.59999999999991</v>
      </c>
      <c r="I291" s="278">
        <v>256.84999999999997</v>
      </c>
      <c r="J291" s="278">
        <v>261.74999999999989</v>
      </c>
      <c r="K291" s="276">
        <v>251.95</v>
      </c>
      <c r="L291" s="276">
        <v>240.8</v>
      </c>
      <c r="M291" s="276">
        <v>0.92542000000000002</v>
      </c>
    </row>
    <row r="292" spans="1:13">
      <c r="A292" s="267">
        <v>282</v>
      </c>
      <c r="B292" s="276" t="s">
        <v>133</v>
      </c>
      <c r="C292" s="277">
        <v>1846.95</v>
      </c>
      <c r="D292" s="278">
        <v>1852.6833333333332</v>
      </c>
      <c r="E292" s="278">
        <v>1833.1166666666663</v>
      </c>
      <c r="F292" s="278">
        <v>1819.2833333333331</v>
      </c>
      <c r="G292" s="278">
        <v>1799.7166666666662</v>
      </c>
      <c r="H292" s="278">
        <v>1866.5166666666664</v>
      </c>
      <c r="I292" s="278">
        <v>1886.0833333333335</v>
      </c>
      <c r="J292" s="278">
        <v>1899.9166666666665</v>
      </c>
      <c r="K292" s="276">
        <v>1872.25</v>
      </c>
      <c r="L292" s="276">
        <v>1838.85</v>
      </c>
      <c r="M292" s="276">
        <v>50.046280000000003</v>
      </c>
    </row>
    <row r="293" spans="1:13">
      <c r="A293" s="267">
        <v>283</v>
      </c>
      <c r="B293" s="276" t="s">
        <v>134</v>
      </c>
      <c r="C293" s="277">
        <v>99.55</v>
      </c>
      <c r="D293" s="278">
        <v>100.39999999999999</v>
      </c>
      <c r="E293" s="278">
        <v>97.149999999999977</v>
      </c>
      <c r="F293" s="278">
        <v>94.749999999999986</v>
      </c>
      <c r="G293" s="278">
        <v>91.499999999999972</v>
      </c>
      <c r="H293" s="278">
        <v>102.79999999999998</v>
      </c>
      <c r="I293" s="278">
        <v>106.05000000000001</v>
      </c>
      <c r="J293" s="278">
        <v>108.44999999999999</v>
      </c>
      <c r="K293" s="276">
        <v>103.65</v>
      </c>
      <c r="L293" s="276">
        <v>98</v>
      </c>
      <c r="M293" s="276">
        <v>336.56385999999998</v>
      </c>
    </row>
    <row r="294" spans="1:13">
      <c r="A294" s="267">
        <v>284</v>
      </c>
      <c r="B294" s="276" t="s">
        <v>265</v>
      </c>
      <c r="C294" s="277">
        <v>2375.85</v>
      </c>
      <c r="D294" s="278">
        <v>2421.6166666666668</v>
      </c>
      <c r="E294" s="278">
        <v>2294.2333333333336</v>
      </c>
      <c r="F294" s="278">
        <v>2212.6166666666668</v>
      </c>
      <c r="G294" s="278">
        <v>2085.2333333333336</v>
      </c>
      <c r="H294" s="278">
        <v>2503.2333333333336</v>
      </c>
      <c r="I294" s="278">
        <v>2630.6166666666668</v>
      </c>
      <c r="J294" s="278">
        <v>2712.2333333333336</v>
      </c>
      <c r="K294" s="276">
        <v>2549</v>
      </c>
      <c r="L294" s="276">
        <v>2340</v>
      </c>
      <c r="M294" s="276">
        <v>2.8130899999999999</v>
      </c>
    </row>
    <row r="295" spans="1:13">
      <c r="A295" s="267">
        <v>285</v>
      </c>
      <c r="B295" s="276" t="s">
        <v>135</v>
      </c>
      <c r="C295" s="277">
        <v>411.15</v>
      </c>
      <c r="D295" s="278">
        <v>416.91666666666669</v>
      </c>
      <c r="E295" s="278">
        <v>402.23333333333335</v>
      </c>
      <c r="F295" s="278">
        <v>393.31666666666666</v>
      </c>
      <c r="G295" s="278">
        <v>378.63333333333333</v>
      </c>
      <c r="H295" s="278">
        <v>425.83333333333337</v>
      </c>
      <c r="I295" s="278">
        <v>440.51666666666665</v>
      </c>
      <c r="J295" s="278">
        <v>449.43333333333339</v>
      </c>
      <c r="K295" s="276">
        <v>431.6</v>
      </c>
      <c r="L295" s="276">
        <v>408</v>
      </c>
      <c r="M295" s="276">
        <v>74.939629999999994</v>
      </c>
    </row>
    <row r="296" spans="1:13">
      <c r="A296" s="267">
        <v>286</v>
      </c>
      <c r="B296" s="276" t="s">
        <v>1841</v>
      </c>
      <c r="C296" s="277">
        <v>222.55</v>
      </c>
      <c r="D296" s="278">
        <v>224.15</v>
      </c>
      <c r="E296" s="278">
        <v>219.3</v>
      </c>
      <c r="F296" s="278">
        <v>216.05</v>
      </c>
      <c r="G296" s="278">
        <v>211.20000000000002</v>
      </c>
      <c r="H296" s="278">
        <v>227.4</v>
      </c>
      <c r="I296" s="278">
        <v>232.24999999999997</v>
      </c>
      <c r="J296" s="278">
        <v>235.5</v>
      </c>
      <c r="K296" s="276">
        <v>229</v>
      </c>
      <c r="L296" s="276">
        <v>220.9</v>
      </c>
      <c r="M296" s="276">
        <v>0.68130000000000002</v>
      </c>
    </row>
    <row r="297" spans="1:13">
      <c r="A297" s="267">
        <v>287</v>
      </c>
      <c r="B297" s="276" t="s">
        <v>452</v>
      </c>
      <c r="C297" s="277">
        <v>5018.75</v>
      </c>
      <c r="D297" s="278">
        <v>5071.583333333333</v>
      </c>
      <c r="E297" s="278">
        <v>4947.1666666666661</v>
      </c>
      <c r="F297" s="278">
        <v>4875.583333333333</v>
      </c>
      <c r="G297" s="278">
        <v>4751.1666666666661</v>
      </c>
      <c r="H297" s="278">
        <v>5143.1666666666661</v>
      </c>
      <c r="I297" s="278">
        <v>5267.5833333333321</v>
      </c>
      <c r="J297" s="278">
        <v>5339.1666666666661</v>
      </c>
      <c r="K297" s="276">
        <v>5196</v>
      </c>
      <c r="L297" s="276">
        <v>5000</v>
      </c>
      <c r="M297" s="276">
        <v>0.15323999999999999</v>
      </c>
    </row>
    <row r="298" spans="1:13">
      <c r="A298" s="267">
        <v>288</v>
      </c>
      <c r="B298" s="276" t="s">
        <v>266</v>
      </c>
      <c r="C298" s="277">
        <v>4008.85</v>
      </c>
      <c r="D298" s="278">
        <v>4089.8166666666671</v>
      </c>
      <c r="E298" s="278">
        <v>3887.6333333333341</v>
      </c>
      <c r="F298" s="278">
        <v>3766.416666666667</v>
      </c>
      <c r="G298" s="278">
        <v>3564.233333333334</v>
      </c>
      <c r="H298" s="278">
        <v>4211.0333333333347</v>
      </c>
      <c r="I298" s="278">
        <v>4413.2166666666672</v>
      </c>
      <c r="J298" s="278">
        <v>4534.4333333333343</v>
      </c>
      <c r="K298" s="276">
        <v>4292</v>
      </c>
      <c r="L298" s="276">
        <v>3968.6</v>
      </c>
      <c r="M298" s="276">
        <v>1.94306</v>
      </c>
    </row>
    <row r="299" spans="1:13">
      <c r="A299" s="267">
        <v>289</v>
      </c>
      <c r="B299" s="276" t="s">
        <v>136</v>
      </c>
      <c r="C299" s="277">
        <v>1336.05</v>
      </c>
      <c r="D299" s="278">
        <v>1338.6833333333332</v>
      </c>
      <c r="E299" s="278">
        <v>1323.5166666666664</v>
      </c>
      <c r="F299" s="278">
        <v>1310.9833333333333</v>
      </c>
      <c r="G299" s="278">
        <v>1295.8166666666666</v>
      </c>
      <c r="H299" s="278">
        <v>1351.2166666666662</v>
      </c>
      <c r="I299" s="278">
        <v>1366.3833333333328</v>
      </c>
      <c r="J299" s="278">
        <v>1378.9166666666661</v>
      </c>
      <c r="K299" s="276">
        <v>1353.85</v>
      </c>
      <c r="L299" s="276">
        <v>1326.15</v>
      </c>
      <c r="M299" s="276">
        <v>31.85998</v>
      </c>
    </row>
    <row r="300" spans="1:13">
      <c r="A300" s="267">
        <v>290</v>
      </c>
      <c r="B300" s="276" t="s">
        <v>454</v>
      </c>
      <c r="C300" s="277">
        <v>355.8</v>
      </c>
      <c r="D300" s="278">
        <v>360.41666666666669</v>
      </c>
      <c r="E300" s="278">
        <v>347.83333333333337</v>
      </c>
      <c r="F300" s="278">
        <v>339.86666666666667</v>
      </c>
      <c r="G300" s="278">
        <v>327.28333333333336</v>
      </c>
      <c r="H300" s="278">
        <v>368.38333333333338</v>
      </c>
      <c r="I300" s="278">
        <v>380.96666666666675</v>
      </c>
      <c r="J300" s="278">
        <v>388.93333333333339</v>
      </c>
      <c r="K300" s="276">
        <v>373</v>
      </c>
      <c r="L300" s="276">
        <v>352.45</v>
      </c>
      <c r="M300" s="276">
        <v>28.088619999999999</v>
      </c>
    </row>
    <row r="301" spans="1:13">
      <c r="A301" s="267">
        <v>291</v>
      </c>
      <c r="B301" s="276" t="s">
        <v>455</v>
      </c>
      <c r="C301" s="277">
        <v>40.200000000000003</v>
      </c>
      <c r="D301" s="278">
        <v>40.333333333333336</v>
      </c>
      <c r="E301" s="278">
        <v>39.666666666666671</v>
      </c>
      <c r="F301" s="278">
        <v>39.133333333333333</v>
      </c>
      <c r="G301" s="278">
        <v>38.466666666666669</v>
      </c>
      <c r="H301" s="278">
        <v>40.866666666666674</v>
      </c>
      <c r="I301" s="278">
        <v>41.533333333333346</v>
      </c>
      <c r="J301" s="278">
        <v>42.066666666666677</v>
      </c>
      <c r="K301" s="276">
        <v>41</v>
      </c>
      <c r="L301" s="276">
        <v>39.799999999999997</v>
      </c>
      <c r="M301" s="276">
        <v>7.76309</v>
      </c>
    </row>
    <row r="302" spans="1:13">
      <c r="A302" s="267">
        <v>292</v>
      </c>
      <c r="B302" s="276" t="s">
        <v>456</v>
      </c>
      <c r="C302" s="277">
        <v>934</v>
      </c>
      <c r="D302" s="278">
        <v>940.98333333333323</v>
      </c>
      <c r="E302" s="278">
        <v>911.06666666666649</v>
      </c>
      <c r="F302" s="278">
        <v>888.13333333333321</v>
      </c>
      <c r="G302" s="278">
        <v>858.21666666666647</v>
      </c>
      <c r="H302" s="278">
        <v>963.91666666666652</v>
      </c>
      <c r="I302" s="278">
        <v>993.83333333333326</v>
      </c>
      <c r="J302" s="278">
        <v>1016.7666666666665</v>
      </c>
      <c r="K302" s="276">
        <v>970.9</v>
      </c>
      <c r="L302" s="276">
        <v>918.05</v>
      </c>
      <c r="M302" s="276">
        <v>0.58625000000000005</v>
      </c>
    </row>
    <row r="303" spans="1:13">
      <c r="A303" s="267">
        <v>293</v>
      </c>
      <c r="B303" s="276" t="s">
        <v>137</v>
      </c>
      <c r="C303" s="277">
        <v>1063</v>
      </c>
      <c r="D303" s="278">
        <v>1061</v>
      </c>
      <c r="E303" s="278">
        <v>1032</v>
      </c>
      <c r="F303" s="278">
        <v>1001</v>
      </c>
      <c r="G303" s="278">
        <v>972</v>
      </c>
      <c r="H303" s="278">
        <v>1092</v>
      </c>
      <c r="I303" s="278">
        <v>1121</v>
      </c>
      <c r="J303" s="278">
        <v>1152</v>
      </c>
      <c r="K303" s="276">
        <v>1090</v>
      </c>
      <c r="L303" s="276">
        <v>1030</v>
      </c>
      <c r="M303" s="276">
        <v>33.70552</v>
      </c>
    </row>
    <row r="304" spans="1:13">
      <c r="A304" s="267">
        <v>294</v>
      </c>
      <c r="B304" s="276" t="s">
        <v>457</v>
      </c>
      <c r="C304" s="277">
        <v>1580.5</v>
      </c>
      <c r="D304" s="278">
        <v>1593.5</v>
      </c>
      <c r="E304" s="278">
        <v>1557</v>
      </c>
      <c r="F304" s="278">
        <v>1533.5</v>
      </c>
      <c r="G304" s="278">
        <v>1497</v>
      </c>
      <c r="H304" s="278">
        <v>1617</v>
      </c>
      <c r="I304" s="278">
        <v>1653.5</v>
      </c>
      <c r="J304" s="278">
        <v>1677</v>
      </c>
      <c r="K304" s="276">
        <v>1630</v>
      </c>
      <c r="L304" s="276">
        <v>1570</v>
      </c>
      <c r="M304" s="276">
        <v>0.37498999999999999</v>
      </c>
    </row>
    <row r="305" spans="1:13">
      <c r="A305" s="267">
        <v>295</v>
      </c>
      <c r="B305" s="276" t="s">
        <v>458</v>
      </c>
      <c r="C305" s="277">
        <v>871.8</v>
      </c>
      <c r="D305" s="278">
        <v>880.13333333333333</v>
      </c>
      <c r="E305" s="278">
        <v>855.91666666666663</v>
      </c>
      <c r="F305" s="278">
        <v>840.0333333333333</v>
      </c>
      <c r="G305" s="278">
        <v>815.81666666666661</v>
      </c>
      <c r="H305" s="278">
        <v>896.01666666666665</v>
      </c>
      <c r="I305" s="278">
        <v>920.23333333333335</v>
      </c>
      <c r="J305" s="278">
        <v>936.11666666666667</v>
      </c>
      <c r="K305" s="276">
        <v>904.35</v>
      </c>
      <c r="L305" s="276">
        <v>864.25</v>
      </c>
      <c r="M305" s="276">
        <v>0.1502</v>
      </c>
    </row>
    <row r="306" spans="1:13">
      <c r="A306" s="267">
        <v>296</v>
      </c>
      <c r="B306" s="276" t="s">
        <v>459</v>
      </c>
      <c r="C306" s="277">
        <v>29.9</v>
      </c>
      <c r="D306" s="278">
        <v>30.283333333333331</v>
      </c>
      <c r="E306" s="278">
        <v>29.266666666666662</v>
      </c>
      <c r="F306" s="278">
        <v>28.633333333333329</v>
      </c>
      <c r="G306" s="278">
        <v>27.61666666666666</v>
      </c>
      <c r="H306" s="278">
        <v>30.916666666666664</v>
      </c>
      <c r="I306" s="278">
        <v>31.93333333333333</v>
      </c>
      <c r="J306" s="278">
        <v>32.566666666666663</v>
      </c>
      <c r="K306" s="276">
        <v>31.3</v>
      </c>
      <c r="L306" s="276">
        <v>29.65</v>
      </c>
      <c r="M306" s="276">
        <v>24.320530000000002</v>
      </c>
    </row>
    <row r="307" spans="1:13">
      <c r="A307" s="267">
        <v>297</v>
      </c>
      <c r="B307" s="276" t="s">
        <v>460</v>
      </c>
      <c r="C307" s="277">
        <v>139.4</v>
      </c>
      <c r="D307" s="278">
        <v>141.63333333333333</v>
      </c>
      <c r="E307" s="278">
        <v>136.76666666666665</v>
      </c>
      <c r="F307" s="278">
        <v>134.13333333333333</v>
      </c>
      <c r="G307" s="278">
        <v>129.26666666666665</v>
      </c>
      <c r="H307" s="278">
        <v>144.26666666666665</v>
      </c>
      <c r="I307" s="278">
        <v>149.13333333333333</v>
      </c>
      <c r="J307" s="278">
        <v>151.76666666666665</v>
      </c>
      <c r="K307" s="276">
        <v>146.5</v>
      </c>
      <c r="L307" s="276">
        <v>139</v>
      </c>
      <c r="M307" s="276">
        <v>5.8162900000000004</v>
      </c>
    </row>
    <row r="308" spans="1:13">
      <c r="A308" s="267">
        <v>298</v>
      </c>
      <c r="B308" s="276" t="s">
        <v>148</v>
      </c>
      <c r="C308" s="277">
        <v>85661.85</v>
      </c>
      <c r="D308" s="278">
        <v>86312.900000000009</v>
      </c>
      <c r="E308" s="278">
        <v>84460.200000000012</v>
      </c>
      <c r="F308" s="278">
        <v>83258.55</v>
      </c>
      <c r="G308" s="278">
        <v>81405.850000000006</v>
      </c>
      <c r="H308" s="278">
        <v>87514.550000000017</v>
      </c>
      <c r="I308" s="278">
        <v>89367.25</v>
      </c>
      <c r="J308" s="278">
        <v>90568.900000000023</v>
      </c>
      <c r="K308" s="276">
        <v>88165.6</v>
      </c>
      <c r="L308" s="276">
        <v>85111.25</v>
      </c>
      <c r="M308" s="276">
        <v>0.30785000000000001</v>
      </c>
    </row>
    <row r="309" spans="1:13">
      <c r="A309" s="267">
        <v>299</v>
      </c>
      <c r="B309" s="276" t="s">
        <v>145</v>
      </c>
      <c r="C309" s="277">
        <v>1045.6500000000001</v>
      </c>
      <c r="D309" s="278">
        <v>1055.6333333333334</v>
      </c>
      <c r="E309" s="278">
        <v>1028.0166666666669</v>
      </c>
      <c r="F309" s="278">
        <v>1010.3833333333334</v>
      </c>
      <c r="G309" s="278">
        <v>982.76666666666688</v>
      </c>
      <c r="H309" s="278">
        <v>1073.2666666666669</v>
      </c>
      <c r="I309" s="278">
        <v>1100.8833333333332</v>
      </c>
      <c r="J309" s="278">
        <v>1118.5166666666669</v>
      </c>
      <c r="K309" s="276">
        <v>1083.25</v>
      </c>
      <c r="L309" s="276">
        <v>1038</v>
      </c>
      <c r="M309" s="276">
        <v>5.7551600000000001</v>
      </c>
    </row>
    <row r="310" spans="1:13">
      <c r="A310" s="267">
        <v>300</v>
      </c>
      <c r="B310" s="276" t="s">
        <v>462</v>
      </c>
      <c r="C310" s="277">
        <v>3550.5</v>
      </c>
      <c r="D310" s="278">
        <v>3602.1666666666665</v>
      </c>
      <c r="E310" s="278">
        <v>3479.333333333333</v>
      </c>
      <c r="F310" s="278">
        <v>3408.1666666666665</v>
      </c>
      <c r="G310" s="278">
        <v>3285.333333333333</v>
      </c>
      <c r="H310" s="278">
        <v>3673.333333333333</v>
      </c>
      <c r="I310" s="278">
        <v>3796.1666666666661</v>
      </c>
      <c r="J310" s="278">
        <v>3867.333333333333</v>
      </c>
      <c r="K310" s="276">
        <v>3725</v>
      </c>
      <c r="L310" s="276">
        <v>3531</v>
      </c>
      <c r="M310" s="276">
        <v>5.4670000000000003E-2</v>
      </c>
    </row>
    <row r="311" spans="1:13">
      <c r="A311" s="267">
        <v>301</v>
      </c>
      <c r="B311" s="276" t="s">
        <v>463</v>
      </c>
      <c r="C311" s="277">
        <v>304.39999999999998</v>
      </c>
      <c r="D311" s="278">
        <v>306.5</v>
      </c>
      <c r="E311" s="278">
        <v>300.89999999999998</v>
      </c>
      <c r="F311" s="278">
        <v>297.39999999999998</v>
      </c>
      <c r="G311" s="278">
        <v>291.79999999999995</v>
      </c>
      <c r="H311" s="278">
        <v>310</v>
      </c>
      <c r="I311" s="278">
        <v>315.60000000000002</v>
      </c>
      <c r="J311" s="278">
        <v>319.10000000000002</v>
      </c>
      <c r="K311" s="276">
        <v>312.10000000000002</v>
      </c>
      <c r="L311" s="276">
        <v>303</v>
      </c>
      <c r="M311" s="276">
        <v>0.40294000000000002</v>
      </c>
    </row>
    <row r="312" spans="1:13">
      <c r="A312" s="267">
        <v>302</v>
      </c>
      <c r="B312" s="276" t="s">
        <v>139</v>
      </c>
      <c r="C312" s="277">
        <v>177.8</v>
      </c>
      <c r="D312" s="278">
        <v>180.88333333333335</v>
      </c>
      <c r="E312" s="278">
        <v>172.4666666666667</v>
      </c>
      <c r="F312" s="278">
        <v>167.13333333333335</v>
      </c>
      <c r="G312" s="278">
        <v>158.7166666666667</v>
      </c>
      <c r="H312" s="278">
        <v>186.2166666666667</v>
      </c>
      <c r="I312" s="278">
        <v>194.63333333333338</v>
      </c>
      <c r="J312" s="278">
        <v>199.9666666666667</v>
      </c>
      <c r="K312" s="276">
        <v>189.3</v>
      </c>
      <c r="L312" s="276">
        <v>175.55</v>
      </c>
      <c r="M312" s="276">
        <v>125.53901</v>
      </c>
    </row>
    <row r="313" spans="1:13">
      <c r="A313" s="267">
        <v>303</v>
      </c>
      <c r="B313" s="276" t="s">
        <v>138</v>
      </c>
      <c r="C313" s="277">
        <v>809</v>
      </c>
      <c r="D313" s="278">
        <v>808.98333333333323</v>
      </c>
      <c r="E313" s="278">
        <v>797.16666666666652</v>
      </c>
      <c r="F313" s="278">
        <v>785.33333333333326</v>
      </c>
      <c r="G313" s="278">
        <v>773.51666666666654</v>
      </c>
      <c r="H313" s="278">
        <v>820.81666666666649</v>
      </c>
      <c r="I313" s="278">
        <v>832.63333333333333</v>
      </c>
      <c r="J313" s="278">
        <v>844.46666666666647</v>
      </c>
      <c r="K313" s="276">
        <v>820.8</v>
      </c>
      <c r="L313" s="276">
        <v>797.15</v>
      </c>
      <c r="M313" s="276">
        <v>39.550690000000003</v>
      </c>
    </row>
    <row r="314" spans="1:13">
      <c r="A314" s="267">
        <v>304</v>
      </c>
      <c r="B314" s="276" t="s">
        <v>464</v>
      </c>
      <c r="C314" s="277">
        <v>157</v>
      </c>
      <c r="D314" s="278">
        <v>155.95000000000002</v>
      </c>
      <c r="E314" s="278">
        <v>152.90000000000003</v>
      </c>
      <c r="F314" s="278">
        <v>148.80000000000001</v>
      </c>
      <c r="G314" s="278">
        <v>145.75000000000003</v>
      </c>
      <c r="H314" s="278">
        <v>160.05000000000004</v>
      </c>
      <c r="I314" s="278">
        <v>163.10000000000005</v>
      </c>
      <c r="J314" s="278">
        <v>167.20000000000005</v>
      </c>
      <c r="K314" s="276">
        <v>159</v>
      </c>
      <c r="L314" s="276">
        <v>151.85</v>
      </c>
      <c r="M314" s="276">
        <v>1.4987200000000001</v>
      </c>
    </row>
    <row r="315" spans="1:13">
      <c r="A315" s="267">
        <v>305</v>
      </c>
      <c r="B315" s="276" t="s">
        <v>465</v>
      </c>
      <c r="C315" s="277">
        <v>214.6</v>
      </c>
      <c r="D315" s="278">
        <v>215</v>
      </c>
      <c r="E315" s="278">
        <v>213</v>
      </c>
      <c r="F315" s="278">
        <v>211.4</v>
      </c>
      <c r="G315" s="278">
        <v>209.4</v>
      </c>
      <c r="H315" s="278">
        <v>216.6</v>
      </c>
      <c r="I315" s="278">
        <v>218.6</v>
      </c>
      <c r="J315" s="278">
        <v>220.2</v>
      </c>
      <c r="K315" s="276">
        <v>217</v>
      </c>
      <c r="L315" s="276">
        <v>213.4</v>
      </c>
      <c r="M315" s="276">
        <v>0.70896000000000003</v>
      </c>
    </row>
    <row r="316" spans="1:13">
      <c r="A316" s="267">
        <v>306</v>
      </c>
      <c r="B316" s="276" t="s">
        <v>466</v>
      </c>
      <c r="C316" s="277">
        <v>413.9</v>
      </c>
      <c r="D316" s="278">
        <v>416.93333333333334</v>
      </c>
      <c r="E316" s="278">
        <v>408.86666666666667</v>
      </c>
      <c r="F316" s="278">
        <v>403.83333333333331</v>
      </c>
      <c r="G316" s="278">
        <v>395.76666666666665</v>
      </c>
      <c r="H316" s="278">
        <v>421.9666666666667</v>
      </c>
      <c r="I316" s="278">
        <v>430.03333333333342</v>
      </c>
      <c r="J316" s="278">
        <v>435.06666666666672</v>
      </c>
      <c r="K316" s="276">
        <v>425</v>
      </c>
      <c r="L316" s="276">
        <v>411.9</v>
      </c>
      <c r="M316" s="276">
        <v>0.20616999999999999</v>
      </c>
    </row>
    <row r="317" spans="1:13">
      <c r="A317" s="267">
        <v>307</v>
      </c>
      <c r="B317" s="276" t="s">
        <v>140</v>
      </c>
      <c r="C317" s="277">
        <v>162.19999999999999</v>
      </c>
      <c r="D317" s="278">
        <v>164.45000000000002</v>
      </c>
      <c r="E317" s="278">
        <v>158.90000000000003</v>
      </c>
      <c r="F317" s="278">
        <v>155.60000000000002</v>
      </c>
      <c r="G317" s="278">
        <v>150.05000000000004</v>
      </c>
      <c r="H317" s="278">
        <v>167.75000000000003</v>
      </c>
      <c r="I317" s="278">
        <v>173.30000000000004</v>
      </c>
      <c r="J317" s="278">
        <v>176.60000000000002</v>
      </c>
      <c r="K317" s="276">
        <v>170</v>
      </c>
      <c r="L317" s="276">
        <v>161.15</v>
      </c>
      <c r="M317" s="276">
        <v>74.537850000000006</v>
      </c>
    </row>
    <row r="318" spans="1:13">
      <c r="A318" s="267">
        <v>308</v>
      </c>
      <c r="B318" s="276" t="s">
        <v>267</v>
      </c>
      <c r="C318" s="277">
        <v>38.25</v>
      </c>
      <c r="D318" s="278">
        <v>38.449999999999996</v>
      </c>
      <c r="E318" s="278">
        <v>37.349999999999994</v>
      </c>
      <c r="F318" s="278">
        <v>36.449999999999996</v>
      </c>
      <c r="G318" s="278">
        <v>35.349999999999994</v>
      </c>
      <c r="H318" s="278">
        <v>39.349999999999994</v>
      </c>
      <c r="I318" s="278">
        <v>40.450000000000003</v>
      </c>
      <c r="J318" s="278">
        <v>41.349999999999994</v>
      </c>
      <c r="K318" s="276">
        <v>39.549999999999997</v>
      </c>
      <c r="L318" s="276">
        <v>37.549999999999997</v>
      </c>
      <c r="M318" s="276">
        <v>18.49879</v>
      </c>
    </row>
    <row r="319" spans="1:13">
      <c r="A319" s="267">
        <v>309</v>
      </c>
      <c r="B319" s="276" t="s">
        <v>141</v>
      </c>
      <c r="C319" s="277">
        <v>411.05</v>
      </c>
      <c r="D319" s="278">
        <v>411.51666666666671</v>
      </c>
      <c r="E319" s="278">
        <v>404.63333333333344</v>
      </c>
      <c r="F319" s="278">
        <v>398.21666666666675</v>
      </c>
      <c r="G319" s="278">
        <v>391.33333333333348</v>
      </c>
      <c r="H319" s="278">
        <v>417.93333333333339</v>
      </c>
      <c r="I319" s="278">
        <v>424.81666666666672</v>
      </c>
      <c r="J319" s="278">
        <v>431.23333333333335</v>
      </c>
      <c r="K319" s="276">
        <v>418.4</v>
      </c>
      <c r="L319" s="276">
        <v>405.1</v>
      </c>
      <c r="M319" s="276">
        <v>20.746759999999998</v>
      </c>
    </row>
    <row r="320" spans="1:13">
      <c r="A320" s="267">
        <v>310</v>
      </c>
      <c r="B320" s="276" t="s">
        <v>142</v>
      </c>
      <c r="C320" s="277">
        <v>7830.65</v>
      </c>
      <c r="D320" s="278">
        <v>7866.5333333333328</v>
      </c>
      <c r="E320" s="278">
        <v>7709.1166666666659</v>
      </c>
      <c r="F320" s="278">
        <v>7587.583333333333</v>
      </c>
      <c r="G320" s="278">
        <v>7430.1666666666661</v>
      </c>
      <c r="H320" s="278">
        <v>7988.0666666666657</v>
      </c>
      <c r="I320" s="278">
        <v>8145.4833333333336</v>
      </c>
      <c r="J320" s="278">
        <v>8267.0166666666664</v>
      </c>
      <c r="K320" s="276">
        <v>8023.95</v>
      </c>
      <c r="L320" s="276">
        <v>7745</v>
      </c>
      <c r="M320" s="276">
        <v>7.71183</v>
      </c>
    </row>
    <row r="321" spans="1:13">
      <c r="A321" s="267">
        <v>311</v>
      </c>
      <c r="B321" s="276" t="s">
        <v>144</v>
      </c>
      <c r="C321" s="277">
        <v>692.95</v>
      </c>
      <c r="D321" s="278">
        <v>696.01666666666677</v>
      </c>
      <c r="E321" s="278">
        <v>683.33333333333348</v>
      </c>
      <c r="F321" s="278">
        <v>673.7166666666667</v>
      </c>
      <c r="G321" s="278">
        <v>661.03333333333342</v>
      </c>
      <c r="H321" s="278">
        <v>705.63333333333355</v>
      </c>
      <c r="I321" s="278">
        <v>718.31666666666672</v>
      </c>
      <c r="J321" s="278">
        <v>727.93333333333362</v>
      </c>
      <c r="K321" s="276">
        <v>708.7</v>
      </c>
      <c r="L321" s="276">
        <v>686.4</v>
      </c>
      <c r="M321" s="276">
        <v>13.618650000000001</v>
      </c>
    </row>
    <row r="322" spans="1:13">
      <c r="A322" s="267">
        <v>312</v>
      </c>
      <c r="B322" s="276" t="s">
        <v>468</v>
      </c>
      <c r="C322" s="277">
        <v>2187.3000000000002</v>
      </c>
      <c r="D322" s="278">
        <v>2200.7000000000003</v>
      </c>
      <c r="E322" s="278">
        <v>2126.7000000000007</v>
      </c>
      <c r="F322" s="278">
        <v>2066.1000000000004</v>
      </c>
      <c r="G322" s="278">
        <v>1992.1000000000008</v>
      </c>
      <c r="H322" s="278">
        <v>2261.3000000000006</v>
      </c>
      <c r="I322" s="278">
        <v>2335.2999999999997</v>
      </c>
      <c r="J322" s="278">
        <v>2395.9000000000005</v>
      </c>
      <c r="K322" s="276">
        <v>2274.6999999999998</v>
      </c>
      <c r="L322" s="276">
        <v>2140.1</v>
      </c>
      <c r="M322" s="276">
        <v>1.8487800000000001</v>
      </c>
    </row>
    <row r="323" spans="1:13">
      <c r="A323" s="267">
        <v>313</v>
      </c>
      <c r="B323" s="276" t="s">
        <v>146</v>
      </c>
      <c r="C323" s="277">
        <v>1663.55</v>
      </c>
      <c r="D323" s="278">
        <v>1674.6499999999999</v>
      </c>
      <c r="E323" s="278">
        <v>1640.8999999999996</v>
      </c>
      <c r="F323" s="278">
        <v>1618.2499999999998</v>
      </c>
      <c r="G323" s="278">
        <v>1584.4999999999995</v>
      </c>
      <c r="H323" s="278">
        <v>1697.2999999999997</v>
      </c>
      <c r="I323" s="278">
        <v>1731.0500000000002</v>
      </c>
      <c r="J323" s="278">
        <v>1753.6999999999998</v>
      </c>
      <c r="K323" s="276">
        <v>1708.4</v>
      </c>
      <c r="L323" s="276">
        <v>1652</v>
      </c>
      <c r="M323" s="276">
        <v>6.80532</v>
      </c>
    </row>
    <row r="324" spans="1:13">
      <c r="A324" s="267">
        <v>314</v>
      </c>
      <c r="B324" s="276" t="s">
        <v>469</v>
      </c>
      <c r="C324" s="277">
        <v>85.7</v>
      </c>
      <c r="D324" s="278">
        <v>86.316666666666663</v>
      </c>
      <c r="E324" s="278">
        <v>83.833333333333329</v>
      </c>
      <c r="F324" s="278">
        <v>81.966666666666669</v>
      </c>
      <c r="G324" s="278">
        <v>79.483333333333334</v>
      </c>
      <c r="H324" s="278">
        <v>88.183333333333323</v>
      </c>
      <c r="I324" s="278">
        <v>90.666666666666671</v>
      </c>
      <c r="J324" s="278">
        <v>92.533333333333317</v>
      </c>
      <c r="K324" s="276">
        <v>88.8</v>
      </c>
      <c r="L324" s="276">
        <v>84.45</v>
      </c>
      <c r="M324" s="276">
        <v>5.0907099999999996</v>
      </c>
    </row>
    <row r="325" spans="1:13">
      <c r="A325" s="267">
        <v>315</v>
      </c>
      <c r="B325" s="276" t="s">
        <v>470</v>
      </c>
      <c r="C325" s="277">
        <v>406.25</v>
      </c>
      <c r="D325" s="278">
        <v>407.2166666666667</v>
      </c>
      <c r="E325" s="278">
        <v>401.43333333333339</v>
      </c>
      <c r="F325" s="278">
        <v>396.61666666666667</v>
      </c>
      <c r="G325" s="278">
        <v>390.83333333333337</v>
      </c>
      <c r="H325" s="278">
        <v>412.03333333333342</v>
      </c>
      <c r="I325" s="278">
        <v>417.81666666666672</v>
      </c>
      <c r="J325" s="278">
        <v>422.63333333333344</v>
      </c>
      <c r="K325" s="276">
        <v>413</v>
      </c>
      <c r="L325" s="276">
        <v>402.4</v>
      </c>
      <c r="M325" s="276">
        <v>1.6913</v>
      </c>
    </row>
    <row r="326" spans="1:13">
      <c r="A326" s="267">
        <v>316</v>
      </c>
      <c r="B326" s="276" t="s">
        <v>1975</v>
      </c>
      <c r="C326" s="277">
        <v>194.55</v>
      </c>
      <c r="D326" s="278">
        <v>194.68333333333331</v>
      </c>
      <c r="E326" s="278">
        <v>192.01666666666662</v>
      </c>
      <c r="F326" s="278">
        <v>189.48333333333332</v>
      </c>
      <c r="G326" s="278">
        <v>186.81666666666663</v>
      </c>
      <c r="H326" s="278">
        <v>197.21666666666661</v>
      </c>
      <c r="I326" s="278">
        <v>199.8833333333333</v>
      </c>
      <c r="J326" s="278">
        <v>202.4166666666666</v>
      </c>
      <c r="K326" s="276">
        <v>197.35</v>
      </c>
      <c r="L326" s="276">
        <v>192.15</v>
      </c>
      <c r="M326" s="276">
        <v>6.1354899999999999</v>
      </c>
    </row>
    <row r="327" spans="1:13">
      <c r="A327" s="267">
        <v>317</v>
      </c>
      <c r="B327" s="276" t="s">
        <v>147</v>
      </c>
      <c r="C327" s="277">
        <v>157</v>
      </c>
      <c r="D327" s="278">
        <v>158.25</v>
      </c>
      <c r="E327" s="278">
        <v>154</v>
      </c>
      <c r="F327" s="278">
        <v>151</v>
      </c>
      <c r="G327" s="278">
        <v>146.75</v>
      </c>
      <c r="H327" s="278">
        <v>161.25</v>
      </c>
      <c r="I327" s="278">
        <v>165.5</v>
      </c>
      <c r="J327" s="278">
        <v>168.5</v>
      </c>
      <c r="K327" s="276">
        <v>162.5</v>
      </c>
      <c r="L327" s="276">
        <v>155.25</v>
      </c>
      <c r="M327" s="276">
        <v>142.63503</v>
      </c>
    </row>
    <row r="328" spans="1:13">
      <c r="A328" s="267">
        <v>318</v>
      </c>
      <c r="B328" s="276" t="s">
        <v>471</v>
      </c>
      <c r="C328" s="277">
        <v>621.04999999999995</v>
      </c>
      <c r="D328" s="278">
        <v>621.74999999999989</v>
      </c>
      <c r="E328" s="278">
        <v>604.5999999999998</v>
      </c>
      <c r="F328" s="278">
        <v>588.14999999999986</v>
      </c>
      <c r="G328" s="278">
        <v>570.99999999999977</v>
      </c>
      <c r="H328" s="278">
        <v>638.19999999999982</v>
      </c>
      <c r="I328" s="278">
        <v>655.34999999999991</v>
      </c>
      <c r="J328" s="278">
        <v>671.79999999999984</v>
      </c>
      <c r="K328" s="276">
        <v>638.9</v>
      </c>
      <c r="L328" s="276">
        <v>605.29999999999995</v>
      </c>
      <c r="M328" s="276">
        <v>2.1192199999999999</v>
      </c>
    </row>
    <row r="329" spans="1:13">
      <c r="A329" s="267">
        <v>319</v>
      </c>
      <c r="B329" s="276" t="s">
        <v>268</v>
      </c>
      <c r="C329" s="277">
        <v>1635</v>
      </c>
      <c r="D329" s="278">
        <v>1640.9333333333332</v>
      </c>
      <c r="E329" s="278">
        <v>1614.1666666666663</v>
      </c>
      <c r="F329" s="278">
        <v>1593.333333333333</v>
      </c>
      <c r="G329" s="278">
        <v>1566.5666666666662</v>
      </c>
      <c r="H329" s="278">
        <v>1661.7666666666664</v>
      </c>
      <c r="I329" s="278">
        <v>1688.5333333333333</v>
      </c>
      <c r="J329" s="278">
        <v>1709.3666666666666</v>
      </c>
      <c r="K329" s="276">
        <v>1667.7</v>
      </c>
      <c r="L329" s="276">
        <v>1620.1</v>
      </c>
      <c r="M329" s="276">
        <v>4.6552499999999997</v>
      </c>
    </row>
    <row r="330" spans="1:13">
      <c r="A330" s="267">
        <v>320</v>
      </c>
      <c r="B330" s="276" t="s">
        <v>472</v>
      </c>
      <c r="C330" s="277">
        <v>1638.4</v>
      </c>
      <c r="D330" s="278">
        <v>1646.4833333333333</v>
      </c>
      <c r="E330" s="278">
        <v>1617.9666666666667</v>
      </c>
      <c r="F330" s="278">
        <v>1597.5333333333333</v>
      </c>
      <c r="G330" s="278">
        <v>1569.0166666666667</v>
      </c>
      <c r="H330" s="278">
        <v>1666.9166666666667</v>
      </c>
      <c r="I330" s="278">
        <v>1695.4333333333336</v>
      </c>
      <c r="J330" s="278">
        <v>1715.8666666666668</v>
      </c>
      <c r="K330" s="276">
        <v>1675</v>
      </c>
      <c r="L330" s="276">
        <v>1626.05</v>
      </c>
      <c r="M330" s="276">
        <v>1.1688799999999999</v>
      </c>
    </row>
    <row r="331" spans="1:13">
      <c r="A331" s="267">
        <v>321</v>
      </c>
      <c r="B331" s="276" t="s">
        <v>149</v>
      </c>
      <c r="C331" s="277">
        <v>1174.6500000000001</v>
      </c>
      <c r="D331" s="278">
        <v>1179.3833333333334</v>
      </c>
      <c r="E331" s="278">
        <v>1155.2666666666669</v>
      </c>
      <c r="F331" s="278">
        <v>1135.8833333333334</v>
      </c>
      <c r="G331" s="278">
        <v>1111.7666666666669</v>
      </c>
      <c r="H331" s="278">
        <v>1198.7666666666669</v>
      </c>
      <c r="I331" s="278">
        <v>1222.8833333333332</v>
      </c>
      <c r="J331" s="278">
        <v>1242.2666666666669</v>
      </c>
      <c r="K331" s="276">
        <v>1203.5</v>
      </c>
      <c r="L331" s="276">
        <v>1160</v>
      </c>
      <c r="M331" s="276">
        <v>19.12724</v>
      </c>
    </row>
    <row r="332" spans="1:13">
      <c r="A332" s="267">
        <v>322</v>
      </c>
      <c r="B332" s="276" t="s">
        <v>269</v>
      </c>
      <c r="C332" s="277">
        <v>891.25</v>
      </c>
      <c r="D332" s="278">
        <v>898.65</v>
      </c>
      <c r="E332" s="278">
        <v>879.3</v>
      </c>
      <c r="F332" s="278">
        <v>867.35</v>
      </c>
      <c r="G332" s="278">
        <v>848</v>
      </c>
      <c r="H332" s="278">
        <v>910.59999999999991</v>
      </c>
      <c r="I332" s="278">
        <v>929.95</v>
      </c>
      <c r="J332" s="278">
        <v>941.89999999999986</v>
      </c>
      <c r="K332" s="276">
        <v>918</v>
      </c>
      <c r="L332" s="276">
        <v>886.7</v>
      </c>
      <c r="M332" s="276">
        <v>3.0853700000000002</v>
      </c>
    </row>
    <row r="333" spans="1:13">
      <c r="A333" s="267">
        <v>323</v>
      </c>
      <c r="B333" s="276" t="s">
        <v>151</v>
      </c>
      <c r="C333" s="277">
        <v>32.15</v>
      </c>
      <c r="D333" s="278">
        <v>32.449999999999996</v>
      </c>
      <c r="E333" s="278">
        <v>31.699999999999989</v>
      </c>
      <c r="F333" s="278">
        <v>31.249999999999993</v>
      </c>
      <c r="G333" s="278">
        <v>30.499999999999986</v>
      </c>
      <c r="H333" s="278">
        <v>32.899999999999991</v>
      </c>
      <c r="I333" s="278">
        <v>33.650000000000006</v>
      </c>
      <c r="J333" s="278">
        <v>34.099999999999994</v>
      </c>
      <c r="K333" s="276">
        <v>33.200000000000003</v>
      </c>
      <c r="L333" s="276">
        <v>32</v>
      </c>
      <c r="M333" s="276">
        <v>110.43894</v>
      </c>
    </row>
    <row r="334" spans="1:13">
      <c r="A334" s="267">
        <v>324</v>
      </c>
      <c r="B334" s="276" t="s">
        <v>152</v>
      </c>
      <c r="C334" s="277">
        <v>58.85</v>
      </c>
      <c r="D334" s="278">
        <v>59.616666666666674</v>
      </c>
      <c r="E334" s="278">
        <v>57.283333333333346</v>
      </c>
      <c r="F334" s="278">
        <v>55.716666666666669</v>
      </c>
      <c r="G334" s="278">
        <v>53.38333333333334</v>
      </c>
      <c r="H334" s="278">
        <v>61.183333333333351</v>
      </c>
      <c r="I334" s="278">
        <v>63.51666666666668</v>
      </c>
      <c r="J334" s="278">
        <v>65.083333333333357</v>
      </c>
      <c r="K334" s="276">
        <v>61.95</v>
      </c>
      <c r="L334" s="276">
        <v>58.05</v>
      </c>
      <c r="M334" s="276">
        <v>75.249179999999996</v>
      </c>
    </row>
    <row r="335" spans="1:13">
      <c r="A335" s="267">
        <v>325</v>
      </c>
      <c r="B335" s="276" t="s">
        <v>473</v>
      </c>
      <c r="C335" s="277">
        <v>580.1</v>
      </c>
      <c r="D335" s="278">
        <v>582.36666666666667</v>
      </c>
      <c r="E335" s="278">
        <v>565.73333333333335</v>
      </c>
      <c r="F335" s="278">
        <v>551.36666666666667</v>
      </c>
      <c r="G335" s="278">
        <v>534.73333333333335</v>
      </c>
      <c r="H335" s="278">
        <v>596.73333333333335</v>
      </c>
      <c r="I335" s="278">
        <v>613.36666666666679</v>
      </c>
      <c r="J335" s="278">
        <v>627.73333333333335</v>
      </c>
      <c r="K335" s="276">
        <v>599</v>
      </c>
      <c r="L335" s="276">
        <v>568</v>
      </c>
      <c r="M335" s="276">
        <v>1.1883300000000001</v>
      </c>
    </row>
    <row r="336" spans="1:13">
      <c r="A336" s="267">
        <v>326</v>
      </c>
      <c r="B336" s="276" t="s">
        <v>270</v>
      </c>
      <c r="C336" s="277">
        <v>24.4</v>
      </c>
      <c r="D336" s="278">
        <v>24.466666666666669</v>
      </c>
      <c r="E336" s="278">
        <v>23.933333333333337</v>
      </c>
      <c r="F336" s="278">
        <v>23.466666666666669</v>
      </c>
      <c r="G336" s="278">
        <v>22.933333333333337</v>
      </c>
      <c r="H336" s="278">
        <v>24.933333333333337</v>
      </c>
      <c r="I336" s="278">
        <v>25.466666666666669</v>
      </c>
      <c r="J336" s="278">
        <v>25.933333333333337</v>
      </c>
      <c r="K336" s="276">
        <v>25</v>
      </c>
      <c r="L336" s="276">
        <v>24</v>
      </c>
      <c r="M336" s="276">
        <v>53.677070000000001</v>
      </c>
    </row>
    <row r="337" spans="1:13">
      <c r="A337" s="267">
        <v>327</v>
      </c>
      <c r="B337" s="276" t="s">
        <v>474</v>
      </c>
      <c r="C337" s="277">
        <v>53.4</v>
      </c>
      <c r="D337" s="278">
        <v>53.833333333333336</v>
      </c>
      <c r="E337" s="278">
        <v>52.56666666666667</v>
      </c>
      <c r="F337" s="278">
        <v>51.733333333333334</v>
      </c>
      <c r="G337" s="278">
        <v>50.466666666666669</v>
      </c>
      <c r="H337" s="278">
        <v>54.666666666666671</v>
      </c>
      <c r="I337" s="278">
        <v>55.933333333333337</v>
      </c>
      <c r="J337" s="278">
        <v>56.766666666666673</v>
      </c>
      <c r="K337" s="276">
        <v>55.1</v>
      </c>
      <c r="L337" s="276">
        <v>53</v>
      </c>
      <c r="M337" s="276">
        <v>10.884460000000001</v>
      </c>
    </row>
    <row r="338" spans="1:13">
      <c r="A338" s="267">
        <v>328</v>
      </c>
      <c r="B338" s="276" t="s">
        <v>155</v>
      </c>
      <c r="C338" s="277">
        <v>116.35</v>
      </c>
      <c r="D338" s="278">
        <v>118.06666666666666</v>
      </c>
      <c r="E338" s="278">
        <v>113.73333333333332</v>
      </c>
      <c r="F338" s="278">
        <v>111.11666666666666</v>
      </c>
      <c r="G338" s="278">
        <v>106.78333333333332</v>
      </c>
      <c r="H338" s="278">
        <v>120.68333333333332</v>
      </c>
      <c r="I338" s="278">
        <v>125.01666666666667</v>
      </c>
      <c r="J338" s="278">
        <v>127.63333333333333</v>
      </c>
      <c r="K338" s="276">
        <v>122.4</v>
      </c>
      <c r="L338" s="276">
        <v>115.45</v>
      </c>
      <c r="M338" s="276">
        <v>108.66099</v>
      </c>
    </row>
    <row r="339" spans="1:13">
      <c r="A339" s="267">
        <v>329</v>
      </c>
      <c r="B339" s="276" t="s">
        <v>737</v>
      </c>
      <c r="C339" s="277">
        <v>140.9</v>
      </c>
      <c r="D339" s="278">
        <v>142.38333333333333</v>
      </c>
      <c r="E339" s="278">
        <v>138.51666666666665</v>
      </c>
      <c r="F339" s="278">
        <v>136.13333333333333</v>
      </c>
      <c r="G339" s="278">
        <v>132.26666666666665</v>
      </c>
      <c r="H339" s="278">
        <v>144.76666666666665</v>
      </c>
      <c r="I339" s="278">
        <v>148.63333333333333</v>
      </c>
      <c r="J339" s="278">
        <v>151.01666666666665</v>
      </c>
      <c r="K339" s="276">
        <v>146.25</v>
      </c>
      <c r="L339" s="276">
        <v>140</v>
      </c>
      <c r="M339" s="276">
        <v>8.4495799999999992</v>
      </c>
    </row>
    <row r="340" spans="1:13">
      <c r="A340" s="267">
        <v>330</v>
      </c>
      <c r="B340" s="276" t="s">
        <v>156</v>
      </c>
      <c r="C340" s="277">
        <v>97.55</v>
      </c>
      <c r="D340" s="278">
        <v>98.416666666666671</v>
      </c>
      <c r="E340" s="278">
        <v>95.933333333333337</v>
      </c>
      <c r="F340" s="278">
        <v>94.316666666666663</v>
      </c>
      <c r="G340" s="278">
        <v>91.833333333333329</v>
      </c>
      <c r="H340" s="278">
        <v>100.03333333333335</v>
      </c>
      <c r="I340" s="278">
        <v>102.51666666666667</v>
      </c>
      <c r="J340" s="278">
        <v>104.13333333333335</v>
      </c>
      <c r="K340" s="276">
        <v>100.9</v>
      </c>
      <c r="L340" s="276">
        <v>96.8</v>
      </c>
      <c r="M340" s="276">
        <v>236.13664</v>
      </c>
    </row>
    <row r="341" spans="1:13">
      <c r="A341" s="267">
        <v>331</v>
      </c>
      <c r="B341" s="276" t="s">
        <v>475</v>
      </c>
      <c r="C341" s="277">
        <v>450.8</v>
      </c>
      <c r="D341" s="278">
        <v>453.26666666666665</v>
      </c>
      <c r="E341" s="278">
        <v>439.2833333333333</v>
      </c>
      <c r="F341" s="278">
        <v>427.76666666666665</v>
      </c>
      <c r="G341" s="278">
        <v>413.7833333333333</v>
      </c>
      <c r="H341" s="278">
        <v>464.7833333333333</v>
      </c>
      <c r="I341" s="278">
        <v>478.76666666666665</v>
      </c>
      <c r="J341" s="278">
        <v>490.2833333333333</v>
      </c>
      <c r="K341" s="276">
        <v>467.25</v>
      </c>
      <c r="L341" s="276">
        <v>441.75</v>
      </c>
      <c r="M341" s="276">
        <v>10.86393</v>
      </c>
    </row>
    <row r="342" spans="1:13">
      <c r="A342" s="267">
        <v>332</v>
      </c>
      <c r="B342" s="276" t="s">
        <v>150</v>
      </c>
      <c r="C342" s="277">
        <v>43.45</v>
      </c>
      <c r="D342" s="278">
        <v>44</v>
      </c>
      <c r="E342" s="278">
        <v>42.55</v>
      </c>
      <c r="F342" s="278">
        <v>41.65</v>
      </c>
      <c r="G342" s="278">
        <v>40.199999999999996</v>
      </c>
      <c r="H342" s="278">
        <v>44.9</v>
      </c>
      <c r="I342" s="278">
        <v>46.35</v>
      </c>
      <c r="J342" s="278">
        <v>47.25</v>
      </c>
      <c r="K342" s="276">
        <v>45.45</v>
      </c>
      <c r="L342" s="276">
        <v>43.1</v>
      </c>
      <c r="M342" s="276">
        <v>196.00551999999999</v>
      </c>
    </row>
    <row r="343" spans="1:13">
      <c r="A343" s="267">
        <v>333</v>
      </c>
      <c r="B343" s="276" t="s">
        <v>476</v>
      </c>
      <c r="C343" s="277">
        <v>42.1</v>
      </c>
      <c r="D343" s="278">
        <v>42.15</v>
      </c>
      <c r="E343" s="278">
        <v>41.449999999999996</v>
      </c>
      <c r="F343" s="278">
        <v>40.799999999999997</v>
      </c>
      <c r="G343" s="278">
        <v>40.099999999999994</v>
      </c>
      <c r="H343" s="278">
        <v>42.8</v>
      </c>
      <c r="I343" s="278">
        <v>43.5</v>
      </c>
      <c r="J343" s="278">
        <v>44.15</v>
      </c>
      <c r="K343" s="276">
        <v>42.85</v>
      </c>
      <c r="L343" s="276">
        <v>41.5</v>
      </c>
      <c r="M343" s="276">
        <v>13.233499999999999</v>
      </c>
    </row>
    <row r="344" spans="1:13">
      <c r="A344" s="267">
        <v>334</v>
      </c>
      <c r="B344" s="276" t="s">
        <v>478</v>
      </c>
      <c r="C344" s="277">
        <v>2496.9499999999998</v>
      </c>
      <c r="D344" s="278">
        <v>2508.1333333333332</v>
      </c>
      <c r="E344" s="278">
        <v>2478.8166666666666</v>
      </c>
      <c r="F344" s="278">
        <v>2460.6833333333334</v>
      </c>
      <c r="G344" s="278">
        <v>2431.3666666666668</v>
      </c>
      <c r="H344" s="278">
        <v>2526.2666666666664</v>
      </c>
      <c r="I344" s="278">
        <v>2555.583333333333</v>
      </c>
      <c r="J344" s="278">
        <v>2573.7166666666662</v>
      </c>
      <c r="K344" s="276">
        <v>2537.4499999999998</v>
      </c>
      <c r="L344" s="276">
        <v>2490</v>
      </c>
      <c r="M344" s="276">
        <v>0.9274</v>
      </c>
    </row>
    <row r="345" spans="1:13">
      <c r="A345" s="267">
        <v>335</v>
      </c>
      <c r="B345" s="276" t="s">
        <v>2049</v>
      </c>
      <c r="C345" s="277">
        <v>84.55</v>
      </c>
      <c r="D345" s="278">
        <v>85.55</v>
      </c>
      <c r="E345" s="278">
        <v>83</v>
      </c>
      <c r="F345" s="278">
        <v>81.45</v>
      </c>
      <c r="G345" s="278">
        <v>78.900000000000006</v>
      </c>
      <c r="H345" s="278">
        <v>87.1</v>
      </c>
      <c r="I345" s="278">
        <v>89.649999999999977</v>
      </c>
      <c r="J345" s="278">
        <v>91.199999999999989</v>
      </c>
      <c r="K345" s="276">
        <v>88.1</v>
      </c>
      <c r="L345" s="276">
        <v>84</v>
      </c>
      <c r="M345" s="276">
        <v>1.0394600000000001</v>
      </c>
    </row>
    <row r="346" spans="1:13">
      <c r="A346" s="267">
        <v>336</v>
      </c>
      <c r="B346" s="276" t="s">
        <v>153</v>
      </c>
      <c r="C346" s="277">
        <v>17630.7</v>
      </c>
      <c r="D346" s="278">
        <v>17753.816666666666</v>
      </c>
      <c r="E346" s="278">
        <v>17433.633333333331</v>
      </c>
      <c r="F346" s="278">
        <v>17236.566666666666</v>
      </c>
      <c r="G346" s="278">
        <v>16916.383333333331</v>
      </c>
      <c r="H346" s="278">
        <v>17950.883333333331</v>
      </c>
      <c r="I346" s="278">
        <v>18271.066666666666</v>
      </c>
      <c r="J346" s="278">
        <v>18468.133333333331</v>
      </c>
      <c r="K346" s="276">
        <v>18074</v>
      </c>
      <c r="L346" s="276">
        <v>17556.75</v>
      </c>
      <c r="M346" s="276">
        <v>1.2067399999999999</v>
      </c>
    </row>
    <row r="347" spans="1:13">
      <c r="A347" s="267">
        <v>337</v>
      </c>
      <c r="B347" s="276" t="s">
        <v>3181</v>
      </c>
      <c r="C347" s="277">
        <v>36.5</v>
      </c>
      <c r="D347" s="278">
        <v>36.416666666666664</v>
      </c>
      <c r="E347" s="278">
        <v>35.68333333333333</v>
      </c>
      <c r="F347" s="278">
        <v>34.866666666666667</v>
      </c>
      <c r="G347" s="278">
        <v>34.133333333333333</v>
      </c>
      <c r="H347" s="278">
        <v>37.233333333333327</v>
      </c>
      <c r="I347" s="278">
        <v>37.966666666666661</v>
      </c>
      <c r="J347" s="278">
        <v>38.783333333333324</v>
      </c>
      <c r="K347" s="276">
        <v>37.15</v>
      </c>
      <c r="L347" s="276">
        <v>35.6</v>
      </c>
      <c r="M347" s="276">
        <v>13.9115</v>
      </c>
    </row>
    <row r="348" spans="1:13">
      <c r="A348" s="267">
        <v>338</v>
      </c>
      <c r="B348" s="276" t="s">
        <v>479</v>
      </c>
      <c r="C348" s="277">
        <v>1441.1</v>
      </c>
      <c r="D348" s="278">
        <v>1457.6166666666668</v>
      </c>
      <c r="E348" s="278">
        <v>1422.2833333333335</v>
      </c>
      <c r="F348" s="278">
        <v>1403.4666666666667</v>
      </c>
      <c r="G348" s="278">
        <v>1368.1333333333334</v>
      </c>
      <c r="H348" s="278">
        <v>1476.4333333333336</v>
      </c>
      <c r="I348" s="278">
        <v>1511.7666666666667</v>
      </c>
      <c r="J348" s="278">
        <v>1530.5833333333337</v>
      </c>
      <c r="K348" s="276">
        <v>1492.95</v>
      </c>
      <c r="L348" s="276">
        <v>1438.8</v>
      </c>
      <c r="M348" s="276">
        <v>8.7749999999999995E-2</v>
      </c>
    </row>
    <row r="349" spans="1:13">
      <c r="A349" s="267">
        <v>339</v>
      </c>
      <c r="B349" s="276" t="s">
        <v>3161</v>
      </c>
      <c r="C349" s="277">
        <v>334.95</v>
      </c>
      <c r="D349" s="278">
        <v>333.98333333333335</v>
      </c>
      <c r="E349" s="278">
        <v>327.9666666666667</v>
      </c>
      <c r="F349" s="278">
        <v>320.98333333333335</v>
      </c>
      <c r="G349" s="278">
        <v>314.9666666666667</v>
      </c>
      <c r="H349" s="278">
        <v>340.9666666666667</v>
      </c>
      <c r="I349" s="278">
        <v>346.98333333333335</v>
      </c>
      <c r="J349" s="278">
        <v>353.9666666666667</v>
      </c>
      <c r="K349" s="276">
        <v>340</v>
      </c>
      <c r="L349" s="276">
        <v>327</v>
      </c>
      <c r="M349" s="276">
        <v>33.450749999999999</v>
      </c>
    </row>
    <row r="350" spans="1:13">
      <c r="A350" s="267">
        <v>340</v>
      </c>
      <c r="B350" s="276" t="s">
        <v>271</v>
      </c>
      <c r="C350" s="277">
        <v>556.85</v>
      </c>
      <c r="D350" s="278">
        <v>555.43333333333339</v>
      </c>
      <c r="E350" s="278">
        <v>541.01666666666677</v>
      </c>
      <c r="F350" s="278">
        <v>525.18333333333339</v>
      </c>
      <c r="G350" s="278">
        <v>510.76666666666677</v>
      </c>
      <c r="H350" s="278">
        <v>571.26666666666677</v>
      </c>
      <c r="I350" s="278">
        <v>585.68333333333328</v>
      </c>
      <c r="J350" s="278">
        <v>601.51666666666677</v>
      </c>
      <c r="K350" s="276">
        <v>569.85</v>
      </c>
      <c r="L350" s="276">
        <v>539.6</v>
      </c>
      <c r="M350" s="276">
        <v>5.1289300000000004</v>
      </c>
    </row>
    <row r="351" spans="1:13">
      <c r="A351" s="267">
        <v>341</v>
      </c>
      <c r="B351" s="276" t="s">
        <v>158</v>
      </c>
      <c r="C351" s="277">
        <v>96.65</v>
      </c>
      <c r="D351" s="278">
        <v>98.183333333333337</v>
      </c>
      <c r="E351" s="278">
        <v>94.51666666666668</v>
      </c>
      <c r="F351" s="278">
        <v>92.38333333333334</v>
      </c>
      <c r="G351" s="278">
        <v>88.716666666666683</v>
      </c>
      <c r="H351" s="278">
        <v>100.31666666666668</v>
      </c>
      <c r="I351" s="278">
        <v>103.98333333333333</v>
      </c>
      <c r="J351" s="278">
        <v>106.11666666666667</v>
      </c>
      <c r="K351" s="276">
        <v>101.85</v>
      </c>
      <c r="L351" s="276">
        <v>96.05</v>
      </c>
      <c r="M351" s="276">
        <v>336.23460999999998</v>
      </c>
    </row>
    <row r="352" spans="1:13">
      <c r="A352" s="267">
        <v>342</v>
      </c>
      <c r="B352" s="276" t="s">
        <v>157</v>
      </c>
      <c r="C352" s="277">
        <v>114.8</v>
      </c>
      <c r="D352" s="278">
        <v>114.38333333333333</v>
      </c>
      <c r="E352" s="278">
        <v>110.91666666666666</v>
      </c>
      <c r="F352" s="278">
        <v>107.03333333333333</v>
      </c>
      <c r="G352" s="278">
        <v>103.56666666666666</v>
      </c>
      <c r="H352" s="278">
        <v>118.26666666666665</v>
      </c>
      <c r="I352" s="278">
        <v>121.73333333333332</v>
      </c>
      <c r="J352" s="278">
        <v>125.61666666666665</v>
      </c>
      <c r="K352" s="276">
        <v>117.85</v>
      </c>
      <c r="L352" s="276">
        <v>110.5</v>
      </c>
      <c r="M352" s="276">
        <v>17.944749999999999</v>
      </c>
    </row>
    <row r="353" spans="1:13">
      <c r="A353" s="267">
        <v>343</v>
      </c>
      <c r="B353" s="276" t="s">
        <v>480</v>
      </c>
      <c r="C353" s="277">
        <v>79</v>
      </c>
      <c r="D353" s="278">
        <v>80.416666666666671</v>
      </c>
      <c r="E353" s="278">
        <v>75.833333333333343</v>
      </c>
      <c r="F353" s="278">
        <v>72.666666666666671</v>
      </c>
      <c r="G353" s="278">
        <v>68.083333333333343</v>
      </c>
      <c r="H353" s="278">
        <v>83.583333333333343</v>
      </c>
      <c r="I353" s="278">
        <v>88.166666666666686</v>
      </c>
      <c r="J353" s="278">
        <v>91.333333333333343</v>
      </c>
      <c r="K353" s="276">
        <v>85</v>
      </c>
      <c r="L353" s="276">
        <v>77.25</v>
      </c>
      <c r="M353" s="276">
        <v>0.71031999999999995</v>
      </c>
    </row>
    <row r="354" spans="1:13">
      <c r="A354" s="267">
        <v>344</v>
      </c>
      <c r="B354" s="276" t="s">
        <v>272</v>
      </c>
      <c r="C354" s="277">
        <v>3308.4</v>
      </c>
      <c r="D354" s="278">
        <v>3317.5</v>
      </c>
      <c r="E354" s="278">
        <v>3245</v>
      </c>
      <c r="F354" s="278">
        <v>3181.6</v>
      </c>
      <c r="G354" s="278">
        <v>3109.1</v>
      </c>
      <c r="H354" s="278">
        <v>3380.9</v>
      </c>
      <c r="I354" s="278">
        <v>3453.4</v>
      </c>
      <c r="J354" s="278">
        <v>3516.8</v>
      </c>
      <c r="K354" s="276">
        <v>3390</v>
      </c>
      <c r="L354" s="276">
        <v>3254.1</v>
      </c>
      <c r="M354" s="276">
        <v>0.69955000000000001</v>
      </c>
    </row>
    <row r="355" spans="1:13">
      <c r="A355" s="267">
        <v>345</v>
      </c>
      <c r="B355" s="276" t="s">
        <v>481</v>
      </c>
      <c r="C355" s="277">
        <v>80.8</v>
      </c>
      <c r="D355" s="278">
        <v>81.233333333333334</v>
      </c>
      <c r="E355" s="278">
        <v>78.566666666666663</v>
      </c>
      <c r="F355" s="278">
        <v>76.333333333333329</v>
      </c>
      <c r="G355" s="278">
        <v>73.666666666666657</v>
      </c>
      <c r="H355" s="278">
        <v>83.466666666666669</v>
      </c>
      <c r="I355" s="278">
        <v>86.133333333333326</v>
      </c>
      <c r="J355" s="278">
        <v>88.366666666666674</v>
      </c>
      <c r="K355" s="276">
        <v>83.9</v>
      </c>
      <c r="L355" s="276">
        <v>79</v>
      </c>
      <c r="M355" s="276">
        <v>3.3608899999999999</v>
      </c>
    </row>
    <row r="356" spans="1:13">
      <c r="A356" s="267">
        <v>346</v>
      </c>
      <c r="B356" s="276" t="s">
        <v>482</v>
      </c>
      <c r="C356" s="277">
        <v>228.1</v>
      </c>
      <c r="D356" s="278">
        <v>230.68333333333331</v>
      </c>
      <c r="E356" s="278">
        <v>223.36666666666662</v>
      </c>
      <c r="F356" s="278">
        <v>218.6333333333333</v>
      </c>
      <c r="G356" s="278">
        <v>211.31666666666661</v>
      </c>
      <c r="H356" s="278">
        <v>235.41666666666663</v>
      </c>
      <c r="I356" s="278">
        <v>242.73333333333329</v>
      </c>
      <c r="J356" s="278">
        <v>247.46666666666664</v>
      </c>
      <c r="K356" s="276">
        <v>238</v>
      </c>
      <c r="L356" s="276">
        <v>225.95</v>
      </c>
      <c r="M356" s="276">
        <v>15.020479999999999</v>
      </c>
    </row>
    <row r="357" spans="1:13">
      <c r="A357" s="267">
        <v>347</v>
      </c>
      <c r="B357" s="276" t="s">
        <v>483</v>
      </c>
      <c r="C357" s="277">
        <v>220.15</v>
      </c>
      <c r="D357" s="278">
        <v>221.48333333333335</v>
      </c>
      <c r="E357" s="278">
        <v>215.51666666666671</v>
      </c>
      <c r="F357" s="278">
        <v>210.88333333333335</v>
      </c>
      <c r="G357" s="278">
        <v>204.91666666666671</v>
      </c>
      <c r="H357" s="278">
        <v>226.1166666666667</v>
      </c>
      <c r="I357" s="278">
        <v>232.08333333333334</v>
      </c>
      <c r="J357" s="278">
        <v>236.7166666666667</v>
      </c>
      <c r="K357" s="276">
        <v>227.45</v>
      </c>
      <c r="L357" s="276">
        <v>216.85</v>
      </c>
      <c r="M357" s="276">
        <v>1.61612</v>
      </c>
    </row>
    <row r="358" spans="1:13">
      <c r="A358" s="267">
        <v>348</v>
      </c>
      <c r="B358" s="276" t="s">
        <v>273</v>
      </c>
      <c r="C358" s="277">
        <v>2203.5500000000002</v>
      </c>
      <c r="D358" s="278">
        <v>2204.9666666666667</v>
      </c>
      <c r="E358" s="278">
        <v>2167.5333333333333</v>
      </c>
      <c r="F358" s="278">
        <v>2131.5166666666664</v>
      </c>
      <c r="G358" s="278">
        <v>2094.083333333333</v>
      </c>
      <c r="H358" s="278">
        <v>2240.9833333333336</v>
      </c>
      <c r="I358" s="278">
        <v>2278.416666666667</v>
      </c>
      <c r="J358" s="278">
        <v>2314.4333333333338</v>
      </c>
      <c r="K358" s="276">
        <v>2242.4</v>
      </c>
      <c r="L358" s="276">
        <v>2168.9499999999998</v>
      </c>
      <c r="M358" s="276">
        <v>3.1834799999999999</v>
      </c>
    </row>
    <row r="359" spans="1:13">
      <c r="A359" s="267">
        <v>349</v>
      </c>
      <c r="B359" s="276" t="s">
        <v>274</v>
      </c>
      <c r="C359" s="277">
        <v>350.9</v>
      </c>
      <c r="D359" s="278">
        <v>355.63333333333338</v>
      </c>
      <c r="E359" s="278">
        <v>343.26666666666677</v>
      </c>
      <c r="F359" s="278">
        <v>335.63333333333338</v>
      </c>
      <c r="G359" s="278">
        <v>323.26666666666677</v>
      </c>
      <c r="H359" s="278">
        <v>363.26666666666677</v>
      </c>
      <c r="I359" s="278">
        <v>375.63333333333344</v>
      </c>
      <c r="J359" s="278">
        <v>383.26666666666677</v>
      </c>
      <c r="K359" s="276">
        <v>368</v>
      </c>
      <c r="L359" s="276">
        <v>348</v>
      </c>
      <c r="M359" s="276">
        <v>2.4459200000000001</v>
      </c>
    </row>
    <row r="360" spans="1:13">
      <c r="A360" s="267">
        <v>350</v>
      </c>
      <c r="B360" s="276" t="s">
        <v>485</v>
      </c>
      <c r="C360" s="277">
        <v>189</v>
      </c>
      <c r="D360" s="278">
        <v>185.66666666666666</v>
      </c>
      <c r="E360" s="278">
        <v>180.38333333333333</v>
      </c>
      <c r="F360" s="278">
        <v>171.76666666666668</v>
      </c>
      <c r="G360" s="278">
        <v>166.48333333333335</v>
      </c>
      <c r="H360" s="278">
        <v>194.2833333333333</v>
      </c>
      <c r="I360" s="278">
        <v>199.56666666666666</v>
      </c>
      <c r="J360" s="278">
        <v>208.18333333333328</v>
      </c>
      <c r="K360" s="276">
        <v>190.95</v>
      </c>
      <c r="L360" s="276">
        <v>177.05</v>
      </c>
      <c r="M360" s="276">
        <v>19.603290000000001</v>
      </c>
    </row>
    <row r="361" spans="1:13">
      <c r="A361" s="267">
        <v>351</v>
      </c>
      <c r="B361" s="276" t="s">
        <v>2253</v>
      </c>
      <c r="C361" s="277">
        <v>410.9</v>
      </c>
      <c r="D361" s="278">
        <v>416.9666666666667</v>
      </c>
      <c r="E361" s="278">
        <v>403.93333333333339</v>
      </c>
      <c r="F361" s="278">
        <v>396.9666666666667</v>
      </c>
      <c r="G361" s="278">
        <v>383.93333333333339</v>
      </c>
      <c r="H361" s="278">
        <v>423.93333333333339</v>
      </c>
      <c r="I361" s="278">
        <v>436.9666666666667</v>
      </c>
      <c r="J361" s="278">
        <v>443.93333333333339</v>
      </c>
      <c r="K361" s="276">
        <v>430</v>
      </c>
      <c r="L361" s="276">
        <v>410</v>
      </c>
      <c r="M361" s="276">
        <v>1.2947299999999999</v>
      </c>
    </row>
    <row r="362" spans="1:13">
      <c r="A362" s="267">
        <v>352</v>
      </c>
      <c r="B362" s="276" t="s">
        <v>486</v>
      </c>
      <c r="C362" s="277">
        <v>58.15</v>
      </c>
      <c r="D362" s="278">
        <v>58.4</v>
      </c>
      <c r="E362" s="278">
        <v>57.449999999999996</v>
      </c>
      <c r="F362" s="278">
        <v>56.75</v>
      </c>
      <c r="G362" s="278">
        <v>55.8</v>
      </c>
      <c r="H362" s="278">
        <v>59.099999999999994</v>
      </c>
      <c r="I362" s="278">
        <v>60.05</v>
      </c>
      <c r="J362" s="278">
        <v>60.749999999999993</v>
      </c>
      <c r="K362" s="276">
        <v>59.35</v>
      </c>
      <c r="L362" s="276">
        <v>57.7</v>
      </c>
      <c r="M362" s="276">
        <v>7.3654599999999997</v>
      </c>
    </row>
    <row r="363" spans="1:13">
      <c r="A363" s="267">
        <v>353</v>
      </c>
      <c r="B363" s="276" t="s">
        <v>166</v>
      </c>
      <c r="C363" s="277">
        <v>1499.4</v>
      </c>
      <c r="D363" s="278">
        <v>1480.0333333333335</v>
      </c>
      <c r="E363" s="278">
        <v>1443.5166666666671</v>
      </c>
      <c r="F363" s="278">
        <v>1387.6333333333337</v>
      </c>
      <c r="G363" s="278">
        <v>1351.1166666666672</v>
      </c>
      <c r="H363" s="278">
        <v>1535.916666666667</v>
      </c>
      <c r="I363" s="278">
        <v>1572.4333333333334</v>
      </c>
      <c r="J363" s="278">
        <v>1628.3166666666668</v>
      </c>
      <c r="K363" s="276">
        <v>1516.55</v>
      </c>
      <c r="L363" s="276">
        <v>1424.15</v>
      </c>
      <c r="M363" s="276">
        <v>33.309959999999997</v>
      </c>
    </row>
    <row r="364" spans="1:13">
      <c r="A364" s="267">
        <v>354</v>
      </c>
      <c r="B364" s="276" t="s">
        <v>159</v>
      </c>
      <c r="C364" s="277">
        <v>28259.05</v>
      </c>
      <c r="D364" s="278">
        <v>28324.45</v>
      </c>
      <c r="E364" s="278">
        <v>27848.9</v>
      </c>
      <c r="F364" s="278">
        <v>27438.75</v>
      </c>
      <c r="G364" s="278">
        <v>26963.200000000001</v>
      </c>
      <c r="H364" s="278">
        <v>28734.600000000002</v>
      </c>
      <c r="I364" s="278">
        <v>29210.149999999998</v>
      </c>
      <c r="J364" s="278">
        <v>29620.300000000003</v>
      </c>
      <c r="K364" s="276">
        <v>28800</v>
      </c>
      <c r="L364" s="276">
        <v>27914.3</v>
      </c>
      <c r="M364" s="276">
        <v>0.29722999999999999</v>
      </c>
    </row>
    <row r="365" spans="1:13">
      <c r="A365" s="267">
        <v>355</v>
      </c>
      <c r="B365" s="276" t="s">
        <v>488</v>
      </c>
      <c r="C365" s="277">
        <v>1592.45</v>
      </c>
      <c r="D365" s="278">
        <v>1592.4333333333334</v>
      </c>
      <c r="E365" s="278">
        <v>1550.5666666666668</v>
      </c>
      <c r="F365" s="278">
        <v>1508.6833333333334</v>
      </c>
      <c r="G365" s="278">
        <v>1466.8166666666668</v>
      </c>
      <c r="H365" s="278">
        <v>1634.3166666666668</v>
      </c>
      <c r="I365" s="278">
        <v>1676.1833333333336</v>
      </c>
      <c r="J365" s="278">
        <v>1718.0666666666668</v>
      </c>
      <c r="K365" s="276">
        <v>1634.3</v>
      </c>
      <c r="L365" s="276">
        <v>1550.55</v>
      </c>
      <c r="M365" s="276">
        <v>1.2732699999999999</v>
      </c>
    </row>
    <row r="366" spans="1:13">
      <c r="A366" s="267">
        <v>356</v>
      </c>
      <c r="B366" s="276" t="s">
        <v>161</v>
      </c>
      <c r="C366" s="277">
        <v>243.25</v>
      </c>
      <c r="D366" s="278">
        <v>248.16666666666666</v>
      </c>
      <c r="E366" s="278">
        <v>236.63333333333333</v>
      </c>
      <c r="F366" s="278">
        <v>230.01666666666668</v>
      </c>
      <c r="G366" s="278">
        <v>218.48333333333335</v>
      </c>
      <c r="H366" s="278">
        <v>254.7833333333333</v>
      </c>
      <c r="I366" s="278">
        <v>266.31666666666666</v>
      </c>
      <c r="J366" s="278">
        <v>272.93333333333328</v>
      </c>
      <c r="K366" s="276">
        <v>259.7</v>
      </c>
      <c r="L366" s="276">
        <v>241.55</v>
      </c>
      <c r="M366" s="276">
        <v>95.457430000000002</v>
      </c>
    </row>
    <row r="367" spans="1:13">
      <c r="A367" s="267">
        <v>357</v>
      </c>
      <c r="B367" s="276" t="s">
        <v>275</v>
      </c>
      <c r="C367" s="277">
        <v>4944.6499999999996</v>
      </c>
      <c r="D367" s="278">
        <v>4956.55</v>
      </c>
      <c r="E367" s="278">
        <v>4913.1000000000004</v>
      </c>
      <c r="F367" s="278">
        <v>4881.55</v>
      </c>
      <c r="G367" s="278">
        <v>4838.1000000000004</v>
      </c>
      <c r="H367" s="278">
        <v>4988.1000000000004</v>
      </c>
      <c r="I367" s="278">
        <v>5031.5499999999993</v>
      </c>
      <c r="J367" s="278">
        <v>5063.1000000000004</v>
      </c>
      <c r="K367" s="276">
        <v>5000</v>
      </c>
      <c r="L367" s="276">
        <v>4925</v>
      </c>
      <c r="M367" s="276">
        <v>0.94269000000000003</v>
      </c>
    </row>
    <row r="368" spans="1:13">
      <c r="A368" s="267">
        <v>358</v>
      </c>
      <c r="B368" s="276" t="s">
        <v>489</v>
      </c>
      <c r="C368" s="277">
        <v>183.25</v>
      </c>
      <c r="D368" s="278">
        <v>181.71666666666667</v>
      </c>
      <c r="E368" s="278">
        <v>174.53333333333333</v>
      </c>
      <c r="F368" s="278">
        <v>165.81666666666666</v>
      </c>
      <c r="G368" s="278">
        <v>158.63333333333333</v>
      </c>
      <c r="H368" s="278">
        <v>190.43333333333334</v>
      </c>
      <c r="I368" s="278">
        <v>197.61666666666667</v>
      </c>
      <c r="J368" s="278">
        <v>206.33333333333334</v>
      </c>
      <c r="K368" s="276">
        <v>188.9</v>
      </c>
      <c r="L368" s="276">
        <v>173</v>
      </c>
      <c r="M368" s="276">
        <v>46.052680000000002</v>
      </c>
    </row>
    <row r="369" spans="1:13">
      <c r="A369" s="267">
        <v>359</v>
      </c>
      <c r="B369" s="276" t="s">
        <v>490</v>
      </c>
      <c r="C369" s="277">
        <v>753.4</v>
      </c>
      <c r="D369" s="278">
        <v>759.05000000000007</v>
      </c>
      <c r="E369" s="278">
        <v>735.50000000000011</v>
      </c>
      <c r="F369" s="278">
        <v>717.6</v>
      </c>
      <c r="G369" s="278">
        <v>694.05000000000007</v>
      </c>
      <c r="H369" s="278">
        <v>776.95000000000016</v>
      </c>
      <c r="I369" s="278">
        <v>800.50000000000011</v>
      </c>
      <c r="J369" s="278">
        <v>818.4000000000002</v>
      </c>
      <c r="K369" s="276">
        <v>782.6</v>
      </c>
      <c r="L369" s="276">
        <v>741.15</v>
      </c>
      <c r="M369" s="276">
        <v>2.4411299999999998</v>
      </c>
    </row>
    <row r="370" spans="1:13">
      <c r="A370" s="267">
        <v>360</v>
      </c>
      <c r="B370" s="276" t="s">
        <v>163</v>
      </c>
      <c r="C370" s="277">
        <v>1726.85</v>
      </c>
      <c r="D370" s="278">
        <v>1732.8</v>
      </c>
      <c r="E370" s="278">
        <v>1708.6999999999998</v>
      </c>
      <c r="F370" s="278">
        <v>1690.55</v>
      </c>
      <c r="G370" s="278">
        <v>1666.4499999999998</v>
      </c>
      <c r="H370" s="278">
        <v>1750.9499999999998</v>
      </c>
      <c r="I370" s="278">
        <v>1775.0499999999997</v>
      </c>
      <c r="J370" s="278">
        <v>1793.1999999999998</v>
      </c>
      <c r="K370" s="276">
        <v>1756.9</v>
      </c>
      <c r="L370" s="276">
        <v>1714.65</v>
      </c>
      <c r="M370" s="276">
        <v>7.68018</v>
      </c>
    </row>
    <row r="371" spans="1:13">
      <c r="A371" s="267">
        <v>361</v>
      </c>
      <c r="B371" s="276" t="s">
        <v>160</v>
      </c>
      <c r="C371" s="277">
        <v>1584.65</v>
      </c>
      <c r="D371" s="278">
        <v>1596.6666666666667</v>
      </c>
      <c r="E371" s="278">
        <v>1543.6333333333334</v>
      </c>
      <c r="F371" s="278">
        <v>1502.6166666666668</v>
      </c>
      <c r="G371" s="278">
        <v>1449.5833333333335</v>
      </c>
      <c r="H371" s="278">
        <v>1637.6833333333334</v>
      </c>
      <c r="I371" s="278">
        <v>1690.7166666666667</v>
      </c>
      <c r="J371" s="278">
        <v>1731.7333333333333</v>
      </c>
      <c r="K371" s="276">
        <v>1649.7</v>
      </c>
      <c r="L371" s="276">
        <v>1555.65</v>
      </c>
      <c r="M371" s="276">
        <v>47.427370000000003</v>
      </c>
    </row>
    <row r="372" spans="1:13">
      <c r="A372" s="267">
        <v>362</v>
      </c>
      <c r="B372" s="276" t="s">
        <v>2223</v>
      </c>
      <c r="C372" s="277">
        <v>509.45</v>
      </c>
      <c r="D372" s="278">
        <v>506.65000000000003</v>
      </c>
      <c r="E372" s="278">
        <v>487.80000000000007</v>
      </c>
      <c r="F372" s="278">
        <v>466.15000000000003</v>
      </c>
      <c r="G372" s="278">
        <v>447.30000000000007</v>
      </c>
      <c r="H372" s="278">
        <v>528.30000000000007</v>
      </c>
      <c r="I372" s="278">
        <v>547.15000000000009</v>
      </c>
      <c r="J372" s="278">
        <v>568.80000000000007</v>
      </c>
      <c r="K372" s="276">
        <v>525.5</v>
      </c>
      <c r="L372" s="276">
        <v>485</v>
      </c>
      <c r="M372" s="276">
        <v>1.47174</v>
      </c>
    </row>
    <row r="373" spans="1:13">
      <c r="A373" s="267">
        <v>363</v>
      </c>
      <c r="B373" s="276" t="s">
        <v>491</v>
      </c>
      <c r="C373" s="277">
        <v>1194.25</v>
      </c>
      <c r="D373" s="278">
        <v>1183.1499999999999</v>
      </c>
      <c r="E373" s="278">
        <v>1156.2999999999997</v>
      </c>
      <c r="F373" s="278">
        <v>1118.3499999999999</v>
      </c>
      <c r="G373" s="278">
        <v>1091.4999999999998</v>
      </c>
      <c r="H373" s="278">
        <v>1221.0999999999997</v>
      </c>
      <c r="I373" s="278">
        <v>1247.9499999999996</v>
      </c>
      <c r="J373" s="278">
        <v>1285.8999999999996</v>
      </c>
      <c r="K373" s="276">
        <v>1210</v>
      </c>
      <c r="L373" s="276">
        <v>1145.2</v>
      </c>
      <c r="M373" s="276">
        <v>4.5783100000000001</v>
      </c>
    </row>
    <row r="374" spans="1:13">
      <c r="A374" s="267">
        <v>364</v>
      </c>
      <c r="B374" s="276" t="s">
        <v>2225</v>
      </c>
      <c r="C374" s="277">
        <v>689.55</v>
      </c>
      <c r="D374" s="278">
        <v>695.9666666666667</v>
      </c>
      <c r="E374" s="278">
        <v>678.93333333333339</v>
      </c>
      <c r="F374" s="278">
        <v>668.31666666666672</v>
      </c>
      <c r="G374" s="278">
        <v>651.28333333333342</v>
      </c>
      <c r="H374" s="278">
        <v>706.58333333333337</v>
      </c>
      <c r="I374" s="278">
        <v>723.61666666666667</v>
      </c>
      <c r="J374" s="278">
        <v>734.23333333333335</v>
      </c>
      <c r="K374" s="276">
        <v>713</v>
      </c>
      <c r="L374" s="276">
        <v>685.35</v>
      </c>
      <c r="M374" s="276">
        <v>0.76612000000000002</v>
      </c>
    </row>
    <row r="375" spans="1:13">
      <c r="A375" s="267">
        <v>365</v>
      </c>
      <c r="B375" s="276" t="s">
        <v>162</v>
      </c>
      <c r="C375" s="277">
        <v>117.4</v>
      </c>
      <c r="D375" s="278">
        <v>118.60000000000001</v>
      </c>
      <c r="E375" s="278">
        <v>115.10000000000002</v>
      </c>
      <c r="F375" s="278">
        <v>112.80000000000001</v>
      </c>
      <c r="G375" s="278">
        <v>109.30000000000003</v>
      </c>
      <c r="H375" s="278">
        <v>120.90000000000002</v>
      </c>
      <c r="I375" s="278">
        <v>124.39999999999999</v>
      </c>
      <c r="J375" s="278">
        <v>126.70000000000002</v>
      </c>
      <c r="K375" s="276">
        <v>122.1</v>
      </c>
      <c r="L375" s="276">
        <v>116.3</v>
      </c>
      <c r="M375" s="276">
        <v>76.117400000000004</v>
      </c>
    </row>
    <row r="376" spans="1:13">
      <c r="A376" s="267">
        <v>366</v>
      </c>
      <c r="B376" s="276" t="s">
        <v>165</v>
      </c>
      <c r="C376" s="277">
        <v>195.75</v>
      </c>
      <c r="D376" s="278">
        <v>197.43333333333331</v>
      </c>
      <c r="E376" s="278">
        <v>192.86666666666662</v>
      </c>
      <c r="F376" s="278">
        <v>189.98333333333332</v>
      </c>
      <c r="G376" s="278">
        <v>185.41666666666663</v>
      </c>
      <c r="H376" s="278">
        <v>200.31666666666661</v>
      </c>
      <c r="I376" s="278">
        <v>204.88333333333327</v>
      </c>
      <c r="J376" s="278">
        <v>207.76666666666659</v>
      </c>
      <c r="K376" s="276">
        <v>202</v>
      </c>
      <c r="L376" s="276">
        <v>194.55</v>
      </c>
      <c r="M376" s="276">
        <v>146.91747000000001</v>
      </c>
    </row>
    <row r="377" spans="1:13">
      <c r="A377" s="267">
        <v>367</v>
      </c>
      <c r="B377" s="276" t="s">
        <v>492</v>
      </c>
      <c r="C377" s="277">
        <v>121.4</v>
      </c>
      <c r="D377" s="278">
        <v>122.58333333333333</v>
      </c>
      <c r="E377" s="278">
        <v>118.66666666666666</v>
      </c>
      <c r="F377" s="278">
        <v>115.93333333333332</v>
      </c>
      <c r="G377" s="278">
        <v>112.01666666666665</v>
      </c>
      <c r="H377" s="278">
        <v>125.31666666666666</v>
      </c>
      <c r="I377" s="278">
        <v>129.23333333333332</v>
      </c>
      <c r="J377" s="278">
        <v>131.96666666666667</v>
      </c>
      <c r="K377" s="276">
        <v>126.5</v>
      </c>
      <c r="L377" s="276">
        <v>119.85</v>
      </c>
      <c r="M377" s="276">
        <v>11.6593</v>
      </c>
    </row>
    <row r="378" spans="1:13">
      <c r="A378" s="267">
        <v>368</v>
      </c>
      <c r="B378" s="276" t="s">
        <v>276</v>
      </c>
      <c r="C378" s="277">
        <v>278.35000000000002</v>
      </c>
      <c r="D378" s="278">
        <v>280.55</v>
      </c>
      <c r="E378" s="278">
        <v>272.3</v>
      </c>
      <c r="F378" s="278">
        <v>266.25</v>
      </c>
      <c r="G378" s="278">
        <v>258</v>
      </c>
      <c r="H378" s="278">
        <v>286.60000000000002</v>
      </c>
      <c r="I378" s="278">
        <v>294.85000000000002</v>
      </c>
      <c r="J378" s="278">
        <v>300.90000000000003</v>
      </c>
      <c r="K378" s="276">
        <v>288.8</v>
      </c>
      <c r="L378" s="276">
        <v>274.5</v>
      </c>
      <c r="M378" s="276">
        <v>5.3600300000000001</v>
      </c>
    </row>
    <row r="379" spans="1:13">
      <c r="A379" s="267">
        <v>369</v>
      </c>
      <c r="B379" s="276" t="s">
        <v>493</v>
      </c>
      <c r="C379" s="277">
        <v>86.5</v>
      </c>
      <c r="D379" s="278">
        <v>85.983333333333334</v>
      </c>
      <c r="E379" s="278">
        <v>83.966666666666669</v>
      </c>
      <c r="F379" s="278">
        <v>81.433333333333337</v>
      </c>
      <c r="G379" s="278">
        <v>79.416666666666671</v>
      </c>
      <c r="H379" s="278">
        <v>88.516666666666666</v>
      </c>
      <c r="I379" s="278">
        <v>90.533333333333346</v>
      </c>
      <c r="J379" s="278">
        <v>93.066666666666663</v>
      </c>
      <c r="K379" s="276">
        <v>88</v>
      </c>
      <c r="L379" s="276">
        <v>83.45</v>
      </c>
      <c r="M379" s="276">
        <v>3.3015699999999999</v>
      </c>
    </row>
    <row r="380" spans="1:13">
      <c r="A380" s="267">
        <v>370</v>
      </c>
      <c r="B380" s="276" t="s">
        <v>494</v>
      </c>
      <c r="C380" s="277">
        <v>6713.25</v>
      </c>
      <c r="D380" s="278">
        <v>6742.6500000000005</v>
      </c>
      <c r="E380" s="278">
        <v>6660.6000000000013</v>
      </c>
      <c r="F380" s="278">
        <v>6607.9500000000007</v>
      </c>
      <c r="G380" s="278">
        <v>6525.9000000000015</v>
      </c>
      <c r="H380" s="278">
        <v>6795.3000000000011</v>
      </c>
      <c r="I380" s="278">
        <v>6877.35</v>
      </c>
      <c r="J380" s="278">
        <v>6930.0000000000009</v>
      </c>
      <c r="K380" s="276">
        <v>6824.7</v>
      </c>
      <c r="L380" s="276">
        <v>6690</v>
      </c>
      <c r="M380" s="276">
        <v>0.27172000000000002</v>
      </c>
    </row>
    <row r="381" spans="1:13">
      <c r="A381" s="267">
        <v>371</v>
      </c>
      <c r="B381" s="276" t="s">
        <v>277</v>
      </c>
      <c r="C381" s="277">
        <v>11316.05</v>
      </c>
      <c r="D381" s="278">
        <v>11325.949999999999</v>
      </c>
      <c r="E381" s="278">
        <v>11225.499999999998</v>
      </c>
      <c r="F381" s="278">
        <v>11134.949999999999</v>
      </c>
      <c r="G381" s="278">
        <v>11034.499999999998</v>
      </c>
      <c r="H381" s="278">
        <v>11416.499999999998</v>
      </c>
      <c r="I381" s="278">
        <v>11516.949999999999</v>
      </c>
      <c r="J381" s="278">
        <v>11607.499999999998</v>
      </c>
      <c r="K381" s="276">
        <v>11426.4</v>
      </c>
      <c r="L381" s="276">
        <v>11235.4</v>
      </c>
      <c r="M381" s="276">
        <v>9.9000000000000005E-2</v>
      </c>
    </row>
    <row r="382" spans="1:13">
      <c r="A382" s="267">
        <v>372</v>
      </c>
      <c r="B382" s="276" t="s">
        <v>164</v>
      </c>
      <c r="C382" s="277">
        <v>35.450000000000003</v>
      </c>
      <c r="D382" s="278">
        <v>35.699999999999996</v>
      </c>
      <c r="E382" s="278">
        <v>34.849999999999994</v>
      </c>
      <c r="F382" s="278">
        <v>34.25</v>
      </c>
      <c r="G382" s="278">
        <v>33.4</v>
      </c>
      <c r="H382" s="278">
        <v>36.29999999999999</v>
      </c>
      <c r="I382" s="278">
        <v>37.15</v>
      </c>
      <c r="J382" s="278">
        <v>37.749999999999986</v>
      </c>
      <c r="K382" s="276">
        <v>36.549999999999997</v>
      </c>
      <c r="L382" s="276">
        <v>35.1</v>
      </c>
      <c r="M382" s="276">
        <v>1130.03034</v>
      </c>
    </row>
    <row r="383" spans="1:13">
      <c r="A383" s="267">
        <v>373</v>
      </c>
      <c r="B383" s="276" t="s">
        <v>278</v>
      </c>
      <c r="C383" s="277">
        <v>589.6</v>
      </c>
      <c r="D383" s="278">
        <v>594.93333333333339</v>
      </c>
      <c r="E383" s="278">
        <v>569.91666666666674</v>
      </c>
      <c r="F383" s="278">
        <v>550.23333333333335</v>
      </c>
      <c r="G383" s="278">
        <v>525.2166666666667</v>
      </c>
      <c r="H383" s="278">
        <v>614.61666666666679</v>
      </c>
      <c r="I383" s="278">
        <v>639.63333333333344</v>
      </c>
      <c r="J383" s="278">
        <v>659.31666666666683</v>
      </c>
      <c r="K383" s="276">
        <v>619.95000000000005</v>
      </c>
      <c r="L383" s="276">
        <v>575.25</v>
      </c>
      <c r="M383" s="276">
        <v>3.2402600000000001</v>
      </c>
    </row>
    <row r="384" spans="1:13">
      <c r="A384" s="267">
        <v>374</v>
      </c>
      <c r="B384" s="276" t="s">
        <v>168</v>
      </c>
      <c r="C384" s="277">
        <v>244.4</v>
      </c>
      <c r="D384" s="278">
        <v>246.73333333333335</v>
      </c>
      <c r="E384" s="278">
        <v>240.4666666666667</v>
      </c>
      <c r="F384" s="278">
        <v>236.53333333333336</v>
      </c>
      <c r="G384" s="278">
        <v>230.26666666666671</v>
      </c>
      <c r="H384" s="278">
        <v>250.66666666666669</v>
      </c>
      <c r="I384" s="278">
        <v>256.93333333333334</v>
      </c>
      <c r="J384" s="278">
        <v>260.86666666666667</v>
      </c>
      <c r="K384" s="276">
        <v>253</v>
      </c>
      <c r="L384" s="276">
        <v>242.8</v>
      </c>
      <c r="M384" s="276">
        <v>117.3043</v>
      </c>
    </row>
    <row r="385" spans="1:13">
      <c r="A385" s="267">
        <v>375</v>
      </c>
      <c r="B385" s="276" t="s">
        <v>169</v>
      </c>
      <c r="C385" s="277">
        <v>140.9</v>
      </c>
      <c r="D385" s="278">
        <v>141.91666666666666</v>
      </c>
      <c r="E385" s="278">
        <v>138.33333333333331</v>
      </c>
      <c r="F385" s="278">
        <v>135.76666666666665</v>
      </c>
      <c r="G385" s="278">
        <v>132.18333333333331</v>
      </c>
      <c r="H385" s="278">
        <v>144.48333333333332</v>
      </c>
      <c r="I385" s="278">
        <v>148.06666666666663</v>
      </c>
      <c r="J385" s="278">
        <v>150.63333333333333</v>
      </c>
      <c r="K385" s="276">
        <v>145.5</v>
      </c>
      <c r="L385" s="276">
        <v>139.35</v>
      </c>
      <c r="M385" s="276">
        <v>65.580449999999999</v>
      </c>
    </row>
    <row r="386" spans="1:13">
      <c r="A386" s="267">
        <v>376</v>
      </c>
      <c r="B386" s="276" t="s">
        <v>495</v>
      </c>
      <c r="C386" s="277">
        <v>259.14999999999998</v>
      </c>
      <c r="D386" s="278">
        <v>259.84999999999997</v>
      </c>
      <c r="E386" s="278">
        <v>255.59999999999991</v>
      </c>
      <c r="F386" s="278">
        <v>252.04999999999995</v>
      </c>
      <c r="G386" s="278">
        <v>247.7999999999999</v>
      </c>
      <c r="H386" s="278">
        <v>263.39999999999992</v>
      </c>
      <c r="I386" s="278">
        <v>267.65000000000003</v>
      </c>
      <c r="J386" s="278">
        <v>271.19999999999993</v>
      </c>
      <c r="K386" s="276">
        <v>264.10000000000002</v>
      </c>
      <c r="L386" s="276">
        <v>256.3</v>
      </c>
      <c r="M386" s="276">
        <v>2.5633400000000002</v>
      </c>
    </row>
    <row r="387" spans="1:13">
      <c r="A387" s="267">
        <v>377</v>
      </c>
      <c r="B387" s="276" t="s">
        <v>496</v>
      </c>
      <c r="C387" s="277">
        <v>495.2</v>
      </c>
      <c r="D387" s="278">
        <v>495.0333333333333</v>
      </c>
      <c r="E387" s="278">
        <v>485.16666666666663</v>
      </c>
      <c r="F387" s="278">
        <v>475.13333333333333</v>
      </c>
      <c r="G387" s="278">
        <v>465.26666666666665</v>
      </c>
      <c r="H387" s="278">
        <v>505.06666666666661</v>
      </c>
      <c r="I387" s="278">
        <v>514.93333333333328</v>
      </c>
      <c r="J387" s="278">
        <v>524.96666666666658</v>
      </c>
      <c r="K387" s="276">
        <v>504.9</v>
      </c>
      <c r="L387" s="276">
        <v>485</v>
      </c>
      <c r="M387" s="276">
        <v>3.3936500000000001</v>
      </c>
    </row>
    <row r="388" spans="1:13">
      <c r="A388" s="267">
        <v>378</v>
      </c>
      <c r="B388" s="276" t="s">
        <v>497</v>
      </c>
      <c r="C388" s="277">
        <v>31.25</v>
      </c>
      <c r="D388" s="278">
        <v>31.483333333333334</v>
      </c>
      <c r="E388" s="278">
        <v>30.766666666666666</v>
      </c>
      <c r="F388" s="278">
        <v>30.283333333333331</v>
      </c>
      <c r="G388" s="278">
        <v>29.566666666666663</v>
      </c>
      <c r="H388" s="278">
        <v>31.966666666666669</v>
      </c>
      <c r="I388" s="278">
        <v>32.683333333333337</v>
      </c>
      <c r="J388" s="278">
        <v>33.166666666666671</v>
      </c>
      <c r="K388" s="276">
        <v>32.200000000000003</v>
      </c>
      <c r="L388" s="276">
        <v>31</v>
      </c>
      <c r="M388" s="276">
        <v>109.8202</v>
      </c>
    </row>
    <row r="389" spans="1:13">
      <c r="A389" s="267">
        <v>379</v>
      </c>
      <c r="B389" s="276" t="s">
        <v>498</v>
      </c>
      <c r="C389" s="277">
        <v>132.80000000000001</v>
      </c>
      <c r="D389" s="278">
        <v>134.93333333333334</v>
      </c>
      <c r="E389" s="278">
        <v>128.36666666666667</v>
      </c>
      <c r="F389" s="278">
        <v>123.93333333333334</v>
      </c>
      <c r="G389" s="278">
        <v>117.36666666666667</v>
      </c>
      <c r="H389" s="278">
        <v>139.36666666666667</v>
      </c>
      <c r="I389" s="278">
        <v>145.93333333333334</v>
      </c>
      <c r="J389" s="278">
        <v>150.36666666666667</v>
      </c>
      <c r="K389" s="276">
        <v>141.5</v>
      </c>
      <c r="L389" s="276">
        <v>130.5</v>
      </c>
      <c r="M389" s="276">
        <v>27.87002</v>
      </c>
    </row>
    <row r="390" spans="1:13">
      <c r="A390" s="267">
        <v>380</v>
      </c>
      <c r="B390" s="276" t="s">
        <v>279</v>
      </c>
      <c r="C390" s="277">
        <v>483.65</v>
      </c>
      <c r="D390" s="278">
        <v>482.45</v>
      </c>
      <c r="E390" s="278">
        <v>478.65</v>
      </c>
      <c r="F390" s="278">
        <v>473.65</v>
      </c>
      <c r="G390" s="278">
        <v>469.84999999999997</v>
      </c>
      <c r="H390" s="278">
        <v>487.45</v>
      </c>
      <c r="I390" s="278">
        <v>491.25000000000006</v>
      </c>
      <c r="J390" s="278">
        <v>496.25</v>
      </c>
      <c r="K390" s="276">
        <v>486.25</v>
      </c>
      <c r="L390" s="276">
        <v>477.45</v>
      </c>
      <c r="M390" s="276">
        <v>1.6972799999999999</v>
      </c>
    </row>
    <row r="391" spans="1:13">
      <c r="A391" s="267">
        <v>381</v>
      </c>
      <c r="B391" s="276" t="s">
        <v>499</v>
      </c>
      <c r="C391" s="277">
        <v>289.35000000000002</v>
      </c>
      <c r="D391" s="278">
        <v>289.63333333333333</v>
      </c>
      <c r="E391" s="278">
        <v>279.31666666666666</v>
      </c>
      <c r="F391" s="278">
        <v>269.28333333333336</v>
      </c>
      <c r="G391" s="278">
        <v>258.9666666666667</v>
      </c>
      <c r="H391" s="278">
        <v>299.66666666666663</v>
      </c>
      <c r="I391" s="278">
        <v>309.98333333333323</v>
      </c>
      <c r="J391" s="278">
        <v>320.01666666666659</v>
      </c>
      <c r="K391" s="276">
        <v>299.95</v>
      </c>
      <c r="L391" s="276">
        <v>279.60000000000002</v>
      </c>
      <c r="M391" s="276">
        <v>22.14218</v>
      </c>
    </row>
    <row r="392" spans="1:13">
      <c r="A392" s="267">
        <v>382</v>
      </c>
      <c r="B392" s="276" t="s">
        <v>500</v>
      </c>
      <c r="C392" s="277">
        <v>53.55</v>
      </c>
      <c r="D392" s="278">
        <v>53.883333333333333</v>
      </c>
      <c r="E392" s="278">
        <v>52.766666666666666</v>
      </c>
      <c r="F392" s="278">
        <v>51.983333333333334</v>
      </c>
      <c r="G392" s="278">
        <v>50.866666666666667</v>
      </c>
      <c r="H392" s="278">
        <v>54.666666666666664</v>
      </c>
      <c r="I392" s="278">
        <v>55.783333333333324</v>
      </c>
      <c r="J392" s="278">
        <v>56.566666666666663</v>
      </c>
      <c r="K392" s="276">
        <v>55</v>
      </c>
      <c r="L392" s="276">
        <v>53.1</v>
      </c>
      <c r="M392" s="276">
        <v>23.04101</v>
      </c>
    </row>
    <row r="393" spans="1:13">
      <c r="A393" s="267">
        <v>383</v>
      </c>
      <c r="B393" s="276" t="s">
        <v>501</v>
      </c>
      <c r="C393" s="277">
        <v>1600.9</v>
      </c>
      <c r="D393" s="278">
        <v>1590</v>
      </c>
      <c r="E393" s="278">
        <v>1561.9</v>
      </c>
      <c r="F393" s="278">
        <v>1522.9</v>
      </c>
      <c r="G393" s="278">
        <v>1494.8000000000002</v>
      </c>
      <c r="H393" s="278">
        <v>1629</v>
      </c>
      <c r="I393" s="278">
        <v>1657.1</v>
      </c>
      <c r="J393" s="278">
        <v>1696.1</v>
      </c>
      <c r="K393" s="276">
        <v>1618.1</v>
      </c>
      <c r="L393" s="276">
        <v>1551</v>
      </c>
      <c r="M393" s="276">
        <v>8.881E-2</v>
      </c>
    </row>
    <row r="394" spans="1:13">
      <c r="A394" s="267">
        <v>384</v>
      </c>
      <c r="B394" s="276" t="s">
        <v>502</v>
      </c>
      <c r="C394" s="277">
        <v>330.05</v>
      </c>
      <c r="D394" s="278">
        <v>332.76666666666671</v>
      </c>
      <c r="E394" s="278">
        <v>325.38333333333344</v>
      </c>
      <c r="F394" s="278">
        <v>320.71666666666675</v>
      </c>
      <c r="G394" s="278">
        <v>313.33333333333348</v>
      </c>
      <c r="H394" s="278">
        <v>337.43333333333339</v>
      </c>
      <c r="I394" s="278">
        <v>344.81666666666672</v>
      </c>
      <c r="J394" s="278">
        <v>349.48333333333335</v>
      </c>
      <c r="K394" s="276">
        <v>340.15</v>
      </c>
      <c r="L394" s="276">
        <v>328.1</v>
      </c>
      <c r="M394" s="276">
        <v>5.4622200000000003</v>
      </c>
    </row>
    <row r="395" spans="1:13">
      <c r="A395" s="267">
        <v>385</v>
      </c>
      <c r="B395" s="276" t="s">
        <v>503</v>
      </c>
      <c r="C395" s="277">
        <v>133.25</v>
      </c>
      <c r="D395" s="278">
        <v>134.56666666666666</v>
      </c>
      <c r="E395" s="278">
        <v>130.18333333333334</v>
      </c>
      <c r="F395" s="278">
        <v>127.11666666666667</v>
      </c>
      <c r="G395" s="278">
        <v>122.73333333333335</v>
      </c>
      <c r="H395" s="278">
        <v>137.63333333333333</v>
      </c>
      <c r="I395" s="278">
        <v>142.01666666666665</v>
      </c>
      <c r="J395" s="278">
        <v>145.08333333333331</v>
      </c>
      <c r="K395" s="276">
        <v>138.94999999999999</v>
      </c>
      <c r="L395" s="276">
        <v>131.5</v>
      </c>
      <c r="M395" s="276">
        <v>2.8946900000000002</v>
      </c>
    </row>
    <row r="396" spans="1:13">
      <c r="A396" s="267">
        <v>386</v>
      </c>
      <c r="B396" s="276" t="s">
        <v>504</v>
      </c>
      <c r="C396" s="277">
        <v>821.25</v>
      </c>
      <c r="D396" s="278">
        <v>831.91666666666663</v>
      </c>
      <c r="E396" s="278">
        <v>804.33333333333326</v>
      </c>
      <c r="F396" s="278">
        <v>787.41666666666663</v>
      </c>
      <c r="G396" s="278">
        <v>759.83333333333326</v>
      </c>
      <c r="H396" s="278">
        <v>848.83333333333326</v>
      </c>
      <c r="I396" s="278">
        <v>876.41666666666652</v>
      </c>
      <c r="J396" s="278">
        <v>893.33333333333326</v>
      </c>
      <c r="K396" s="276">
        <v>859.5</v>
      </c>
      <c r="L396" s="276">
        <v>815</v>
      </c>
      <c r="M396" s="276">
        <v>2.07254</v>
      </c>
    </row>
    <row r="397" spans="1:13">
      <c r="A397" s="267">
        <v>387</v>
      </c>
      <c r="B397" s="276" t="s">
        <v>170</v>
      </c>
      <c r="C397" s="277">
        <v>1983.95</v>
      </c>
      <c r="D397" s="278">
        <v>1968.0999999999997</v>
      </c>
      <c r="E397" s="278">
        <v>1939.1999999999994</v>
      </c>
      <c r="F397" s="278">
        <v>1894.4499999999996</v>
      </c>
      <c r="G397" s="278">
        <v>1865.5499999999993</v>
      </c>
      <c r="H397" s="278">
        <v>2012.8499999999995</v>
      </c>
      <c r="I397" s="278">
        <v>2041.7499999999995</v>
      </c>
      <c r="J397" s="278">
        <v>2086.4999999999995</v>
      </c>
      <c r="K397" s="276">
        <v>1997</v>
      </c>
      <c r="L397" s="276">
        <v>1923.35</v>
      </c>
      <c r="M397" s="276">
        <v>161.98856000000001</v>
      </c>
    </row>
    <row r="398" spans="1:13">
      <c r="A398" s="267">
        <v>388</v>
      </c>
      <c r="B398" s="276" t="s">
        <v>3523</v>
      </c>
      <c r="C398" s="277">
        <v>960.45</v>
      </c>
      <c r="D398" s="278">
        <v>955.80000000000007</v>
      </c>
      <c r="E398" s="278">
        <v>946.65000000000009</v>
      </c>
      <c r="F398" s="278">
        <v>932.85</v>
      </c>
      <c r="G398" s="278">
        <v>923.7</v>
      </c>
      <c r="H398" s="278">
        <v>969.60000000000014</v>
      </c>
      <c r="I398" s="278">
        <v>978.75</v>
      </c>
      <c r="J398" s="278">
        <v>992.55000000000018</v>
      </c>
      <c r="K398" s="276">
        <v>964.95</v>
      </c>
      <c r="L398" s="276">
        <v>942</v>
      </c>
      <c r="M398" s="276">
        <v>8.1558499999999992</v>
      </c>
    </row>
    <row r="399" spans="1:13">
      <c r="A399" s="267">
        <v>389</v>
      </c>
      <c r="B399" s="276" t="s">
        <v>280</v>
      </c>
      <c r="C399" s="277">
        <v>892.9</v>
      </c>
      <c r="D399" s="278">
        <v>894.43333333333339</v>
      </c>
      <c r="E399" s="278">
        <v>881.66666666666674</v>
      </c>
      <c r="F399" s="278">
        <v>870.43333333333339</v>
      </c>
      <c r="G399" s="278">
        <v>857.66666666666674</v>
      </c>
      <c r="H399" s="278">
        <v>905.66666666666674</v>
      </c>
      <c r="I399" s="278">
        <v>918.43333333333339</v>
      </c>
      <c r="J399" s="278">
        <v>929.66666666666674</v>
      </c>
      <c r="K399" s="276">
        <v>907.2</v>
      </c>
      <c r="L399" s="276">
        <v>883.2</v>
      </c>
      <c r="M399" s="276">
        <v>9.3690499999999997</v>
      </c>
    </row>
    <row r="400" spans="1:13">
      <c r="A400" s="267">
        <v>390</v>
      </c>
      <c r="B400" s="276" t="s">
        <v>510</v>
      </c>
      <c r="C400" s="277">
        <v>25.05</v>
      </c>
      <c r="D400" s="278">
        <v>25.316666666666666</v>
      </c>
      <c r="E400" s="278">
        <v>24.683333333333334</v>
      </c>
      <c r="F400" s="278">
        <v>24.316666666666666</v>
      </c>
      <c r="G400" s="278">
        <v>23.683333333333334</v>
      </c>
      <c r="H400" s="278">
        <v>25.683333333333334</v>
      </c>
      <c r="I400" s="278">
        <v>26.316666666666666</v>
      </c>
      <c r="J400" s="278">
        <v>26.683333333333334</v>
      </c>
      <c r="K400" s="276">
        <v>25.95</v>
      </c>
      <c r="L400" s="276">
        <v>24.95</v>
      </c>
      <c r="M400" s="276">
        <v>41.838650000000001</v>
      </c>
    </row>
    <row r="401" spans="1:13">
      <c r="A401" s="267">
        <v>391</v>
      </c>
      <c r="B401" s="276" t="s">
        <v>511</v>
      </c>
      <c r="C401" s="277">
        <v>1799.6</v>
      </c>
      <c r="D401" s="278">
        <v>1803.3999999999999</v>
      </c>
      <c r="E401" s="278">
        <v>1776.2499999999998</v>
      </c>
      <c r="F401" s="278">
        <v>1752.8999999999999</v>
      </c>
      <c r="G401" s="278">
        <v>1725.7499999999998</v>
      </c>
      <c r="H401" s="278">
        <v>1826.7499999999998</v>
      </c>
      <c r="I401" s="278">
        <v>1853.8999999999999</v>
      </c>
      <c r="J401" s="278">
        <v>1877.2499999999998</v>
      </c>
      <c r="K401" s="276">
        <v>1830.55</v>
      </c>
      <c r="L401" s="276">
        <v>1780.05</v>
      </c>
      <c r="M401" s="276">
        <v>0.33933000000000002</v>
      </c>
    </row>
    <row r="402" spans="1:13">
      <c r="A402" s="267">
        <v>392</v>
      </c>
      <c r="B402" s="276" t="s">
        <v>175</v>
      </c>
      <c r="C402" s="277">
        <v>5736.3</v>
      </c>
      <c r="D402" s="278">
        <v>5742.083333333333</v>
      </c>
      <c r="E402" s="278">
        <v>5634.2166666666662</v>
      </c>
      <c r="F402" s="278">
        <v>5532.1333333333332</v>
      </c>
      <c r="G402" s="278">
        <v>5424.2666666666664</v>
      </c>
      <c r="H402" s="278">
        <v>5844.1666666666661</v>
      </c>
      <c r="I402" s="278">
        <v>5952.0333333333328</v>
      </c>
      <c r="J402" s="278">
        <v>6054.1166666666659</v>
      </c>
      <c r="K402" s="276">
        <v>5849.95</v>
      </c>
      <c r="L402" s="276">
        <v>5640</v>
      </c>
      <c r="M402" s="276">
        <v>1.78095</v>
      </c>
    </row>
    <row r="403" spans="1:13">
      <c r="A403" s="267">
        <v>393</v>
      </c>
      <c r="B403" s="276" t="s">
        <v>513</v>
      </c>
      <c r="C403" s="277">
        <v>8331.9</v>
      </c>
      <c r="D403" s="278">
        <v>8314.3833333333332</v>
      </c>
      <c r="E403" s="278">
        <v>8218.7666666666664</v>
      </c>
      <c r="F403" s="278">
        <v>8105.6333333333332</v>
      </c>
      <c r="G403" s="278">
        <v>8010.0166666666664</v>
      </c>
      <c r="H403" s="278">
        <v>8427.5166666666664</v>
      </c>
      <c r="I403" s="278">
        <v>8523.1333333333314</v>
      </c>
      <c r="J403" s="278">
        <v>8636.2666666666664</v>
      </c>
      <c r="K403" s="276">
        <v>8410</v>
      </c>
      <c r="L403" s="276">
        <v>8201.25</v>
      </c>
      <c r="M403" s="276">
        <v>9.4689999999999996E-2</v>
      </c>
    </row>
    <row r="404" spans="1:13">
      <c r="A404" s="267">
        <v>394</v>
      </c>
      <c r="B404" s="276" t="s">
        <v>514</v>
      </c>
      <c r="C404" s="277">
        <v>4500.7</v>
      </c>
      <c r="D404" s="278">
        <v>4473.7166666666672</v>
      </c>
      <c r="E404" s="278">
        <v>4417.4333333333343</v>
      </c>
      <c r="F404" s="278">
        <v>4334.166666666667</v>
      </c>
      <c r="G404" s="278">
        <v>4277.8833333333341</v>
      </c>
      <c r="H404" s="278">
        <v>4556.9833333333345</v>
      </c>
      <c r="I404" s="278">
        <v>4613.2666666666673</v>
      </c>
      <c r="J404" s="278">
        <v>4696.5333333333347</v>
      </c>
      <c r="K404" s="276">
        <v>4530</v>
      </c>
      <c r="L404" s="276">
        <v>4390.45</v>
      </c>
      <c r="M404" s="276">
        <v>8.5419999999999996E-2</v>
      </c>
    </row>
    <row r="405" spans="1:13">
      <c r="A405" s="267">
        <v>395</v>
      </c>
      <c r="B405" s="276" t="s">
        <v>2402</v>
      </c>
      <c r="C405" s="277">
        <v>93.55</v>
      </c>
      <c r="D405" s="278">
        <v>94.366666666666674</v>
      </c>
      <c r="E405" s="278">
        <v>91.933333333333351</v>
      </c>
      <c r="F405" s="278">
        <v>90.316666666666677</v>
      </c>
      <c r="G405" s="278">
        <v>87.883333333333354</v>
      </c>
      <c r="H405" s="278">
        <v>95.983333333333348</v>
      </c>
      <c r="I405" s="278">
        <v>98.416666666666686</v>
      </c>
      <c r="J405" s="278">
        <v>100.03333333333335</v>
      </c>
      <c r="K405" s="276">
        <v>96.8</v>
      </c>
      <c r="L405" s="276">
        <v>92.75</v>
      </c>
      <c r="M405" s="276">
        <v>4.4919399999999996</v>
      </c>
    </row>
    <row r="406" spans="1:13">
      <c r="A406" s="267">
        <v>396</v>
      </c>
      <c r="B406" s="276" t="s">
        <v>515</v>
      </c>
      <c r="C406" s="277">
        <v>409.05</v>
      </c>
      <c r="D406" s="278">
        <v>408.5333333333333</v>
      </c>
      <c r="E406" s="278">
        <v>405.16666666666663</v>
      </c>
      <c r="F406" s="278">
        <v>401.2833333333333</v>
      </c>
      <c r="G406" s="278">
        <v>397.91666666666663</v>
      </c>
      <c r="H406" s="278">
        <v>412.41666666666663</v>
      </c>
      <c r="I406" s="278">
        <v>415.7833333333333</v>
      </c>
      <c r="J406" s="278">
        <v>419.66666666666663</v>
      </c>
      <c r="K406" s="276">
        <v>411.9</v>
      </c>
      <c r="L406" s="276">
        <v>404.65</v>
      </c>
      <c r="M406" s="276">
        <v>1.4853499999999999</v>
      </c>
    </row>
    <row r="407" spans="1:13">
      <c r="A407" s="267">
        <v>397</v>
      </c>
      <c r="B407" s="276" t="s">
        <v>2412</v>
      </c>
      <c r="C407" s="277">
        <v>205.8</v>
      </c>
      <c r="D407" s="278">
        <v>207.28333333333333</v>
      </c>
      <c r="E407" s="278">
        <v>199.56666666666666</v>
      </c>
      <c r="F407" s="278">
        <v>193.33333333333334</v>
      </c>
      <c r="G407" s="278">
        <v>185.61666666666667</v>
      </c>
      <c r="H407" s="278">
        <v>213.51666666666665</v>
      </c>
      <c r="I407" s="278">
        <v>221.23333333333329</v>
      </c>
      <c r="J407" s="278">
        <v>227.46666666666664</v>
      </c>
      <c r="K407" s="276">
        <v>215</v>
      </c>
      <c r="L407" s="276">
        <v>201.05</v>
      </c>
      <c r="M407" s="276">
        <v>15.66545</v>
      </c>
    </row>
    <row r="408" spans="1:13">
      <c r="A408" s="267">
        <v>398</v>
      </c>
      <c r="B408" s="276" t="s">
        <v>516</v>
      </c>
      <c r="C408" s="277">
        <v>1928.2</v>
      </c>
      <c r="D408" s="278">
        <v>1941.6333333333332</v>
      </c>
      <c r="E408" s="278">
        <v>1891.7166666666665</v>
      </c>
      <c r="F408" s="278">
        <v>1855.2333333333333</v>
      </c>
      <c r="G408" s="278">
        <v>1805.3166666666666</v>
      </c>
      <c r="H408" s="278">
        <v>1978.1166666666663</v>
      </c>
      <c r="I408" s="278">
        <v>2028.0333333333333</v>
      </c>
      <c r="J408" s="278">
        <v>2064.5166666666664</v>
      </c>
      <c r="K408" s="276">
        <v>1991.55</v>
      </c>
      <c r="L408" s="276">
        <v>1905.15</v>
      </c>
      <c r="M408" s="276">
        <v>0.11317000000000001</v>
      </c>
    </row>
    <row r="409" spans="1:13">
      <c r="A409" s="267">
        <v>399</v>
      </c>
      <c r="B409" s="276" t="s">
        <v>517</v>
      </c>
      <c r="C409" s="277">
        <v>428.95</v>
      </c>
      <c r="D409" s="278">
        <v>431.95</v>
      </c>
      <c r="E409" s="278">
        <v>422</v>
      </c>
      <c r="F409" s="278">
        <v>415.05</v>
      </c>
      <c r="G409" s="278">
        <v>405.1</v>
      </c>
      <c r="H409" s="278">
        <v>438.9</v>
      </c>
      <c r="I409" s="278">
        <v>448.84999999999991</v>
      </c>
      <c r="J409" s="278">
        <v>455.79999999999995</v>
      </c>
      <c r="K409" s="276">
        <v>441.9</v>
      </c>
      <c r="L409" s="276">
        <v>425</v>
      </c>
      <c r="M409" s="276">
        <v>1.4300200000000001</v>
      </c>
    </row>
    <row r="410" spans="1:13">
      <c r="A410" s="267">
        <v>400</v>
      </c>
      <c r="B410" s="276" t="s">
        <v>2404</v>
      </c>
      <c r="C410" s="277">
        <v>83.65</v>
      </c>
      <c r="D410" s="278">
        <v>84.216666666666683</v>
      </c>
      <c r="E410" s="278">
        <v>82.733333333333363</v>
      </c>
      <c r="F410" s="278">
        <v>81.816666666666677</v>
      </c>
      <c r="G410" s="278">
        <v>80.333333333333357</v>
      </c>
      <c r="H410" s="278">
        <v>85.133333333333368</v>
      </c>
      <c r="I410" s="278">
        <v>86.616666666666688</v>
      </c>
      <c r="J410" s="278">
        <v>87.533333333333374</v>
      </c>
      <c r="K410" s="276">
        <v>85.7</v>
      </c>
      <c r="L410" s="276">
        <v>83.3</v>
      </c>
      <c r="M410" s="276">
        <v>10.044230000000001</v>
      </c>
    </row>
    <row r="411" spans="1:13">
      <c r="A411" s="267">
        <v>401</v>
      </c>
      <c r="B411" s="276" t="s">
        <v>518</v>
      </c>
      <c r="C411" s="277">
        <v>206.75</v>
      </c>
      <c r="D411" s="278">
        <v>208.71666666666667</v>
      </c>
      <c r="E411" s="278">
        <v>201.43333333333334</v>
      </c>
      <c r="F411" s="278">
        <v>196.11666666666667</v>
      </c>
      <c r="G411" s="278">
        <v>188.83333333333334</v>
      </c>
      <c r="H411" s="278">
        <v>214.03333333333333</v>
      </c>
      <c r="I411" s="278">
        <v>221.31666666666669</v>
      </c>
      <c r="J411" s="278">
        <v>226.63333333333333</v>
      </c>
      <c r="K411" s="276">
        <v>216</v>
      </c>
      <c r="L411" s="276">
        <v>203.4</v>
      </c>
      <c r="M411" s="276">
        <v>4.5505500000000003</v>
      </c>
    </row>
    <row r="412" spans="1:13">
      <c r="A412" s="267">
        <v>402</v>
      </c>
      <c r="B412" s="276" t="s">
        <v>173</v>
      </c>
      <c r="C412" s="277">
        <v>23846.9</v>
      </c>
      <c r="D412" s="278">
        <v>23952.3</v>
      </c>
      <c r="E412" s="278">
        <v>23504.6</v>
      </c>
      <c r="F412" s="278">
        <v>23162.3</v>
      </c>
      <c r="G412" s="278">
        <v>22714.6</v>
      </c>
      <c r="H412" s="278">
        <v>24294.6</v>
      </c>
      <c r="I412" s="278">
        <v>24742.300000000003</v>
      </c>
      <c r="J412" s="278">
        <v>25084.6</v>
      </c>
      <c r="K412" s="276">
        <v>24400</v>
      </c>
      <c r="L412" s="276">
        <v>23610</v>
      </c>
      <c r="M412" s="276">
        <v>0.41808000000000001</v>
      </c>
    </row>
    <row r="413" spans="1:13">
      <c r="A413" s="267">
        <v>403</v>
      </c>
      <c r="B413" s="276" t="s">
        <v>520</v>
      </c>
      <c r="C413" s="277">
        <v>1057.9000000000001</v>
      </c>
      <c r="D413" s="278">
        <v>1084.4666666666667</v>
      </c>
      <c r="E413" s="278">
        <v>1008.9333333333334</v>
      </c>
      <c r="F413" s="278">
        <v>959.9666666666667</v>
      </c>
      <c r="G413" s="278">
        <v>884.43333333333339</v>
      </c>
      <c r="H413" s="278">
        <v>1133.4333333333334</v>
      </c>
      <c r="I413" s="278">
        <v>1208.9666666666667</v>
      </c>
      <c r="J413" s="278">
        <v>1257.9333333333334</v>
      </c>
      <c r="K413" s="276">
        <v>1160</v>
      </c>
      <c r="L413" s="276">
        <v>1035.5</v>
      </c>
      <c r="M413" s="276">
        <v>0.36425999999999997</v>
      </c>
    </row>
    <row r="414" spans="1:13">
      <c r="A414" s="267">
        <v>404</v>
      </c>
      <c r="B414" s="276" t="s">
        <v>176</v>
      </c>
      <c r="C414" s="277">
        <v>1173.8</v>
      </c>
      <c r="D414" s="278">
        <v>1183.5666666666668</v>
      </c>
      <c r="E414" s="278">
        <v>1154.3833333333337</v>
      </c>
      <c r="F414" s="278">
        <v>1134.9666666666669</v>
      </c>
      <c r="G414" s="278">
        <v>1105.7833333333338</v>
      </c>
      <c r="H414" s="278">
        <v>1202.9833333333336</v>
      </c>
      <c r="I414" s="278">
        <v>1232.1666666666665</v>
      </c>
      <c r="J414" s="278">
        <v>1251.5833333333335</v>
      </c>
      <c r="K414" s="276">
        <v>1212.75</v>
      </c>
      <c r="L414" s="276">
        <v>1164.1500000000001</v>
      </c>
      <c r="M414" s="276">
        <v>28.847390000000001</v>
      </c>
    </row>
    <row r="415" spans="1:13">
      <c r="A415" s="267">
        <v>405</v>
      </c>
      <c r="B415" s="276" t="s">
        <v>174</v>
      </c>
      <c r="C415" s="277">
        <v>1637.15</v>
      </c>
      <c r="D415" s="278">
        <v>1625.3</v>
      </c>
      <c r="E415" s="278">
        <v>1599.55</v>
      </c>
      <c r="F415" s="278">
        <v>1561.95</v>
      </c>
      <c r="G415" s="278">
        <v>1536.2</v>
      </c>
      <c r="H415" s="278">
        <v>1662.8999999999999</v>
      </c>
      <c r="I415" s="278">
        <v>1688.6499999999999</v>
      </c>
      <c r="J415" s="278">
        <v>1726.2499999999998</v>
      </c>
      <c r="K415" s="276">
        <v>1651.05</v>
      </c>
      <c r="L415" s="276">
        <v>1587.7</v>
      </c>
      <c r="M415" s="276">
        <v>4.0781000000000001</v>
      </c>
    </row>
    <row r="416" spans="1:13">
      <c r="A416" s="267">
        <v>406</v>
      </c>
      <c r="B416" s="276" t="s">
        <v>521</v>
      </c>
      <c r="C416" s="277">
        <v>452.15</v>
      </c>
      <c r="D416" s="278">
        <v>459.43333333333339</v>
      </c>
      <c r="E416" s="278">
        <v>437.56666666666678</v>
      </c>
      <c r="F416" s="278">
        <v>422.98333333333341</v>
      </c>
      <c r="G416" s="278">
        <v>401.11666666666679</v>
      </c>
      <c r="H416" s="278">
        <v>474.01666666666677</v>
      </c>
      <c r="I416" s="278">
        <v>495.88333333333333</v>
      </c>
      <c r="J416" s="278">
        <v>510.46666666666675</v>
      </c>
      <c r="K416" s="276">
        <v>481.3</v>
      </c>
      <c r="L416" s="276">
        <v>444.85</v>
      </c>
      <c r="M416" s="276">
        <v>3.8037899999999998</v>
      </c>
    </row>
    <row r="417" spans="1:13">
      <c r="A417" s="267">
        <v>407</v>
      </c>
      <c r="B417" s="276" t="s">
        <v>522</v>
      </c>
      <c r="C417" s="277">
        <v>1170.8499999999999</v>
      </c>
      <c r="D417" s="278">
        <v>1170.6833333333332</v>
      </c>
      <c r="E417" s="278">
        <v>1155.2666666666664</v>
      </c>
      <c r="F417" s="278">
        <v>1139.6833333333332</v>
      </c>
      <c r="G417" s="278">
        <v>1124.2666666666664</v>
      </c>
      <c r="H417" s="278">
        <v>1186.2666666666664</v>
      </c>
      <c r="I417" s="278">
        <v>1201.6833333333329</v>
      </c>
      <c r="J417" s="278">
        <v>1217.2666666666664</v>
      </c>
      <c r="K417" s="276">
        <v>1186.0999999999999</v>
      </c>
      <c r="L417" s="276">
        <v>1155.0999999999999</v>
      </c>
      <c r="M417" s="276">
        <v>0.17116000000000001</v>
      </c>
    </row>
    <row r="418" spans="1:13">
      <c r="A418" s="267">
        <v>408</v>
      </c>
      <c r="B418" s="276" t="s">
        <v>2499</v>
      </c>
      <c r="C418" s="277">
        <v>1191.0999999999999</v>
      </c>
      <c r="D418" s="278">
        <v>1202.1333333333334</v>
      </c>
      <c r="E418" s="278">
        <v>1171.8166666666668</v>
      </c>
      <c r="F418" s="278">
        <v>1152.5333333333333</v>
      </c>
      <c r="G418" s="278">
        <v>1122.2166666666667</v>
      </c>
      <c r="H418" s="278">
        <v>1221.416666666667</v>
      </c>
      <c r="I418" s="278">
        <v>1251.7333333333336</v>
      </c>
      <c r="J418" s="278">
        <v>1271.0166666666671</v>
      </c>
      <c r="K418" s="276">
        <v>1232.45</v>
      </c>
      <c r="L418" s="276">
        <v>1182.8499999999999</v>
      </c>
      <c r="M418" s="276">
        <v>0.68091000000000002</v>
      </c>
    </row>
    <row r="419" spans="1:13">
      <c r="A419" s="267">
        <v>409</v>
      </c>
      <c r="B419" s="276" t="s">
        <v>523</v>
      </c>
      <c r="C419" s="277">
        <v>392.6</v>
      </c>
      <c r="D419" s="278">
        <v>394.38333333333338</v>
      </c>
      <c r="E419" s="278">
        <v>388.41666666666674</v>
      </c>
      <c r="F419" s="278">
        <v>384.23333333333335</v>
      </c>
      <c r="G419" s="278">
        <v>378.26666666666671</v>
      </c>
      <c r="H419" s="278">
        <v>398.56666666666678</v>
      </c>
      <c r="I419" s="278">
        <v>404.53333333333336</v>
      </c>
      <c r="J419" s="278">
        <v>408.71666666666681</v>
      </c>
      <c r="K419" s="276">
        <v>400.35</v>
      </c>
      <c r="L419" s="276">
        <v>390.2</v>
      </c>
      <c r="M419" s="276">
        <v>1.7297899999999999</v>
      </c>
    </row>
    <row r="420" spans="1:13">
      <c r="A420" s="267">
        <v>410</v>
      </c>
      <c r="B420" s="276" t="s">
        <v>524</v>
      </c>
      <c r="C420" s="277">
        <v>9.15</v>
      </c>
      <c r="D420" s="278">
        <v>9.2333333333333343</v>
      </c>
      <c r="E420" s="278">
        <v>9.0166666666666693</v>
      </c>
      <c r="F420" s="278">
        <v>8.8833333333333346</v>
      </c>
      <c r="G420" s="278">
        <v>8.6666666666666696</v>
      </c>
      <c r="H420" s="278">
        <v>9.3666666666666689</v>
      </c>
      <c r="I420" s="278">
        <v>9.5833333333333339</v>
      </c>
      <c r="J420" s="278">
        <v>9.7166666666666686</v>
      </c>
      <c r="K420" s="276">
        <v>9.4499999999999993</v>
      </c>
      <c r="L420" s="276">
        <v>9.1</v>
      </c>
      <c r="M420" s="276">
        <v>149.58868000000001</v>
      </c>
    </row>
    <row r="421" spans="1:13">
      <c r="A421" s="267">
        <v>411</v>
      </c>
      <c r="B421" s="276" t="s">
        <v>2525</v>
      </c>
      <c r="C421" s="277">
        <v>87.25</v>
      </c>
      <c r="D421" s="278">
        <v>87.966666666666654</v>
      </c>
      <c r="E421" s="278">
        <v>85.433333333333309</v>
      </c>
      <c r="F421" s="278">
        <v>83.61666666666666</v>
      </c>
      <c r="G421" s="278">
        <v>81.083333333333314</v>
      </c>
      <c r="H421" s="278">
        <v>89.783333333333303</v>
      </c>
      <c r="I421" s="278">
        <v>92.316666666666634</v>
      </c>
      <c r="J421" s="278">
        <v>94.133333333333297</v>
      </c>
      <c r="K421" s="276">
        <v>90.5</v>
      </c>
      <c r="L421" s="276">
        <v>86.15</v>
      </c>
      <c r="M421" s="276">
        <v>29.308720000000001</v>
      </c>
    </row>
    <row r="422" spans="1:13">
      <c r="A422" s="267">
        <v>412</v>
      </c>
      <c r="B422" s="276" t="s">
        <v>525</v>
      </c>
      <c r="C422" s="277">
        <v>101.45</v>
      </c>
      <c r="D422" s="278">
        <v>102.95</v>
      </c>
      <c r="E422" s="278">
        <v>98.5</v>
      </c>
      <c r="F422" s="278">
        <v>95.55</v>
      </c>
      <c r="G422" s="278">
        <v>91.1</v>
      </c>
      <c r="H422" s="278">
        <v>105.9</v>
      </c>
      <c r="I422" s="278">
        <v>110.35000000000002</v>
      </c>
      <c r="J422" s="278">
        <v>113.30000000000001</v>
      </c>
      <c r="K422" s="276">
        <v>107.4</v>
      </c>
      <c r="L422" s="276">
        <v>100</v>
      </c>
      <c r="M422" s="276">
        <v>8.3007500000000007</v>
      </c>
    </row>
    <row r="423" spans="1:13">
      <c r="A423" s="267">
        <v>413</v>
      </c>
      <c r="B423" s="276" t="s">
        <v>172</v>
      </c>
      <c r="C423" s="277">
        <v>294.45</v>
      </c>
      <c r="D423" s="278">
        <v>298.43333333333334</v>
      </c>
      <c r="E423" s="278">
        <v>288.2166666666667</v>
      </c>
      <c r="F423" s="278">
        <v>281.98333333333335</v>
      </c>
      <c r="G423" s="278">
        <v>271.76666666666671</v>
      </c>
      <c r="H423" s="278">
        <v>304.66666666666669</v>
      </c>
      <c r="I423" s="278">
        <v>314.88333333333327</v>
      </c>
      <c r="J423" s="278">
        <v>321.11666666666667</v>
      </c>
      <c r="K423" s="276">
        <v>308.64999999999998</v>
      </c>
      <c r="L423" s="276">
        <v>292.2</v>
      </c>
      <c r="M423" s="276">
        <v>549.69749999999999</v>
      </c>
    </row>
    <row r="424" spans="1:13">
      <c r="A424" s="267">
        <v>414</v>
      </c>
      <c r="B424" s="276" t="s">
        <v>171</v>
      </c>
      <c r="C424" s="285">
        <v>65.95</v>
      </c>
      <c r="D424" s="286">
        <v>66.850000000000009</v>
      </c>
      <c r="E424" s="286">
        <v>63.800000000000011</v>
      </c>
      <c r="F424" s="286">
        <v>61.650000000000006</v>
      </c>
      <c r="G424" s="286">
        <v>58.600000000000009</v>
      </c>
      <c r="H424" s="286">
        <v>69.000000000000014</v>
      </c>
      <c r="I424" s="286">
        <v>72.05</v>
      </c>
      <c r="J424" s="286">
        <v>74.200000000000017</v>
      </c>
      <c r="K424" s="287">
        <v>69.900000000000006</v>
      </c>
      <c r="L424" s="287">
        <v>64.7</v>
      </c>
      <c r="M424" s="287">
        <v>1147.0853099999999</v>
      </c>
    </row>
    <row r="425" spans="1:13">
      <c r="A425" s="267">
        <v>415</v>
      </c>
      <c r="B425" s="276" t="s">
        <v>2593</v>
      </c>
      <c r="C425" s="276">
        <v>252.8</v>
      </c>
      <c r="D425" s="278">
        <v>255.68333333333331</v>
      </c>
      <c r="E425" s="278">
        <v>248.11666666666662</v>
      </c>
      <c r="F425" s="278">
        <v>243.43333333333331</v>
      </c>
      <c r="G425" s="278">
        <v>235.86666666666662</v>
      </c>
      <c r="H425" s="278">
        <v>260.36666666666662</v>
      </c>
      <c r="I425" s="278">
        <v>267.93333333333328</v>
      </c>
      <c r="J425" s="278">
        <v>272.61666666666662</v>
      </c>
      <c r="K425" s="276">
        <v>263.25</v>
      </c>
      <c r="L425" s="276">
        <v>251</v>
      </c>
      <c r="M425" s="276">
        <v>3.1355499999999998</v>
      </c>
    </row>
    <row r="426" spans="1:13">
      <c r="A426" s="267">
        <v>416</v>
      </c>
      <c r="B426" s="276" t="s">
        <v>3765</v>
      </c>
      <c r="C426" s="276">
        <v>185.05</v>
      </c>
      <c r="D426" s="278">
        <v>184.86666666666667</v>
      </c>
      <c r="E426" s="278">
        <v>180.73333333333335</v>
      </c>
      <c r="F426" s="278">
        <v>176.41666666666669</v>
      </c>
      <c r="G426" s="278">
        <v>172.28333333333336</v>
      </c>
      <c r="H426" s="278">
        <v>189.18333333333334</v>
      </c>
      <c r="I426" s="278">
        <v>193.31666666666666</v>
      </c>
      <c r="J426" s="278">
        <v>197.63333333333333</v>
      </c>
      <c r="K426" s="276">
        <v>189</v>
      </c>
      <c r="L426" s="276">
        <v>180.55</v>
      </c>
      <c r="M426" s="276">
        <v>9.5186399999999995</v>
      </c>
    </row>
    <row r="427" spans="1:13">
      <c r="A427" s="267">
        <v>417</v>
      </c>
      <c r="B427" s="276" t="s">
        <v>177</v>
      </c>
      <c r="C427" s="276">
        <v>885.55</v>
      </c>
      <c r="D427" s="278">
        <v>893.44999999999993</v>
      </c>
      <c r="E427" s="278">
        <v>873.09999999999991</v>
      </c>
      <c r="F427" s="278">
        <v>860.65</v>
      </c>
      <c r="G427" s="278">
        <v>840.3</v>
      </c>
      <c r="H427" s="278">
        <v>905.89999999999986</v>
      </c>
      <c r="I427" s="278">
        <v>926.25</v>
      </c>
      <c r="J427" s="278">
        <v>938.69999999999982</v>
      </c>
      <c r="K427" s="276">
        <v>913.8</v>
      </c>
      <c r="L427" s="276">
        <v>881</v>
      </c>
      <c r="M427" s="276">
        <v>3.1425900000000002</v>
      </c>
    </row>
    <row r="428" spans="1:13">
      <c r="A428" s="267">
        <v>418</v>
      </c>
      <c r="B428" s="276" t="s">
        <v>526</v>
      </c>
      <c r="C428" s="276">
        <v>500.05</v>
      </c>
      <c r="D428" s="278">
        <v>500.90000000000003</v>
      </c>
      <c r="E428" s="278">
        <v>495.15000000000009</v>
      </c>
      <c r="F428" s="278">
        <v>490.25000000000006</v>
      </c>
      <c r="G428" s="278">
        <v>484.50000000000011</v>
      </c>
      <c r="H428" s="278">
        <v>505.80000000000007</v>
      </c>
      <c r="I428" s="278">
        <v>511.54999999999995</v>
      </c>
      <c r="J428" s="278">
        <v>516.45000000000005</v>
      </c>
      <c r="K428" s="276">
        <v>506.65</v>
      </c>
      <c r="L428" s="276">
        <v>496</v>
      </c>
      <c r="M428" s="276">
        <v>1.54101</v>
      </c>
    </row>
    <row r="429" spans="1:13">
      <c r="A429" s="267">
        <v>419</v>
      </c>
      <c r="B429" s="276" t="s">
        <v>3387</v>
      </c>
      <c r="C429" s="276">
        <v>315.05</v>
      </c>
      <c r="D429" s="278">
        <v>315.4666666666667</v>
      </c>
      <c r="E429" s="278">
        <v>309.83333333333337</v>
      </c>
      <c r="F429" s="278">
        <v>304.61666666666667</v>
      </c>
      <c r="G429" s="278">
        <v>298.98333333333335</v>
      </c>
      <c r="H429" s="278">
        <v>320.68333333333339</v>
      </c>
      <c r="I429" s="278">
        <v>326.31666666666672</v>
      </c>
      <c r="J429" s="278">
        <v>331.53333333333342</v>
      </c>
      <c r="K429" s="276">
        <v>321.10000000000002</v>
      </c>
      <c r="L429" s="276">
        <v>310.25</v>
      </c>
      <c r="M429" s="276">
        <v>2.7653799999999999</v>
      </c>
    </row>
    <row r="430" spans="1:13">
      <c r="A430" s="267">
        <v>420</v>
      </c>
      <c r="B430" s="276" t="s">
        <v>527</v>
      </c>
      <c r="C430" s="276">
        <v>186.65</v>
      </c>
      <c r="D430" s="278">
        <v>188</v>
      </c>
      <c r="E430" s="278">
        <v>183.7</v>
      </c>
      <c r="F430" s="278">
        <v>180.75</v>
      </c>
      <c r="G430" s="278">
        <v>176.45</v>
      </c>
      <c r="H430" s="278">
        <v>190.95</v>
      </c>
      <c r="I430" s="278">
        <v>195.25</v>
      </c>
      <c r="J430" s="278">
        <v>198.2</v>
      </c>
      <c r="K430" s="276">
        <v>192.3</v>
      </c>
      <c r="L430" s="276">
        <v>185.05</v>
      </c>
      <c r="M430" s="276">
        <v>5.05999</v>
      </c>
    </row>
    <row r="431" spans="1:13">
      <c r="A431" s="267">
        <v>421</v>
      </c>
      <c r="B431" s="276" t="s">
        <v>178</v>
      </c>
      <c r="C431" s="276">
        <v>581.45000000000005</v>
      </c>
      <c r="D431" s="278">
        <v>589.08333333333337</v>
      </c>
      <c r="E431" s="278">
        <v>570.81666666666672</v>
      </c>
      <c r="F431" s="278">
        <v>560.18333333333339</v>
      </c>
      <c r="G431" s="278">
        <v>541.91666666666674</v>
      </c>
      <c r="H431" s="278">
        <v>599.7166666666667</v>
      </c>
      <c r="I431" s="278">
        <v>617.98333333333335</v>
      </c>
      <c r="J431" s="278">
        <v>628.61666666666667</v>
      </c>
      <c r="K431" s="276">
        <v>607.35</v>
      </c>
      <c r="L431" s="276">
        <v>578.45000000000005</v>
      </c>
      <c r="M431" s="276">
        <v>74.145700000000005</v>
      </c>
    </row>
    <row r="432" spans="1:13">
      <c r="A432" s="267">
        <v>422</v>
      </c>
      <c r="B432" s="276" t="s">
        <v>179</v>
      </c>
      <c r="C432" s="276">
        <v>502.05</v>
      </c>
      <c r="D432" s="278">
        <v>505.13333333333338</v>
      </c>
      <c r="E432" s="278">
        <v>492.31666666666672</v>
      </c>
      <c r="F432" s="278">
        <v>482.58333333333331</v>
      </c>
      <c r="G432" s="278">
        <v>469.76666666666665</v>
      </c>
      <c r="H432" s="278">
        <v>514.86666666666679</v>
      </c>
      <c r="I432" s="278">
        <v>527.68333333333351</v>
      </c>
      <c r="J432" s="278">
        <v>537.41666666666686</v>
      </c>
      <c r="K432" s="276">
        <v>517.95000000000005</v>
      </c>
      <c r="L432" s="276">
        <v>495.4</v>
      </c>
      <c r="M432" s="276">
        <v>32.287840000000003</v>
      </c>
    </row>
    <row r="433" spans="1:13">
      <c r="A433" s="267">
        <v>423</v>
      </c>
      <c r="B433" s="276" t="s">
        <v>529</v>
      </c>
      <c r="C433" s="276">
        <v>1763.4</v>
      </c>
      <c r="D433" s="278">
        <v>1778.3000000000002</v>
      </c>
      <c r="E433" s="278">
        <v>1724.1500000000003</v>
      </c>
      <c r="F433" s="278">
        <v>1684.9</v>
      </c>
      <c r="G433" s="278">
        <v>1630.7500000000002</v>
      </c>
      <c r="H433" s="278">
        <v>1817.5500000000004</v>
      </c>
      <c r="I433" s="278">
        <v>1871.7</v>
      </c>
      <c r="J433" s="278">
        <v>1910.9500000000005</v>
      </c>
      <c r="K433" s="276">
        <v>1832.45</v>
      </c>
      <c r="L433" s="276">
        <v>1739.05</v>
      </c>
      <c r="M433" s="276">
        <v>0.42507</v>
      </c>
    </row>
    <row r="434" spans="1:13">
      <c r="A434" s="267">
        <v>424</v>
      </c>
      <c r="B434" s="276" t="s">
        <v>530</v>
      </c>
      <c r="C434" s="276">
        <v>547.5</v>
      </c>
      <c r="D434" s="278">
        <v>545.6</v>
      </c>
      <c r="E434" s="278">
        <v>540.90000000000009</v>
      </c>
      <c r="F434" s="278">
        <v>534.30000000000007</v>
      </c>
      <c r="G434" s="278">
        <v>529.60000000000014</v>
      </c>
      <c r="H434" s="278">
        <v>552.20000000000005</v>
      </c>
      <c r="I434" s="278">
        <v>556.90000000000009</v>
      </c>
      <c r="J434" s="278">
        <v>563.5</v>
      </c>
      <c r="K434" s="276">
        <v>550.29999999999995</v>
      </c>
      <c r="L434" s="276">
        <v>539</v>
      </c>
      <c r="M434" s="276">
        <v>0.44273000000000001</v>
      </c>
    </row>
    <row r="435" spans="1:13">
      <c r="A435" s="267">
        <v>425</v>
      </c>
      <c r="B435" s="276" t="s">
        <v>531</v>
      </c>
      <c r="C435" s="276">
        <v>366.6</v>
      </c>
      <c r="D435" s="278">
        <v>364.7</v>
      </c>
      <c r="E435" s="278">
        <v>356.9</v>
      </c>
      <c r="F435" s="278">
        <v>347.2</v>
      </c>
      <c r="G435" s="278">
        <v>339.4</v>
      </c>
      <c r="H435" s="278">
        <v>374.4</v>
      </c>
      <c r="I435" s="278">
        <v>382.20000000000005</v>
      </c>
      <c r="J435" s="278">
        <v>391.9</v>
      </c>
      <c r="K435" s="276">
        <v>372.5</v>
      </c>
      <c r="L435" s="276">
        <v>355</v>
      </c>
      <c r="M435" s="276">
        <v>2.0138199999999999</v>
      </c>
    </row>
    <row r="436" spans="1:13">
      <c r="A436" s="267">
        <v>426</v>
      </c>
      <c r="B436" s="276" t="s">
        <v>532</v>
      </c>
      <c r="C436" s="276">
        <v>203.95</v>
      </c>
      <c r="D436" s="278">
        <v>207.41666666666666</v>
      </c>
      <c r="E436" s="278">
        <v>198.93333333333331</v>
      </c>
      <c r="F436" s="278">
        <v>193.91666666666666</v>
      </c>
      <c r="G436" s="278">
        <v>185.43333333333331</v>
      </c>
      <c r="H436" s="278">
        <v>212.43333333333331</v>
      </c>
      <c r="I436" s="278">
        <v>220.91666666666666</v>
      </c>
      <c r="J436" s="278">
        <v>225.93333333333331</v>
      </c>
      <c r="K436" s="276">
        <v>215.9</v>
      </c>
      <c r="L436" s="276">
        <v>202.4</v>
      </c>
      <c r="M436" s="276">
        <v>2.1149900000000001</v>
      </c>
    </row>
    <row r="437" spans="1:13">
      <c r="A437" s="267">
        <v>427</v>
      </c>
      <c r="B437" s="276" t="s">
        <v>533</v>
      </c>
      <c r="C437" s="276">
        <v>1670</v>
      </c>
      <c r="D437" s="278">
        <v>1684.0333333333335</v>
      </c>
      <c r="E437" s="278">
        <v>1650.4666666666672</v>
      </c>
      <c r="F437" s="278">
        <v>1630.9333333333336</v>
      </c>
      <c r="G437" s="278">
        <v>1597.3666666666672</v>
      </c>
      <c r="H437" s="278">
        <v>1703.5666666666671</v>
      </c>
      <c r="I437" s="278">
        <v>1737.1333333333332</v>
      </c>
      <c r="J437" s="278">
        <v>1756.666666666667</v>
      </c>
      <c r="K437" s="276">
        <v>1717.6</v>
      </c>
      <c r="L437" s="276">
        <v>1664.5</v>
      </c>
      <c r="M437" s="276">
        <v>4.165</v>
      </c>
    </row>
    <row r="438" spans="1:13">
      <c r="A438" s="267">
        <v>428</v>
      </c>
      <c r="B438" s="276" t="s">
        <v>2575</v>
      </c>
      <c r="C438" s="276">
        <v>404.35</v>
      </c>
      <c r="D438" s="278">
        <v>396.2833333333333</v>
      </c>
      <c r="E438" s="278">
        <v>384.06666666666661</v>
      </c>
      <c r="F438" s="278">
        <v>363.7833333333333</v>
      </c>
      <c r="G438" s="278">
        <v>351.56666666666661</v>
      </c>
      <c r="H438" s="278">
        <v>416.56666666666661</v>
      </c>
      <c r="I438" s="278">
        <v>428.7833333333333</v>
      </c>
      <c r="J438" s="278">
        <v>449.06666666666661</v>
      </c>
      <c r="K438" s="276">
        <v>408.5</v>
      </c>
      <c r="L438" s="276">
        <v>376</v>
      </c>
      <c r="M438" s="276">
        <v>4.25807</v>
      </c>
    </row>
    <row r="439" spans="1:13">
      <c r="A439" s="267">
        <v>429</v>
      </c>
      <c r="B439" s="276" t="s">
        <v>3501</v>
      </c>
      <c r="C439" s="276">
        <v>475.45</v>
      </c>
      <c r="D439" s="278">
        <v>479.05</v>
      </c>
      <c r="E439" s="278">
        <v>458.40000000000003</v>
      </c>
      <c r="F439" s="278">
        <v>441.35</v>
      </c>
      <c r="G439" s="278">
        <v>420.70000000000005</v>
      </c>
      <c r="H439" s="278">
        <v>496.1</v>
      </c>
      <c r="I439" s="278">
        <v>516.75</v>
      </c>
      <c r="J439" s="278">
        <v>533.79999999999995</v>
      </c>
      <c r="K439" s="276">
        <v>499.7</v>
      </c>
      <c r="L439" s="276">
        <v>462</v>
      </c>
      <c r="M439" s="276">
        <v>6.7315699999999996</v>
      </c>
    </row>
    <row r="440" spans="1:13">
      <c r="A440" s="267">
        <v>430</v>
      </c>
      <c r="B440" s="276" t="s">
        <v>534</v>
      </c>
      <c r="C440" s="276">
        <v>6.95</v>
      </c>
      <c r="D440" s="278">
        <v>6.8666666666666671</v>
      </c>
      <c r="E440" s="278">
        <v>6.7833333333333341</v>
      </c>
      <c r="F440" s="278">
        <v>6.6166666666666671</v>
      </c>
      <c r="G440" s="278">
        <v>6.5333333333333341</v>
      </c>
      <c r="H440" s="278">
        <v>7.0333333333333341</v>
      </c>
      <c r="I440" s="278">
        <v>7.1166666666666663</v>
      </c>
      <c r="J440" s="278">
        <v>7.2833333333333341</v>
      </c>
      <c r="K440" s="276">
        <v>6.95</v>
      </c>
      <c r="L440" s="276">
        <v>6.7</v>
      </c>
      <c r="M440" s="276">
        <v>378.86970000000002</v>
      </c>
    </row>
    <row r="441" spans="1:13">
      <c r="A441" s="267">
        <v>431</v>
      </c>
      <c r="B441" s="276" t="s">
        <v>535</v>
      </c>
      <c r="C441" s="276">
        <v>129.65</v>
      </c>
      <c r="D441" s="278">
        <v>130.08333333333334</v>
      </c>
      <c r="E441" s="278">
        <v>125.7166666666667</v>
      </c>
      <c r="F441" s="278">
        <v>121.78333333333336</v>
      </c>
      <c r="G441" s="278">
        <v>117.41666666666671</v>
      </c>
      <c r="H441" s="278">
        <v>134.01666666666668</v>
      </c>
      <c r="I441" s="278">
        <v>138.3833333333333</v>
      </c>
      <c r="J441" s="278">
        <v>142.31666666666666</v>
      </c>
      <c r="K441" s="276">
        <v>134.44999999999999</v>
      </c>
      <c r="L441" s="276">
        <v>126.15</v>
      </c>
      <c r="M441" s="276">
        <v>1.64025</v>
      </c>
    </row>
    <row r="442" spans="1:13">
      <c r="A442" s="267">
        <v>432</v>
      </c>
      <c r="B442" s="276" t="s">
        <v>2589</v>
      </c>
      <c r="C442" s="276">
        <v>1350.65</v>
      </c>
      <c r="D442" s="278">
        <v>1365.5166666666664</v>
      </c>
      <c r="E442" s="278">
        <v>1333.2333333333329</v>
      </c>
      <c r="F442" s="278">
        <v>1315.8166666666664</v>
      </c>
      <c r="G442" s="278">
        <v>1283.5333333333328</v>
      </c>
      <c r="H442" s="278">
        <v>1382.9333333333329</v>
      </c>
      <c r="I442" s="278">
        <v>1415.2166666666667</v>
      </c>
      <c r="J442" s="278">
        <v>1432.633333333333</v>
      </c>
      <c r="K442" s="276">
        <v>1397.8</v>
      </c>
      <c r="L442" s="276">
        <v>1348.1</v>
      </c>
      <c r="M442" s="276">
        <v>0.14606</v>
      </c>
    </row>
    <row r="443" spans="1:13">
      <c r="A443" s="267">
        <v>433</v>
      </c>
      <c r="B443" s="276" t="s">
        <v>536</v>
      </c>
      <c r="C443" s="276">
        <v>1019.5</v>
      </c>
      <c r="D443" s="278">
        <v>1032.3</v>
      </c>
      <c r="E443" s="278">
        <v>998.5</v>
      </c>
      <c r="F443" s="278">
        <v>977.5</v>
      </c>
      <c r="G443" s="278">
        <v>943.7</v>
      </c>
      <c r="H443" s="278">
        <v>1053.3</v>
      </c>
      <c r="I443" s="278">
        <v>1087.0999999999997</v>
      </c>
      <c r="J443" s="278">
        <v>1108.0999999999999</v>
      </c>
      <c r="K443" s="276">
        <v>1066.0999999999999</v>
      </c>
      <c r="L443" s="276">
        <v>1011.3</v>
      </c>
      <c r="M443" s="276">
        <v>0.48032999999999998</v>
      </c>
    </row>
    <row r="444" spans="1:13">
      <c r="A444" s="267">
        <v>434</v>
      </c>
      <c r="B444" s="276" t="s">
        <v>282</v>
      </c>
      <c r="C444" s="276">
        <v>585.70000000000005</v>
      </c>
      <c r="D444" s="278">
        <v>589.36666666666667</v>
      </c>
      <c r="E444" s="278">
        <v>576.33333333333337</v>
      </c>
      <c r="F444" s="278">
        <v>566.9666666666667</v>
      </c>
      <c r="G444" s="278">
        <v>553.93333333333339</v>
      </c>
      <c r="H444" s="278">
        <v>598.73333333333335</v>
      </c>
      <c r="I444" s="278">
        <v>611.76666666666665</v>
      </c>
      <c r="J444" s="278">
        <v>621.13333333333333</v>
      </c>
      <c r="K444" s="276">
        <v>602.4</v>
      </c>
      <c r="L444" s="276">
        <v>580</v>
      </c>
      <c r="M444" s="276">
        <v>6.0417699999999996</v>
      </c>
    </row>
    <row r="445" spans="1:13">
      <c r="A445" s="267">
        <v>435</v>
      </c>
      <c r="B445" s="276" t="s">
        <v>537</v>
      </c>
      <c r="C445" s="276">
        <v>915.35</v>
      </c>
      <c r="D445" s="278">
        <v>926.7833333333333</v>
      </c>
      <c r="E445" s="278">
        <v>895.56666666666661</v>
      </c>
      <c r="F445" s="278">
        <v>875.7833333333333</v>
      </c>
      <c r="G445" s="278">
        <v>844.56666666666661</v>
      </c>
      <c r="H445" s="278">
        <v>946.56666666666661</v>
      </c>
      <c r="I445" s="278">
        <v>977.7833333333333</v>
      </c>
      <c r="J445" s="278">
        <v>997.56666666666661</v>
      </c>
      <c r="K445" s="276">
        <v>958</v>
      </c>
      <c r="L445" s="276">
        <v>907</v>
      </c>
      <c r="M445" s="276">
        <v>0.11905</v>
      </c>
    </row>
    <row r="446" spans="1:13">
      <c r="A446" s="267">
        <v>436</v>
      </c>
      <c r="B446" s="276" t="s">
        <v>538</v>
      </c>
      <c r="C446" s="276">
        <v>420.85</v>
      </c>
      <c r="D446" s="278">
        <v>424.73333333333335</v>
      </c>
      <c r="E446" s="278">
        <v>412.4666666666667</v>
      </c>
      <c r="F446" s="278">
        <v>404.08333333333337</v>
      </c>
      <c r="G446" s="278">
        <v>391.81666666666672</v>
      </c>
      <c r="H446" s="278">
        <v>433.11666666666667</v>
      </c>
      <c r="I446" s="278">
        <v>445.38333333333333</v>
      </c>
      <c r="J446" s="278">
        <v>453.76666666666665</v>
      </c>
      <c r="K446" s="276">
        <v>437</v>
      </c>
      <c r="L446" s="276">
        <v>416.35</v>
      </c>
      <c r="M446" s="276">
        <v>0.21167</v>
      </c>
    </row>
    <row r="447" spans="1:13">
      <c r="A447" s="267">
        <v>437</v>
      </c>
      <c r="B447" s="276" t="s">
        <v>539</v>
      </c>
      <c r="C447" s="276">
        <v>5981.05</v>
      </c>
      <c r="D447" s="278">
        <v>6025.6833333333334</v>
      </c>
      <c r="E447" s="278">
        <v>5876.3666666666668</v>
      </c>
      <c r="F447" s="278">
        <v>5771.6833333333334</v>
      </c>
      <c r="G447" s="278">
        <v>5622.3666666666668</v>
      </c>
      <c r="H447" s="278">
        <v>6130.3666666666668</v>
      </c>
      <c r="I447" s="278">
        <v>6279.6833333333343</v>
      </c>
      <c r="J447" s="278">
        <v>6384.3666666666668</v>
      </c>
      <c r="K447" s="276">
        <v>6175</v>
      </c>
      <c r="L447" s="276">
        <v>5921</v>
      </c>
      <c r="M447" s="276">
        <v>5.851E-2</v>
      </c>
    </row>
    <row r="448" spans="1:13">
      <c r="A448" s="267">
        <v>438</v>
      </c>
      <c r="B448" s="276" t="s">
        <v>540</v>
      </c>
      <c r="C448" s="276">
        <v>239.5</v>
      </c>
      <c r="D448" s="278">
        <v>240.88333333333333</v>
      </c>
      <c r="E448" s="278">
        <v>234.86666666666665</v>
      </c>
      <c r="F448" s="278">
        <v>230.23333333333332</v>
      </c>
      <c r="G448" s="278">
        <v>224.21666666666664</v>
      </c>
      <c r="H448" s="278">
        <v>245.51666666666665</v>
      </c>
      <c r="I448" s="278">
        <v>251.5333333333333</v>
      </c>
      <c r="J448" s="278">
        <v>256.16666666666663</v>
      </c>
      <c r="K448" s="276">
        <v>246.9</v>
      </c>
      <c r="L448" s="276">
        <v>236.25</v>
      </c>
      <c r="M448" s="276">
        <v>1.3621399999999999</v>
      </c>
    </row>
    <row r="449" spans="1:13">
      <c r="A449" s="267">
        <v>439</v>
      </c>
      <c r="B449" s="276" t="s">
        <v>541</v>
      </c>
      <c r="C449" s="276">
        <v>30.65</v>
      </c>
      <c r="D449" s="278">
        <v>30.849999999999998</v>
      </c>
      <c r="E449" s="278">
        <v>30.199999999999996</v>
      </c>
      <c r="F449" s="278">
        <v>29.749999999999996</v>
      </c>
      <c r="G449" s="278">
        <v>29.099999999999994</v>
      </c>
      <c r="H449" s="278">
        <v>31.299999999999997</v>
      </c>
      <c r="I449" s="278">
        <v>31.949999999999996</v>
      </c>
      <c r="J449" s="278">
        <v>32.4</v>
      </c>
      <c r="K449" s="276">
        <v>31.5</v>
      </c>
      <c r="L449" s="276">
        <v>30.4</v>
      </c>
      <c r="M449" s="276">
        <v>58.49794</v>
      </c>
    </row>
    <row r="450" spans="1:13">
      <c r="A450" s="267">
        <v>440</v>
      </c>
      <c r="B450" s="276" t="s">
        <v>192</v>
      </c>
      <c r="C450" s="276">
        <v>499.7</v>
      </c>
      <c r="D450" s="278">
        <v>498.36666666666662</v>
      </c>
      <c r="E450" s="278">
        <v>489.93333333333322</v>
      </c>
      <c r="F450" s="278">
        <v>480.16666666666663</v>
      </c>
      <c r="G450" s="278">
        <v>471.73333333333323</v>
      </c>
      <c r="H450" s="278">
        <v>508.13333333333321</v>
      </c>
      <c r="I450" s="278">
        <v>516.56666666666661</v>
      </c>
      <c r="J450" s="278">
        <v>526.33333333333326</v>
      </c>
      <c r="K450" s="276">
        <v>506.8</v>
      </c>
      <c r="L450" s="276">
        <v>488.6</v>
      </c>
      <c r="M450" s="276">
        <v>24.314920000000001</v>
      </c>
    </row>
    <row r="451" spans="1:13">
      <c r="A451" s="267">
        <v>441</v>
      </c>
      <c r="B451" s="276" t="s">
        <v>2608</v>
      </c>
      <c r="C451" s="276">
        <v>11819.2</v>
      </c>
      <c r="D451" s="278">
        <v>11865.233333333332</v>
      </c>
      <c r="E451" s="278">
        <v>11655.966666666664</v>
      </c>
      <c r="F451" s="278">
        <v>11492.733333333332</v>
      </c>
      <c r="G451" s="278">
        <v>11283.466666666664</v>
      </c>
      <c r="H451" s="278">
        <v>12028.466666666664</v>
      </c>
      <c r="I451" s="278">
        <v>12237.73333333333</v>
      </c>
      <c r="J451" s="278">
        <v>12400.966666666664</v>
      </c>
      <c r="K451" s="276">
        <v>12074.5</v>
      </c>
      <c r="L451" s="276">
        <v>11702</v>
      </c>
      <c r="M451" s="276">
        <v>1.8280000000000001E-2</v>
      </c>
    </row>
    <row r="452" spans="1:13">
      <c r="A452" s="267">
        <v>442</v>
      </c>
      <c r="B452" s="276" t="s">
        <v>181</v>
      </c>
      <c r="C452" s="276">
        <v>510.45</v>
      </c>
      <c r="D452" s="278">
        <v>516.43333333333328</v>
      </c>
      <c r="E452" s="278">
        <v>497.76666666666654</v>
      </c>
      <c r="F452" s="278">
        <v>485.08333333333326</v>
      </c>
      <c r="G452" s="278">
        <v>466.41666666666652</v>
      </c>
      <c r="H452" s="278">
        <v>529.11666666666656</v>
      </c>
      <c r="I452" s="278">
        <v>547.7833333333333</v>
      </c>
      <c r="J452" s="278">
        <v>560.46666666666658</v>
      </c>
      <c r="K452" s="276">
        <v>535.1</v>
      </c>
      <c r="L452" s="276">
        <v>503.75</v>
      </c>
      <c r="M452" s="276">
        <v>56.262459999999997</v>
      </c>
    </row>
    <row r="453" spans="1:13">
      <c r="A453" s="267">
        <v>443</v>
      </c>
      <c r="B453" s="276" t="s">
        <v>2611</v>
      </c>
      <c r="C453" s="276">
        <v>109.25</v>
      </c>
      <c r="D453" s="278">
        <v>110.3</v>
      </c>
      <c r="E453" s="278">
        <v>107</v>
      </c>
      <c r="F453" s="278">
        <v>104.75</v>
      </c>
      <c r="G453" s="278">
        <v>101.45</v>
      </c>
      <c r="H453" s="278">
        <v>112.55</v>
      </c>
      <c r="I453" s="278">
        <v>115.84999999999998</v>
      </c>
      <c r="J453" s="278">
        <v>118.1</v>
      </c>
      <c r="K453" s="276">
        <v>113.6</v>
      </c>
      <c r="L453" s="276">
        <v>108.05</v>
      </c>
      <c r="M453" s="276">
        <v>12.605930000000001</v>
      </c>
    </row>
    <row r="454" spans="1:13">
      <c r="A454" s="267">
        <v>444</v>
      </c>
      <c r="B454" s="276" t="s">
        <v>2613</v>
      </c>
      <c r="C454" s="276">
        <v>1119.5</v>
      </c>
      <c r="D454" s="278">
        <v>1110.5333333333333</v>
      </c>
      <c r="E454" s="278">
        <v>1086.0666666666666</v>
      </c>
      <c r="F454" s="278">
        <v>1052.6333333333332</v>
      </c>
      <c r="G454" s="278">
        <v>1028.1666666666665</v>
      </c>
      <c r="H454" s="278">
        <v>1143.9666666666667</v>
      </c>
      <c r="I454" s="278">
        <v>1168.4333333333334</v>
      </c>
      <c r="J454" s="278">
        <v>1201.8666666666668</v>
      </c>
      <c r="K454" s="276">
        <v>1135</v>
      </c>
      <c r="L454" s="276">
        <v>1077.0999999999999</v>
      </c>
      <c r="M454" s="276">
        <v>4.1451900000000004</v>
      </c>
    </row>
    <row r="455" spans="1:13">
      <c r="A455" s="267">
        <v>445</v>
      </c>
      <c r="B455" s="276" t="s">
        <v>187</v>
      </c>
      <c r="C455" s="276">
        <v>3221.75</v>
      </c>
      <c r="D455" s="278">
        <v>3221.9666666666667</v>
      </c>
      <c r="E455" s="278">
        <v>3187.1833333333334</v>
      </c>
      <c r="F455" s="278">
        <v>3152.6166666666668</v>
      </c>
      <c r="G455" s="278">
        <v>3117.8333333333335</v>
      </c>
      <c r="H455" s="278">
        <v>3256.5333333333333</v>
      </c>
      <c r="I455" s="278">
        <v>3291.3166666666671</v>
      </c>
      <c r="J455" s="278">
        <v>3325.8833333333332</v>
      </c>
      <c r="K455" s="276">
        <v>3256.75</v>
      </c>
      <c r="L455" s="276">
        <v>3187.4</v>
      </c>
      <c r="M455" s="276">
        <v>41.609059999999999</v>
      </c>
    </row>
    <row r="456" spans="1:13">
      <c r="A456" s="267">
        <v>446</v>
      </c>
      <c r="B456" s="276" t="s">
        <v>3464</v>
      </c>
      <c r="C456" s="276">
        <v>584.75</v>
      </c>
      <c r="D456" s="278">
        <v>589.08333333333337</v>
      </c>
      <c r="E456" s="278">
        <v>576.66666666666674</v>
      </c>
      <c r="F456" s="278">
        <v>568.58333333333337</v>
      </c>
      <c r="G456" s="278">
        <v>556.16666666666674</v>
      </c>
      <c r="H456" s="278">
        <v>597.16666666666674</v>
      </c>
      <c r="I456" s="278">
        <v>609.58333333333348</v>
      </c>
      <c r="J456" s="278">
        <v>617.66666666666674</v>
      </c>
      <c r="K456" s="276">
        <v>601.5</v>
      </c>
      <c r="L456" s="276">
        <v>581</v>
      </c>
      <c r="M456" s="276">
        <v>33.467179999999999</v>
      </c>
    </row>
    <row r="457" spans="1:13">
      <c r="A457" s="267">
        <v>447</v>
      </c>
      <c r="B457" s="276" t="s">
        <v>182</v>
      </c>
      <c r="C457" s="276">
        <v>2489.8000000000002</v>
      </c>
      <c r="D457" s="278">
        <v>2455.15</v>
      </c>
      <c r="E457" s="278">
        <v>2365.3000000000002</v>
      </c>
      <c r="F457" s="278">
        <v>2240.8000000000002</v>
      </c>
      <c r="G457" s="278">
        <v>2150.9500000000003</v>
      </c>
      <c r="H457" s="278">
        <v>2579.65</v>
      </c>
      <c r="I457" s="278">
        <v>2669.4999999999995</v>
      </c>
      <c r="J457" s="278">
        <v>2794</v>
      </c>
      <c r="K457" s="276">
        <v>2545</v>
      </c>
      <c r="L457" s="276">
        <v>2330.65</v>
      </c>
      <c r="M457" s="276">
        <v>35.557920000000003</v>
      </c>
    </row>
    <row r="458" spans="1:13">
      <c r="A458" s="267">
        <v>448</v>
      </c>
      <c r="B458" s="276" t="s">
        <v>543</v>
      </c>
      <c r="C458" s="276">
        <v>1053.0999999999999</v>
      </c>
      <c r="D458" s="278">
        <v>1065.0333333333333</v>
      </c>
      <c r="E458" s="278">
        <v>1033.0666666666666</v>
      </c>
      <c r="F458" s="278">
        <v>1013.0333333333333</v>
      </c>
      <c r="G458" s="278">
        <v>981.06666666666661</v>
      </c>
      <c r="H458" s="278">
        <v>1085.0666666666666</v>
      </c>
      <c r="I458" s="278">
        <v>1117.0333333333333</v>
      </c>
      <c r="J458" s="278">
        <v>1137.0666666666666</v>
      </c>
      <c r="K458" s="276">
        <v>1097</v>
      </c>
      <c r="L458" s="276">
        <v>1045</v>
      </c>
      <c r="M458" s="276">
        <v>0.40783999999999998</v>
      </c>
    </row>
    <row r="459" spans="1:13">
      <c r="A459" s="267">
        <v>449</v>
      </c>
      <c r="B459" s="276" t="s">
        <v>184</v>
      </c>
      <c r="C459" s="276">
        <v>97</v>
      </c>
      <c r="D459" s="278">
        <v>98.55</v>
      </c>
      <c r="E459" s="278">
        <v>93.649999999999991</v>
      </c>
      <c r="F459" s="278">
        <v>90.3</v>
      </c>
      <c r="G459" s="278">
        <v>85.399999999999991</v>
      </c>
      <c r="H459" s="278">
        <v>101.89999999999999</v>
      </c>
      <c r="I459" s="278">
        <v>106.8</v>
      </c>
      <c r="J459" s="278">
        <v>110.14999999999999</v>
      </c>
      <c r="K459" s="276">
        <v>103.45</v>
      </c>
      <c r="L459" s="276">
        <v>95.2</v>
      </c>
      <c r="M459" s="276">
        <v>169.93969000000001</v>
      </c>
    </row>
    <row r="460" spans="1:13">
      <c r="A460" s="267">
        <v>450</v>
      </c>
      <c r="B460" s="276" t="s">
        <v>183</v>
      </c>
      <c r="C460" s="276">
        <v>245.95</v>
      </c>
      <c r="D460" s="278">
        <v>249.85</v>
      </c>
      <c r="E460" s="278">
        <v>237.25</v>
      </c>
      <c r="F460" s="278">
        <v>228.55</v>
      </c>
      <c r="G460" s="278">
        <v>215.95000000000002</v>
      </c>
      <c r="H460" s="278">
        <v>258.54999999999995</v>
      </c>
      <c r="I460" s="278">
        <v>271.14999999999998</v>
      </c>
      <c r="J460" s="278">
        <v>279.84999999999997</v>
      </c>
      <c r="K460" s="276">
        <v>262.45</v>
      </c>
      <c r="L460" s="276">
        <v>241.15</v>
      </c>
      <c r="M460" s="276">
        <v>1733.83224</v>
      </c>
    </row>
    <row r="461" spans="1:13">
      <c r="A461" s="267">
        <v>451</v>
      </c>
      <c r="B461" s="276" t="s">
        <v>185</v>
      </c>
      <c r="C461" s="276">
        <v>82.1</v>
      </c>
      <c r="D461" s="278">
        <v>82.983333333333334</v>
      </c>
      <c r="E461" s="278">
        <v>80.116666666666674</v>
      </c>
      <c r="F461" s="278">
        <v>78.13333333333334</v>
      </c>
      <c r="G461" s="278">
        <v>75.26666666666668</v>
      </c>
      <c r="H461" s="278">
        <v>84.966666666666669</v>
      </c>
      <c r="I461" s="278">
        <v>87.833333333333314</v>
      </c>
      <c r="J461" s="278">
        <v>89.816666666666663</v>
      </c>
      <c r="K461" s="276">
        <v>85.85</v>
      </c>
      <c r="L461" s="276">
        <v>81</v>
      </c>
      <c r="M461" s="276">
        <v>314.80725000000001</v>
      </c>
    </row>
    <row r="462" spans="1:13">
      <c r="A462" s="267">
        <v>452</v>
      </c>
      <c r="B462" s="276" t="s">
        <v>2624</v>
      </c>
      <c r="C462" s="276">
        <v>42.4</v>
      </c>
      <c r="D462" s="278">
        <v>43.116666666666667</v>
      </c>
      <c r="E462" s="278">
        <v>41.083333333333336</v>
      </c>
      <c r="F462" s="278">
        <v>39.766666666666666</v>
      </c>
      <c r="G462" s="278">
        <v>37.733333333333334</v>
      </c>
      <c r="H462" s="278">
        <v>44.433333333333337</v>
      </c>
      <c r="I462" s="278">
        <v>46.466666666666669</v>
      </c>
      <c r="J462" s="278">
        <v>47.783333333333339</v>
      </c>
      <c r="K462" s="276">
        <v>45.15</v>
      </c>
      <c r="L462" s="276">
        <v>41.8</v>
      </c>
      <c r="M462" s="276">
        <v>179.34941000000001</v>
      </c>
    </row>
    <row r="463" spans="1:13">
      <c r="A463" s="267">
        <v>453</v>
      </c>
      <c r="B463" s="276" t="s">
        <v>186</v>
      </c>
      <c r="C463" s="276">
        <v>666.7</v>
      </c>
      <c r="D463" s="278">
        <v>678.31666666666672</v>
      </c>
      <c r="E463" s="278">
        <v>647.88333333333344</v>
      </c>
      <c r="F463" s="278">
        <v>629.06666666666672</v>
      </c>
      <c r="G463" s="278">
        <v>598.63333333333344</v>
      </c>
      <c r="H463" s="278">
        <v>697.13333333333344</v>
      </c>
      <c r="I463" s="278">
        <v>727.56666666666661</v>
      </c>
      <c r="J463" s="278">
        <v>746.38333333333344</v>
      </c>
      <c r="K463" s="276">
        <v>708.75</v>
      </c>
      <c r="L463" s="276">
        <v>659.5</v>
      </c>
      <c r="M463" s="276">
        <v>250.45226</v>
      </c>
    </row>
    <row r="464" spans="1:13">
      <c r="A464" s="267">
        <v>454</v>
      </c>
      <c r="B464" s="276" t="s">
        <v>544</v>
      </c>
      <c r="C464" s="276">
        <v>2697.3</v>
      </c>
      <c r="D464" s="278">
        <v>2712.25</v>
      </c>
      <c r="E464" s="278">
        <v>2636.05</v>
      </c>
      <c r="F464" s="278">
        <v>2574.8000000000002</v>
      </c>
      <c r="G464" s="278">
        <v>2498.6000000000004</v>
      </c>
      <c r="H464" s="278">
        <v>2773.5</v>
      </c>
      <c r="I464" s="278">
        <v>2849.7</v>
      </c>
      <c r="J464" s="278">
        <v>2910.95</v>
      </c>
      <c r="K464" s="276">
        <v>2788.45</v>
      </c>
      <c r="L464" s="276">
        <v>2651</v>
      </c>
      <c r="M464" s="276">
        <v>8.2830000000000001E-2</v>
      </c>
    </row>
    <row r="465" spans="1:13">
      <c r="A465" s="267">
        <v>455</v>
      </c>
      <c r="B465" s="276" t="s">
        <v>188</v>
      </c>
      <c r="C465" s="276">
        <v>998.25</v>
      </c>
      <c r="D465" s="278">
        <v>1001.3333333333334</v>
      </c>
      <c r="E465" s="278">
        <v>988.86666666666679</v>
      </c>
      <c r="F465" s="278">
        <v>979.48333333333346</v>
      </c>
      <c r="G465" s="278">
        <v>967.01666666666688</v>
      </c>
      <c r="H465" s="278">
        <v>1010.7166666666667</v>
      </c>
      <c r="I465" s="278">
        <v>1023.1833333333332</v>
      </c>
      <c r="J465" s="278">
        <v>1032.5666666666666</v>
      </c>
      <c r="K465" s="276">
        <v>1013.8</v>
      </c>
      <c r="L465" s="276">
        <v>991.95</v>
      </c>
      <c r="M465" s="276">
        <v>46.597050000000003</v>
      </c>
    </row>
    <row r="466" spans="1:13">
      <c r="A466" s="267">
        <v>456</v>
      </c>
      <c r="B466" s="244" t="s">
        <v>283</v>
      </c>
      <c r="C466" s="276">
        <v>130.55000000000001</v>
      </c>
      <c r="D466" s="278">
        <v>128.98333333333335</v>
      </c>
      <c r="E466" s="278">
        <v>126.06666666666669</v>
      </c>
      <c r="F466" s="278">
        <v>121.58333333333334</v>
      </c>
      <c r="G466" s="278">
        <v>118.66666666666669</v>
      </c>
      <c r="H466" s="278">
        <v>133.4666666666667</v>
      </c>
      <c r="I466" s="278">
        <v>136.38333333333333</v>
      </c>
      <c r="J466" s="278">
        <v>140.8666666666667</v>
      </c>
      <c r="K466" s="276">
        <v>131.9</v>
      </c>
      <c r="L466" s="276">
        <v>124.5</v>
      </c>
      <c r="M466" s="276">
        <v>4.8197999999999999</v>
      </c>
    </row>
    <row r="467" spans="1:13">
      <c r="A467" s="267">
        <v>457</v>
      </c>
      <c r="B467" s="244" t="s">
        <v>167</v>
      </c>
      <c r="C467" s="276">
        <v>789.05</v>
      </c>
      <c r="D467" s="278">
        <v>797.9</v>
      </c>
      <c r="E467" s="278">
        <v>774.3</v>
      </c>
      <c r="F467" s="278">
        <v>759.55</v>
      </c>
      <c r="G467" s="278">
        <v>735.94999999999993</v>
      </c>
      <c r="H467" s="278">
        <v>812.65</v>
      </c>
      <c r="I467" s="278">
        <v>836.25000000000011</v>
      </c>
      <c r="J467" s="278">
        <v>851</v>
      </c>
      <c r="K467" s="276">
        <v>821.5</v>
      </c>
      <c r="L467" s="276">
        <v>783.15</v>
      </c>
      <c r="M467" s="276">
        <v>6.1059799999999997</v>
      </c>
    </row>
    <row r="468" spans="1:13">
      <c r="A468" s="267">
        <v>458</v>
      </c>
      <c r="B468" s="244" t="s">
        <v>546</v>
      </c>
      <c r="C468" s="276">
        <v>970.75</v>
      </c>
      <c r="D468" s="278">
        <v>978.93333333333339</v>
      </c>
      <c r="E468" s="278">
        <v>955.81666666666683</v>
      </c>
      <c r="F468" s="278">
        <v>940.88333333333344</v>
      </c>
      <c r="G468" s="278">
        <v>917.76666666666688</v>
      </c>
      <c r="H468" s="278">
        <v>993.86666666666679</v>
      </c>
      <c r="I468" s="278">
        <v>1016.9833333333333</v>
      </c>
      <c r="J468" s="278">
        <v>1031.9166666666667</v>
      </c>
      <c r="K468" s="276">
        <v>1002.05</v>
      </c>
      <c r="L468" s="276">
        <v>964</v>
      </c>
      <c r="M468" s="276">
        <v>0.12243</v>
      </c>
    </row>
    <row r="469" spans="1:13">
      <c r="A469" s="267">
        <v>459</v>
      </c>
      <c r="B469" s="244" t="s">
        <v>547</v>
      </c>
      <c r="C469" s="276">
        <v>943.5</v>
      </c>
      <c r="D469" s="278">
        <v>945.41666666666663</v>
      </c>
      <c r="E469" s="278">
        <v>915.83333333333326</v>
      </c>
      <c r="F469" s="278">
        <v>888.16666666666663</v>
      </c>
      <c r="G469" s="278">
        <v>858.58333333333326</v>
      </c>
      <c r="H469" s="278">
        <v>973.08333333333326</v>
      </c>
      <c r="I469" s="278">
        <v>1002.6666666666665</v>
      </c>
      <c r="J469" s="278">
        <v>1030.3333333333333</v>
      </c>
      <c r="K469" s="276">
        <v>975</v>
      </c>
      <c r="L469" s="276">
        <v>917.75</v>
      </c>
      <c r="M469" s="276">
        <v>0.74790000000000001</v>
      </c>
    </row>
    <row r="470" spans="1:13">
      <c r="A470" s="267">
        <v>460</v>
      </c>
      <c r="B470" s="244" t="s">
        <v>549</v>
      </c>
      <c r="C470" s="276">
        <v>1205.0999999999999</v>
      </c>
      <c r="D470" s="278">
        <v>1219.3666666666666</v>
      </c>
      <c r="E470" s="278">
        <v>1185.7333333333331</v>
      </c>
      <c r="F470" s="278">
        <v>1166.3666666666666</v>
      </c>
      <c r="G470" s="278">
        <v>1132.7333333333331</v>
      </c>
      <c r="H470" s="278">
        <v>1238.7333333333331</v>
      </c>
      <c r="I470" s="278">
        <v>1272.3666666666668</v>
      </c>
      <c r="J470" s="278">
        <v>1291.7333333333331</v>
      </c>
      <c r="K470" s="276">
        <v>1253</v>
      </c>
      <c r="L470" s="276">
        <v>1200</v>
      </c>
      <c r="M470" s="276">
        <v>0.31176999999999999</v>
      </c>
    </row>
    <row r="471" spans="1:13">
      <c r="A471" s="267">
        <v>461</v>
      </c>
      <c r="B471" s="244" t="s">
        <v>189</v>
      </c>
      <c r="C471" s="276">
        <v>1503.55</v>
      </c>
      <c r="D471" s="278">
        <v>1490.8500000000001</v>
      </c>
      <c r="E471" s="278">
        <v>1472.7000000000003</v>
      </c>
      <c r="F471" s="278">
        <v>1441.8500000000001</v>
      </c>
      <c r="G471" s="278">
        <v>1423.7000000000003</v>
      </c>
      <c r="H471" s="278">
        <v>1521.7000000000003</v>
      </c>
      <c r="I471" s="278">
        <v>1539.8500000000004</v>
      </c>
      <c r="J471" s="278">
        <v>1570.7000000000003</v>
      </c>
      <c r="K471" s="276">
        <v>1509</v>
      </c>
      <c r="L471" s="276">
        <v>1460</v>
      </c>
      <c r="M471" s="276">
        <v>23.022680000000001</v>
      </c>
    </row>
    <row r="472" spans="1:13">
      <c r="A472" s="267">
        <v>462</v>
      </c>
      <c r="B472" s="244" t="s">
        <v>190</v>
      </c>
      <c r="C472" s="276">
        <v>2645.1</v>
      </c>
      <c r="D472" s="278">
        <v>2648.55</v>
      </c>
      <c r="E472" s="278">
        <v>2592.1000000000004</v>
      </c>
      <c r="F472" s="276">
        <v>2539.1000000000004</v>
      </c>
      <c r="G472" s="278">
        <v>2482.6500000000005</v>
      </c>
      <c r="H472" s="278">
        <v>2701.55</v>
      </c>
      <c r="I472" s="276">
        <v>2758</v>
      </c>
      <c r="J472" s="278">
        <v>2811</v>
      </c>
      <c r="K472" s="278">
        <v>2705</v>
      </c>
      <c r="L472" s="276">
        <v>2595.5500000000002</v>
      </c>
      <c r="M472" s="278">
        <v>4.3074199999999996</v>
      </c>
    </row>
    <row r="473" spans="1:13">
      <c r="A473" s="267">
        <v>463</v>
      </c>
      <c r="B473" s="244" t="s">
        <v>191</v>
      </c>
      <c r="C473" s="276">
        <v>327.5</v>
      </c>
      <c r="D473" s="278">
        <v>330.83333333333331</v>
      </c>
      <c r="E473" s="278">
        <v>321.66666666666663</v>
      </c>
      <c r="F473" s="276">
        <v>315.83333333333331</v>
      </c>
      <c r="G473" s="278">
        <v>306.66666666666663</v>
      </c>
      <c r="H473" s="278">
        <v>336.66666666666663</v>
      </c>
      <c r="I473" s="276">
        <v>345.83333333333326</v>
      </c>
      <c r="J473" s="278">
        <v>351.66666666666663</v>
      </c>
      <c r="K473" s="278">
        <v>340</v>
      </c>
      <c r="L473" s="276">
        <v>325</v>
      </c>
      <c r="M473" s="278">
        <v>10.951840000000001</v>
      </c>
    </row>
    <row r="474" spans="1:13">
      <c r="A474" s="267">
        <v>464</v>
      </c>
      <c r="B474" s="244" t="s">
        <v>550</v>
      </c>
      <c r="C474" s="244">
        <v>660.05</v>
      </c>
      <c r="D474" s="288">
        <v>663.35</v>
      </c>
      <c r="E474" s="288">
        <v>626.70000000000005</v>
      </c>
      <c r="F474" s="288">
        <v>593.35</v>
      </c>
      <c r="G474" s="288">
        <v>556.70000000000005</v>
      </c>
      <c r="H474" s="288">
        <v>696.7</v>
      </c>
      <c r="I474" s="288">
        <v>733.34999999999991</v>
      </c>
      <c r="J474" s="288">
        <v>766.7</v>
      </c>
      <c r="K474" s="288">
        <v>700</v>
      </c>
      <c r="L474" s="288">
        <v>630</v>
      </c>
      <c r="M474" s="288">
        <v>4.8803400000000003</v>
      </c>
    </row>
    <row r="475" spans="1:13">
      <c r="A475" s="267">
        <v>465</v>
      </c>
      <c r="B475" s="244" t="s">
        <v>551</v>
      </c>
      <c r="C475" s="244">
        <v>14.9</v>
      </c>
      <c r="D475" s="288">
        <v>15.016666666666666</v>
      </c>
      <c r="E475" s="288">
        <v>14.683333333333332</v>
      </c>
      <c r="F475" s="288">
        <v>14.466666666666667</v>
      </c>
      <c r="G475" s="288">
        <v>14.133333333333333</v>
      </c>
      <c r="H475" s="288">
        <v>15.233333333333331</v>
      </c>
      <c r="I475" s="288">
        <v>15.566666666666666</v>
      </c>
      <c r="J475" s="288">
        <v>15.78333333333333</v>
      </c>
      <c r="K475" s="288">
        <v>15.35</v>
      </c>
      <c r="L475" s="288">
        <v>14.8</v>
      </c>
      <c r="M475" s="288">
        <v>508.13882000000001</v>
      </c>
    </row>
    <row r="476" spans="1:13">
      <c r="A476" s="267">
        <v>466</v>
      </c>
      <c r="B476" s="244" t="s">
        <v>552</v>
      </c>
      <c r="C476" s="288">
        <v>824.3</v>
      </c>
      <c r="D476" s="288">
        <v>822.69999999999993</v>
      </c>
      <c r="E476" s="288">
        <v>810.69999999999982</v>
      </c>
      <c r="F476" s="288">
        <v>797.09999999999991</v>
      </c>
      <c r="G476" s="288">
        <v>785.0999999999998</v>
      </c>
      <c r="H476" s="288">
        <v>836.29999999999984</v>
      </c>
      <c r="I476" s="288">
        <v>848.30000000000007</v>
      </c>
      <c r="J476" s="288">
        <v>861.89999999999986</v>
      </c>
      <c r="K476" s="288">
        <v>834.7</v>
      </c>
      <c r="L476" s="288">
        <v>809.1</v>
      </c>
      <c r="M476" s="288">
        <v>0.66278999999999999</v>
      </c>
    </row>
    <row r="477" spans="1:13">
      <c r="A477" s="267">
        <v>467</v>
      </c>
      <c r="B477" s="244" t="s">
        <v>553</v>
      </c>
      <c r="C477" s="288">
        <v>12.9</v>
      </c>
      <c r="D477" s="288">
        <v>12.983333333333334</v>
      </c>
      <c r="E477" s="288">
        <v>12.766666666666669</v>
      </c>
      <c r="F477" s="288">
        <v>12.633333333333335</v>
      </c>
      <c r="G477" s="288">
        <v>12.41666666666667</v>
      </c>
      <c r="H477" s="288">
        <v>13.116666666666669</v>
      </c>
      <c r="I477" s="288">
        <v>13.333333333333334</v>
      </c>
      <c r="J477" s="288">
        <v>13.466666666666669</v>
      </c>
      <c r="K477" s="288">
        <v>13.2</v>
      </c>
      <c r="L477" s="288">
        <v>12.85</v>
      </c>
      <c r="M477" s="288">
        <v>21.942710000000002</v>
      </c>
    </row>
    <row r="478" spans="1:13">
      <c r="A478" s="267">
        <v>468</v>
      </c>
      <c r="B478" s="244" t="s">
        <v>554</v>
      </c>
      <c r="C478" s="288">
        <v>365.6</v>
      </c>
      <c r="D478" s="288">
        <v>369.43333333333339</v>
      </c>
      <c r="E478" s="288">
        <v>357.76666666666677</v>
      </c>
      <c r="F478" s="288">
        <v>349.93333333333339</v>
      </c>
      <c r="G478" s="288">
        <v>338.26666666666677</v>
      </c>
      <c r="H478" s="288">
        <v>377.26666666666677</v>
      </c>
      <c r="I478" s="288">
        <v>388.93333333333339</v>
      </c>
      <c r="J478" s="288">
        <v>396.76666666666677</v>
      </c>
      <c r="K478" s="288">
        <v>381.1</v>
      </c>
      <c r="L478" s="288">
        <v>361.6</v>
      </c>
      <c r="M478" s="288">
        <v>2.3265099999999999</v>
      </c>
    </row>
    <row r="479" spans="1:13">
      <c r="A479" s="267">
        <v>469</v>
      </c>
      <c r="B479" s="244" t="s">
        <v>197</v>
      </c>
      <c r="C479" s="288">
        <v>561.29999999999995</v>
      </c>
      <c r="D479" s="288">
        <v>551.1</v>
      </c>
      <c r="E479" s="288">
        <v>534.20000000000005</v>
      </c>
      <c r="F479" s="288">
        <v>507.1</v>
      </c>
      <c r="G479" s="288">
        <v>490.20000000000005</v>
      </c>
      <c r="H479" s="288">
        <v>578.20000000000005</v>
      </c>
      <c r="I479" s="288">
        <v>595.09999999999991</v>
      </c>
      <c r="J479" s="288">
        <v>622.20000000000005</v>
      </c>
      <c r="K479" s="288">
        <v>568</v>
      </c>
      <c r="L479" s="288">
        <v>524</v>
      </c>
      <c r="M479" s="288">
        <v>371.75310000000002</v>
      </c>
    </row>
    <row r="480" spans="1:13">
      <c r="A480" s="267">
        <v>470</v>
      </c>
      <c r="B480" s="244" t="s">
        <v>194</v>
      </c>
      <c r="C480" s="288">
        <v>280.14999999999998</v>
      </c>
      <c r="D480" s="288">
        <v>282.63333333333327</v>
      </c>
      <c r="E480" s="288">
        <v>276.31666666666655</v>
      </c>
      <c r="F480" s="288">
        <v>272.48333333333329</v>
      </c>
      <c r="G480" s="288">
        <v>266.16666666666657</v>
      </c>
      <c r="H480" s="288">
        <v>286.46666666666653</v>
      </c>
      <c r="I480" s="288">
        <v>292.78333333333325</v>
      </c>
      <c r="J480" s="288">
        <v>296.6166666666665</v>
      </c>
      <c r="K480" s="288">
        <v>288.95</v>
      </c>
      <c r="L480" s="288">
        <v>278.8</v>
      </c>
      <c r="M480" s="288">
        <v>3.3017099999999999</v>
      </c>
    </row>
    <row r="481" spans="1:13">
      <c r="A481" s="267">
        <v>471</v>
      </c>
      <c r="B481" s="244" t="s">
        <v>3098</v>
      </c>
      <c r="C481" s="288">
        <v>38.6</v>
      </c>
      <c r="D481" s="288">
        <v>39.166666666666664</v>
      </c>
      <c r="E481" s="288">
        <v>37.93333333333333</v>
      </c>
      <c r="F481" s="288">
        <v>37.266666666666666</v>
      </c>
      <c r="G481" s="288">
        <v>36.033333333333331</v>
      </c>
      <c r="H481" s="288">
        <v>39.833333333333329</v>
      </c>
      <c r="I481" s="288">
        <v>41.066666666666663</v>
      </c>
      <c r="J481" s="288">
        <v>41.733333333333327</v>
      </c>
      <c r="K481" s="288">
        <v>40.4</v>
      </c>
      <c r="L481" s="288">
        <v>38.5</v>
      </c>
      <c r="M481" s="288">
        <v>18.03715</v>
      </c>
    </row>
    <row r="482" spans="1:13">
      <c r="A482" s="267">
        <v>472</v>
      </c>
      <c r="B482" s="244" t="s">
        <v>195</v>
      </c>
      <c r="C482" s="288">
        <v>5386</v>
      </c>
      <c r="D482" s="288">
        <v>5391.416666666667</v>
      </c>
      <c r="E482" s="288">
        <v>5321.0333333333338</v>
      </c>
      <c r="F482" s="288">
        <v>5256.0666666666666</v>
      </c>
      <c r="G482" s="288">
        <v>5185.6833333333334</v>
      </c>
      <c r="H482" s="288">
        <v>5456.3833333333341</v>
      </c>
      <c r="I482" s="288">
        <v>5526.7666666666673</v>
      </c>
      <c r="J482" s="288">
        <v>5591.7333333333345</v>
      </c>
      <c r="K482" s="288">
        <v>5461.8</v>
      </c>
      <c r="L482" s="288">
        <v>5326.45</v>
      </c>
      <c r="M482" s="288">
        <v>4.6159600000000003</v>
      </c>
    </row>
    <row r="483" spans="1:13">
      <c r="A483" s="267">
        <v>473</v>
      </c>
      <c r="B483" s="244" t="s">
        <v>196</v>
      </c>
      <c r="C483" s="288">
        <v>31.85</v>
      </c>
      <c r="D483" s="288">
        <v>32.116666666666667</v>
      </c>
      <c r="E483" s="288">
        <v>31.383333333333333</v>
      </c>
      <c r="F483" s="288">
        <v>30.916666666666664</v>
      </c>
      <c r="G483" s="288">
        <v>30.18333333333333</v>
      </c>
      <c r="H483" s="288">
        <v>32.583333333333336</v>
      </c>
      <c r="I483" s="288">
        <v>33.31666666666667</v>
      </c>
      <c r="J483" s="288">
        <v>33.783333333333339</v>
      </c>
      <c r="K483" s="288">
        <v>32.85</v>
      </c>
      <c r="L483" s="288">
        <v>31.65</v>
      </c>
      <c r="M483" s="288">
        <v>71.374560000000002</v>
      </c>
    </row>
    <row r="484" spans="1:13">
      <c r="A484" s="267">
        <v>474</v>
      </c>
      <c r="B484" s="244" t="s">
        <v>193</v>
      </c>
      <c r="C484" s="288">
        <v>1279.55</v>
      </c>
      <c r="D484" s="288">
        <v>1275.1833333333334</v>
      </c>
      <c r="E484" s="288">
        <v>1257.3666666666668</v>
      </c>
      <c r="F484" s="288">
        <v>1235.1833333333334</v>
      </c>
      <c r="G484" s="288">
        <v>1217.3666666666668</v>
      </c>
      <c r="H484" s="288">
        <v>1297.3666666666668</v>
      </c>
      <c r="I484" s="288">
        <v>1315.1833333333334</v>
      </c>
      <c r="J484" s="288">
        <v>1337.3666666666668</v>
      </c>
      <c r="K484" s="288">
        <v>1293</v>
      </c>
      <c r="L484" s="288">
        <v>1253</v>
      </c>
      <c r="M484" s="288">
        <v>3.5095999999999998</v>
      </c>
    </row>
    <row r="485" spans="1:13">
      <c r="A485" s="267">
        <v>475</v>
      </c>
      <c r="B485" s="244" t="s">
        <v>143</v>
      </c>
      <c r="C485" s="288">
        <v>627.45000000000005</v>
      </c>
      <c r="D485" s="288">
        <v>626.5333333333333</v>
      </c>
      <c r="E485" s="288">
        <v>615.31666666666661</v>
      </c>
      <c r="F485" s="288">
        <v>603.18333333333328</v>
      </c>
      <c r="G485" s="288">
        <v>591.96666666666658</v>
      </c>
      <c r="H485" s="288">
        <v>638.66666666666663</v>
      </c>
      <c r="I485" s="288">
        <v>649.88333333333333</v>
      </c>
      <c r="J485" s="288">
        <v>662.01666666666665</v>
      </c>
      <c r="K485" s="288">
        <v>637.75</v>
      </c>
      <c r="L485" s="288">
        <v>614.4</v>
      </c>
      <c r="M485" s="288">
        <v>15.754289999999999</v>
      </c>
    </row>
    <row r="486" spans="1:13">
      <c r="A486" s="267">
        <v>476</v>
      </c>
      <c r="B486" s="244" t="s">
        <v>284</v>
      </c>
      <c r="C486" s="288">
        <v>215.2</v>
      </c>
      <c r="D486" s="288">
        <v>217.45000000000002</v>
      </c>
      <c r="E486" s="288">
        <v>209.90000000000003</v>
      </c>
      <c r="F486" s="288">
        <v>204.60000000000002</v>
      </c>
      <c r="G486" s="288">
        <v>197.05000000000004</v>
      </c>
      <c r="H486" s="288">
        <v>222.75000000000003</v>
      </c>
      <c r="I486" s="288">
        <v>230.30000000000004</v>
      </c>
      <c r="J486" s="288">
        <v>235.60000000000002</v>
      </c>
      <c r="K486" s="288">
        <v>225</v>
      </c>
      <c r="L486" s="288">
        <v>212.15</v>
      </c>
      <c r="M486" s="288">
        <v>11.317970000000001</v>
      </c>
    </row>
    <row r="487" spans="1:13">
      <c r="A487" s="267">
        <v>477</v>
      </c>
      <c r="B487" s="244" t="s">
        <v>555</v>
      </c>
      <c r="C487" s="288">
        <v>2411.9499999999998</v>
      </c>
      <c r="D487" s="288">
        <v>2410.4666666666667</v>
      </c>
      <c r="E487" s="288">
        <v>2385.9333333333334</v>
      </c>
      <c r="F487" s="288">
        <v>2359.9166666666665</v>
      </c>
      <c r="G487" s="288">
        <v>2335.3833333333332</v>
      </c>
      <c r="H487" s="288">
        <v>2436.4833333333336</v>
      </c>
      <c r="I487" s="288">
        <v>2461.0166666666673</v>
      </c>
      <c r="J487" s="288">
        <v>2487.0333333333338</v>
      </c>
      <c r="K487" s="288">
        <v>2435</v>
      </c>
      <c r="L487" s="288">
        <v>2384.4499999999998</v>
      </c>
      <c r="M487" s="288">
        <v>0.12273000000000001</v>
      </c>
    </row>
    <row r="488" spans="1:13">
      <c r="A488" s="267">
        <v>478</v>
      </c>
      <c r="B488" s="244" t="s">
        <v>556</v>
      </c>
      <c r="C488" s="288">
        <v>342.85</v>
      </c>
      <c r="D488" s="288">
        <v>345.93333333333334</v>
      </c>
      <c r="E488" s="288">
        <v>337.91666666666669</v>
      </c>
      <c r="F488" s="288">
        <v>332.98333333333335</v>
      </c>
      <c r="G488" s="288">
        <v>324.9666666666667</v>
      </c>
      <c r="H488" s="288">
        <v>350.86666666666667</v>
      </c>
      <c r="I488" s="288">
        <v>358.88333333333333</v>
      </c>
      <c r="J488" s="288">
        <v>363.81666666666666</v>
      </c>
      <c r="K488" s="288">
        <v>353.95</v>
      </c>
      <c r="L488" s="288">
        <v>341</v>
      </c>
      <c r="M488" s="288">
        <v>1.54895</v>
      </c>
    </row>
    <row r="489" spans="1:13">
      <c r="A489" s="267">
        <v>479</v>
      </c>
      <c r="B489" s="244" t="s">
        <v>557</v>
      </c>
      <c r="C489" s="288">
        <v>191.6</v>
      </c>
      <c r="D489" s="288">
        <v>191.71666666666667</v>
      </c>
      <c r="E489" s="288">
        <v>189.88333333333333</v>
      </c>
      <c r="F489" s="288">
        <v>188.16666666666666</v>
      </c>
      <c r="G489" s="288">
        <v>186.33333333333331</v>
      </c>
      <c r="H489" s="288">
        <v>193.43333333333334</v>
      </c>
      <c r="I489" s="288">
        <v>195.26666666666665</v>
      </c>
      <c r="J489" s="288">
        <v>196.98333333333335</v>
      </c>
      <c r="K489" s="288">
        <v>193.55</v>
      </c>
      <c r="L489" s="288">
        <v>190</v>
      </c>
      <c r="M489" s="288">
        <v>2.0961099999999999</v>
      </c>
    </row>
    <row r="490" spans="1:13">
      <c r="A490" s="267">
        <v>480</v>
      </c>
      <c r="B490" s="244" t="s">
        <v>558</v>
      </c>
      <c r="C490" s="288">
        <v>3678.75</v>
      </c>
      <c r="D490" s="288">
        <v>3664.4</v>
      </c>
      <c r="E490" s="288">
        <v>3614.3500000000004</v>
      </c>
      <c r="F490" s="288">
        <v>3549.9500000000003</v>
      </c>
      <c r="G490" s="288">
        <v>3499.9000000000005</v>
      </c>
      <c r="H490" s="288">
        <v>3728.8</v>
      </c>
      <c r="I490" s="288">
        <v>3778.8500000000004</v>
      </c>
      <c r="J490" s="288">
        <v>3843.25</v>
      </c>
      <c r="K490" s="288">
        <v>3714.45</v>
      </c>
      <c r="L490" s="288">
        <v>3600</v>
      </c>
      <c r="M490" s="288">
        <v>5.6270000000000001E-2</v>
      </c>
    </row>
    <row r="491" spans="1:13">
      <c r="A491" s="267">
        <v>481</v>
      </c>
      <c r="B491" s="244" t="s">
        <v>560</v>
      </c>
      <c r="C491" s="288">
        <v>2584.0500000000002</v>
      </c>
      <c r="D491" s="288">
        <v>2590.9</v>
      </c>
      <c r="E491" s="288">
        <v>2548.15</v>
      </c>
      <c r="F491" s="288">
        <v>2512.25</v>
      </c>
      <c r="G491" s="288">
        <v>2469.5</v>
      </c>
      <c r="H491" s="288">
        <v>2626.8</v>
      </c>
      <c r="I491" s="288">
        <v>2669.55</v>
      </c>
      <c r="J491" s="288">
        <v>2705.4500000000003</v>
      </c>
      <c r="K491" s="288">
        <v>2633.65</v>
      </c>
      <c r="L491" s="288">
        <v>2555</v>
      </c>
      <c r="M491" s="288">
        <v>0.11015</v>
      </c>
    </row>
    <row r="492" spans="1:13">
      <c r="A492" s="267">
        <v>482</v>
      </c>
      <c r="B492" s="244" t="s">
        <v>561</v>
      </c>
      <c r="C492" s="288">
        <v>62.55</v>
      </c>
      <c r="D492" s="288">
        <v>63.75</v>
      </c>
      <c r="E492" s="288">
        <v>61.05</v>
      </c>
      <c r="F492" s="288">
        <v>59.55</v>
      </c>
      <c r="G492" s="288">
        <v>56.849999999999994</v>
      </c>
      <c r="H492" s="288">
        <v>65.25</v>
      </c>
      <c r="I492" s="288">
        <v>67.949999999999989</v>
      </c>
      <c r="J492" s="288">
        <v>69.45</v>
      </c>
      <c r="K492" s="288">
        <v>66.45</v>
      </c>
      <c r="L492" s="288">
        <v>62.25</v>
      </c>
      <c r="M492" s="288">
        <v>27.32621</v>
      </c>
    </row>
    <row r="493" spans="1:13">
      <c r="A493" s="267">
        <v>483</v>
      </c>
      <c r="B493" s="244" t="s">
        <v>562</v>
      </c>
      <c r="C493" s="288">
        <v>1052.6500000000001</v>
      </c>
      <c r="D493" s="288">
        <v>1045.3333333333333</v>
      </c>
      <c r="E493" s="288">
        <v>1027.6666666666665</v>
      </c>
      <c r="F493" s="288">
        <v>1002.6833333333333</v>
      </c>
      <c r="G493" s="288">
        <v>985.01666666666654</v>
      </c>
      <c r="H493" s="288">
        <v>1070.3166666666666</v>
      </c>
      <c r="I493" s="288">
        <v>1087.9833333333331</v>
      </c>
      <c r="J493" s="288">
        <v>1112.9666666666665</v>
      </c>
      <c r="K493" s="288">
        <v>1063</v>
      </c>
      <c r="L493" s="288">
        <v>1020.35</v>
      </c>
      <c r="M493" s="288">
        <v>0.33162999999999998</v>
      </c>
    </row>
    <row r="494" spans="1:13">
      <c r="A494" s="267">
        <v>484</v>
      </c>
      <c r="B494" s="244" t="s">
        <v>285</v>
      </c>
      <c r="C494" s="288">
        <v>416.7</v>
      </c>
      <c r="D494" s="288">
        <v>419.55</v>
      </c>
      <c r="E494" s="288">
        <v>410.6</v>
      </c>
      <c r="F494" s="288">
        <v>404.5</v>
      </c>
      <c r="G494" s="288">
        <v>395.55</v>
      </c>
      <c r="H494" s="288">
        <v>425.65000000000003</v>
      </c>
      <c r="I494" s="288">
        <v>434.59999999999997</v>
      </c>
      <c r="J494" s="288">
        <v>440.70000000000005</v>
      </c>
      <c r="K494" s="288">
        <v>428.5</v>
      </c>
      <c r="L494" s="288">
        <v>413.45</v>
      </c>
      <c r="M494" s="288">
        <v>2.2348699999999999</v>
      </c>
    </row>
    <row r="495" spans="1:13">
      <c r="A495" s="267">
        <v>485</v>
      </c>
      <c r="B495" s="244" t="s">
        <v>563</v>
      </c>
      <c r="C495" s="288">
        <v>876.4</v>
      </c>
      <c r="D495" s="288">
        <v>882.63333333333333</v>
      </c>
      <c r="E495" s="288">
        <v>859.26666666666665</v>
      </c>
      <c r="F495" s="288">
        <v>842.13333333333333</v>
      </c>
      <c r="G495" s="288">
        <v>818.76666666666665</v>
      </c>
      <c r="H495" s="288">
        <v>899.76666666666665</v>
      </c>
      <c r="I495" s="288">
        <v>923.13333333333321</v>
      </c>
      <c r="J495" s="288">
        <v>940.26666666666665</v>
      </c>
      <c r="K495" s="288">
        <v>906</v>
      </c>
      <c r="L495" s="288">
        <v>865.5</v>
      </c>
      <c r="M495" s="288">
        <v>2.5281099999999999</v>
      </c>
    </row>
    <row r="496" spans="1:13">
      <c r="A496" s="267">
        <v>486</v>
      </c>
      <c r="B496" s="244" t="s">
        <v>564</v>
      </c>
      <c r="C496" s="288">
        <v>1577.45</v>
      </c>
      <c r="D496" s="288">
        <v>1587.4833333333333</v>
      </c>
      <c r="E496" s="288">
        <v>1549.9666666666667</v>
      </c>
      <c r="F496" s="288">
        <v>1522.4833333333333</v>
      </c>
      <c r="G496" s="288">
        <v>1484.9666666666667</v>
      </c>
      <c r="H496" s="288">
        <v>1614.9666666666667</v>
      </c>
      <c r="I496" s="288">
        <v>1652.4833333333336</v>
      </c>
      <c r="J496" s="288">
        <v>1679.9666666666667</v>
      </c>
      <c r="K496" s="288">
        <v>1625</v>
      </c>
      <c r="L496" s="288">
        <v>1560</v>
      </c>
      <c r="M496" s="288">
        <v>2.3000500000000001</v>
      </c>
    </row>
    <row r="497" spans="1:13">
      <c r="A497" s="267">
        <v>487</v>
      </c>
      <c r="B497" s="244" t="s">
        <v>565</v>
      </c>
      <c r="C497" s="288">
        <v>1239.55</v>
      </c>
      <c r="D497" s="288">
        <v>1246.4000000000001</v>
      </c>
      <c r="E497" s="288">
        <v>1217.8000000000002</v>
      </c>
      <c r="F497" s="288">
        <v>1196.0500000000002</v>
      </c>
      <c r="G497" s="288">
        <v>1167.4500000000003</v>
      </c>
      <c r="H497" s="288">
        <v>1268.1500000000001</v>
      </c>
      <c r="I497" s="288">
        <v>1296.75</v>
      </c>
      <c r="J497" s="288">
        <v>1318.5</v>
      </c>
      <c r="K497" s="288">
        <v>1275</v>
      </c>
      <c r="L497" s="288">
        <v>1224.6500000000001</v>
      </c>
      <c r="M497" s="288">
        <v>1.2064699999999999</v>
      </c>
    </row>
    <row r="498" spans="1:13">
      <c r="A498" s="267">
        <v>488</v>
      </c>
      <c r="B498" s="244" t="s">
        <v>120</v>
      </c>
      <c r="C498" s="288">
        <v>13</v>
      </c>
      <c r="D498" s="288">
        <v>13.083333333333334</v>
      </c>
      <c r="E498" s="288">
        <v>12.516666666666667</v>
      </c>
      <c r="F498" s="288">
        <v>12.033333333333333</v>
      </c>
      <c r="G498" s="288">
        <v>11.466666666666667</v>
      </c>
      <c r="H498" s="288">
        <v>13.566666666666668</v>
      </c>
      <c r="I498" s="288">
        <v>14.133333333333335</v>
      </c>
      <c r="J498" s="288">
        <v>14.616666666666669</v>
      </c>
      <c r="K498" s="288">
        <v>13.65</v>
      </c>
      <c r="L498" s="288">
        <v>12.6</v>
      </c>
      <c r="M498" s="288">
        <v>4945.9550399999998</v>
      </c>
    </row>
    <row r="499" spans="1:13">
      <c r="A499" s="267">
        <v>489</v>
      </c>
      <c r="B499" s="244" t="s">
        <v>199</v>
      </c>
      <c r="C499" s="288">
        <v>890.9</v>
      </c>
      <c r="D499" s="288">
        <v>890.11666666666679</v>
      </c>
      <c r="E499" s="288">
        <v>877.23333333333358</v>
      </c>
      <c r="F499" s="288">
        <v>863.56666666666683</v>
      </c>
      <c r="G499" s="288">
        <v>850.68333333333362</v>
      </c>
      <c r="H499" s="288">
        <v>903.78333333333353</v>
      </c>
      <c r="I499" s="288">
        <v>916.66666666666674</v>
      </c>
      <c r="J499" s="288">
        <v>930.33333333333348</v>
      </c>
      <c r="K499" s="288">
        <v>903</v>
      </c>
      <c r="L499" s="288">
        <v>876.45</v>
      </c>
      <c r="M499" s="288">
        <v>18.70909</v>
      </c>
    </row>
    <row r="500" spans="1:13">
      <c r="A500" s="267">
        <v>490</v>
      </c>
      <c r="B500" s="244" t="s">
        <v>566</v>
      </c>
      <c r="C500" s="288">
        <v>5565.5</v>
      </c>
      <c r="D500" s="288">
        <v>5589.2</v>
      </c>
      <c r="E500" s="288">
        <v>5528.3499999999995</v>
      </c>
      <c r="F500" s="288">
        <v>5491.2</v>
      </c>
      <c r="G500" s="288">
        <v>5430.3499999999995</v>
      </c>
      <c r="H500" s="288">
        <v>5626.3499999999995</v>
      </c>
      <c r="I500" s="288">
        <v>5687.2</v>
      </c>
      <c r="J500" s="288">
        <v>5724.3499999999995</v>
      </c>
      <c r="K500" s="288">
        <v>5650.05</v>
      </c>
      <c r="L500" s="288">
        <v>5552.05</v>
      </c>
      <c r="M500" s="288">
        <v>2.264E-2</v>
      </c>
    </row>
    <row r="501" spans="1:13">
      <c r="A501" s="267">
        <v>491</v>
      </c>
      <c r="B501" s="244" t="s">
        <v>567</v>
      </c>
      <c r="C501" s="288">
        <v>129.6</v>
      </c>
      <c r="D501" s="288">
        <v>131.33333333333334</v>
      </c>
      <c r="E501" s="288">
        <v>126.16666666666669</v>
      </c>
      <c r="F501" s="288">
        <v>122.73333333333335</v>
      </c>
      <c r="G501" s="288">
        <v>117.56666666666669</v>
      </c>
      <c r="H501" s="288">
        <v>134.76666666666668</v>
      </c>
      <c r="I501" s="288">
        <v>139.93333333333337</v>
      </c>
      <c r="J501" s="288">
        <v>143.36666666666667</v>
      </c>
      <c r="K501" s="288">
        <v>136.5</v>
      </c>
      <c r="L501" s="288">
        <v>127.9</v>
      </c>
      <c r="M501" s="288">
        <v>12.824579999999999</v>
      </c>
    </row>
    <row r="502" spans="1:13">
      <c r="A502" s="267">
        <v>492</v>
      </c>
      <c r="B502" s="244" t="s">
        <v>568</v>
      </c>
      <c r="C502" s="288">
        <v>65.150000000000006</v>
      </c>
      <c r="D502" s="288">
        <v>66.05</v>
      </c>
      <c r="E502" s="288">
        <v>63.949999999999989</v>
      </c>
      <c r="F502" s="288">
        <v>62.749999999999986</v>
      </c>
      <c r="G502" s="288">
        <v>60.649999999999977</v>
      </c>
      <c r="H502" s="288">
        <v>67.25</v>
      </c>
      <c r="I502" s="288">
        <v>69.349999999999994</v>
      </c>
      <c r="J502" s="288">
        <v>70.550000000000011</v>
      </c>
      <c r="K502" s="288">
        <v>68.150000000000006</v>
      </c>
      <c r="L502" s="288">
        <v>64.849999999999994</v>
      </c>
      <c r="M502" s="288">
        <v>6.31691</v>
      </c>
    </row>
    <row r="503" spans="1:13">
      <c r="A503" s="267">
        <v>493</v>
      </c>
      <c r="B503" s="244" t="s">
        <v>2851</v>
      </c>
      <c r="C503" s="288">
        <v>464.75</v>
      </c>
      <c r="D503" s="288">
        <v>466.73333333333335</v>
      </c>
      <c r="E503" s="288">
        <v>460.56666666666672</v>
      </c>
      <c r="F503" s="288">
        <v>456.38333333333338</v>
      </c>
      <c r="G503" s="288">
        <v>450.21666666666675</v>
      </c>
      <c r="H503" s="288">
        <v>470.91666666666669</v>
      </c>
      <c r="I503" s="288">
        <v>477.08333333333331</v>
      </c>
      <c r="J503" s="288">
        <v>481.26666666666665</v>
      </c>
      <c r="K503" s="288">
        <v>472.9</v>
      </c>
      <c r="L503" s="288">
        <v>462.55</v>
      </c>
      <c r="M503" s="288">
        <v>0.70167999999999997</v>
      </c>
    </row>
    <row r="504" spans="1:13">
      <c r="A504" s="267">
        <v>494</v>
      </c>
      <c r="B504" s="244" t="s">
        <v>569</v>
      </c>
      <c r="C504" s="288">
        <v>2484.75</v>
      </c>
      <c r="D504" s="288">
        <v>2456.9666666666667</v>
      </c>
      <c r="E504" s="288">
        <v>2390.9333333333334</v>
      </c>
      <c r="F504" s="288">
        <v>2297.1166666666668</v>
      </c>
      <c r="G504" s="288">
        <v>2231.0833333333335</v>
      </c>
      <c r="H504" s="288">
        <v>2550.7833333333333</v>
      </c>
      <c r="I504" s="288">
        <v>2616.8166666666671</v>
      </c>
      <c r="J504" s="288">
        <v>2710.6333333333332</v>
      </c>
      <c r="K504" s="288">
        <v>2523</v>
      </c>
      <c r="L504" s="288">
        <v>2363.15</v>
      </c>
      <c r="M504" s="288">
        <v>0.94052000000000002</v>
      </c>
    </row>
    <row r="505" spans="1:13">
      <c r="A505" s="267">
        <v>495</v>
      </c>
      <c r="B505" s="244" t="s">
        <v>200</v>
      </c>
      <c r="C505" s="288">
        <v>431.55</v>
      </c>
      <c r="D505" s="288">
        <v>435.2166666666667</v>
      </c>
      <c r="E505" s="288">
        <v>425.43333333333339</v>
      </c>
      <c r="F505" s="288">
        <v>419.31666666666672</v>
      </c>
      <c r="G505" s="288">
        <v>409.53333333333342</v>
      </c>
      <c r="H505" s="288">
        <v>441.33333333333337</v>
      </c>
      <c r="I505" s="288">
        <v>451.11666666666667</v>
      </c>
      <c r="J505" s="288">
        <v>457.23333333333335</v>
      </c>
      <c r="K505" s="288">
        <v>445</v>
      </c>
      <c r="L505" s="288">
        <v>429.1</v>
      </c>
      <c r="M505" s="288">
        <v>215.10587000000001</v>
      </c>
    </row>
    <row r="506" spans="1:13">
      <c r="A506" s="267">
        <v>496</v>
      </c>
      <c r="B506" s="244" t="s">
        <v>570</v>
      </c>
      <c r="C506" s="288">
        <v>509.25</v>
      </c>
      <c r="D506" s="288">
        <v>516.1</v>
      </c>
      <c r="E506" s="288">
        <v>495.40000000000009</v>
      </c>
      <c r="F506" s="288">
        <v>481.55000000000007</v>
      </c>
      <c r="G506" s="288">
        <v>460.85000000000014</v>
      </c>
      <c r="H506" s="288">
        <v>529.95000000000005</v>
      </c>
      <c r="I506" s="288">
        <v>550.65000000000009</v>
      </c>
      <c r="J506" s="288">
        <v>564.5</v>
      </c>
      <c r="K506" s="288">
        <v>536.79999999999995</v>
      </c>
      <c r="L506" s="288">
        <v>502.25</v>
      </c>
      <c r="M506" s="288">
        <v>8.7620400000000007</v>
      </c>
    </row>
    <row r="507" spans="1:13">
      <c r="A507" s="267">
        <v>497</v>
      </c>
      <c r="B507" s="244" t="s">
        <v>201</v>
      </c>
      <c r="C507" s="288">
        <v>17.7</v>
      </c>
      <c r="D507" s="288">
        <v>17.75</v>
      </c>
      <c r="E507" s="288">
        <v>17.399999999999999</v>
      </c>
      <c r="F507" s="288">
        <v>17.099999999999998</v>
      </c>
      <c r="G507" s="288">
        <v>16.749999999999996</v>
      </c>
      <c r="H507" s="288">
        <v>18.05</v>
      </c>
      <c r="I507" s="288">
        <v>18.400000000000002</v>
      </c>
      <c r="J507" s="288">
        <v>18.700000000000003</v>
      </c>
      <c r="K507" s="288">
        <v>18.100000000000001</v>
      </c>
      <c r="L507" s="288">
        <v>17.45</v>
      </c>
      <c r="M507" s="288">
        <v>2108.8369699999998</v>
      </c>
    </row>
    <row r="508" spans="1:13">
      <c r="A508" s="267">
        <v>498</v>
      </c>
      <c r="B508" s="244" t="s">
        <v>202</v>
      </c>
      <c r="C508" s="288">
        <v>218</v>
      </c>
      <c r="D508" s="288">
        <v>219.41666666666666</v>
      </c>
      <c r="E508" s="288">
        <v>212.93333333333331</v>
      </c>
      <c r="F508" s="288">
        <v>207.86666666666665</v>
      </c>
      <c r="G508" s="288">
        <v>201.3833333333333</v>
      </c>
      <c r="H508" s="288">
        <v>224.48333333333332</v>
      </c>
      <c r="I508" s="288">
        <v>230.96666666666667</v>
      </c>
      <c r="J508" s="288">
        <v>236.03333333333333</v>
      </c>
      <c r="K508" s="288">
        <v>225.9</v>
      </c>
      <c r="L508" s="288">
        <v>214.35</v>
      </c>
      <c r="M508" s="288">
        <v>139.596</v>
      </c>
    </row>
    <row r="509" spans="1:13">
      <c r="A509" s="267">
        <v>499</v>
      </c>
      <c r="B509" s="244" t="s">
        <v>571</v>
      </c>
      <c r="C509" s="288">
        <v>239.75</v>
      </c>
      <c r="D509" s="288">
        <v>238.86666666666667</v>
      </c>
      <c r="E509" s="288">
        <v>235.88333333333335</v>
      </c>
      <c r="F509" s="288">
        <v>232.01666666666668</v>
      </c>
      <c r="G509" s="288">
        <v>229.03333333333336</v>
      </c>
      <c r="H509" s="288">
        <v>242.73333333333335</v>
      </c>
      <c r="I509" s="288">
        <v>245.7166666666667</v>
      </c>
      <c r="J509" s="288">
        <v>249.58333333333334</v>
      </c>
      <c r="K509" s="288">
        <v>241.85</v>
      </c>
      <c r="L509" s="288">
        <v>235</v>
      </c>
      <c r="M509" s="288">
        <v>2.48563</v>
      </c>
    </row>
    <row r="510" spans="1:13">
      <c r="A510" s="267">
        <v>500</v>
      </c>
      <c r="B510" s="244" t="s">
        <v>572</v>
      </c>
      <c r="C510" s="288">
        <v>1985.15</v>
      </c>
      <c r="D510" s="288">
        <v>1982.3833333333332</v>
      </c>
      <c r="E510" s="288">
        <v>1914.7666666666664</v>
      </c>
      <c r="F510" s="288">
        <v>1844.3833333333332</v>
      </c>
      <c r="G510" s="288">
        <v>1776.7666666666664</v>
      </c>
      <c r="H510" s="288">
        <v>2052.7666666666664</v>
      </c>
      <c r="I510" s="288">
        <v>2120.3833333333332</v>
      </c>
      <c r="J510" s="288">
        <v>2190.7666666666664</v>
      </c>
      <c r="K510" s="288">
        <v>2050</v>
      </c>
      <c r="L510" s="288">
        <v>1912</v>
      </c>
      <c r="M510" s="288">
        <v>1.1924600000000001</v>
      </c>
    </row>
    <row r="511" spans="1:13">
      <c r="A511" s="267">
        <v>501</v>
      </c>
      <c r="B511" s="244" t="s">
        <v>1263</v>
      </c>
      <c r="C511" s="288">
        <v>979.55</v>
      </c>
      <c r="D511" s="288">
        <v>983.54999999999984</v>
      </c>
      <c r="E511" s="288">
        <v>948.04999999999973</v>
      </c>
      <c r="F511" s="288">
        <v>916.54999999999984</v>
      </c>
      <c r="G511" s="288">
        <v>881.04999999999973</v>
      </c>
      <c r="H511" s="288">
        <v>1015.0499999999997</v>
      </c>
      <c r="I511" s="288">
        <v>1050.55</v>
      </c>
      <c r="J511" s="288">
        <v>1082.0499999999997</v>
      </c>
      <c r="K511" s="288">
        <v>1019.05</v>
      </c>
      <c r="L511" s="288">
        <v>952.05</v>
      </c>
      <c r="M511" s="288">
        <v>1.69075</v>
      </c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5"/>
      <c r="B5" s="585"/>
      <c r="C5" s="586"/>
      <c r="D5" s="586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7" t="s">
        <v>574</v>
      </c>
      <c r="C7" s="587"/>
      <c r="D7" s="261">
        <f>Main!B10</f>
        <v>44215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44214</v>
      </c>
      <c r="B10" s="266">
        <v>541450</v>
      </c>
      <c r="C10" s="267" t="s">
        <v>297</v>
      </c>
      <c r="D10" s="267" t="s">
        <v>3798</v>
      </c>
      <c r="E10" s="267" t="s">
        <v>583</v>
      </c>
      <c r="F10" s="380">
        <v>36147571</v>
      </c>
      <c r="G10" s="266">
        <v>915.37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44214</v>
      </c>
      <c r="B11" s="266">
        <v>541450</v>
      </c>
      <c r="C11" s="267" t="s">
        <v>297</v>
      </c>
      <c r="D11" s="267" t="s">
        <v>3799</v>
      </c>
      <c r="E11" s="267" t="s">
        <v>584</v>
      </c>
      <c r="F11" s="380">
        <v>36147571</v>
      </c>
      <c r="G11" s="266">
        <v>915.37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44214</v>
      </c>
      <c r="B12" s="266">
        <v>511463</v>
      </c>
      <c r="C12" s="267" t="s">
        <v>3800</v>
      </c>
      <c r="D12" s="267" t="s">
        <v>3801</v>
      </c>
      <c r="E12" s="267" t="s">
        <v>583</v>
      </c>
      <c r="F12" s="380">
        <v>5070</v>
      </c>
      <c r="G12" s="266">
        <v>13.66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44214</v>
      </c>
      <c r="B13" s="266">
        <v>511463</v>
      </c>
      <c r="C13" s="267" t="s">
        <v>3800</v>
      </c>
      <c r="D13" s="267" t="s">
        <v>3801</v>
      </c>
      <c r="E13" s="267" t="s">
        <v>584</v>
      </c>
      <c r="F13" s="380">
        <v>47840</v>
      </c>
      <c r="G13" s="266">
        <v>13.23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44214</v>
      </c>
      <c r="B14" s="266">
        <v>541401</v>
      </c>
      <c r="C14" s="267" t="s">
        <v>3802</v>
      </c>
      <c r="D14" s="267" t="s">
        <v>3687</v>
      </c>
      <c r="E14" s="267" t="s">
        <v>583</v>
      </c>
      <c r="F14" s="380">
        <v>144000</v>
      </c>
      <c r="G14" s="266">
        <v>2.0099999999999998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44214</v>
      </c>
      <c r="B15" s="266">
        <v>541401</v>
      </c>
      <c r="C15" s="267" t="s">
        <v>3802</v>
      </c>
      <c r="D15" s="267" t="s">
        <v>3803</v>
      </c>
      <c r="E15" s="267" t="s">
        <v>584</v>
      </c>
      <c r="F15" s="380">
        <v>92000</v>
      </c>
      <c r="G15" s="266">
        <v>2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44214</v>
      </c>
      <c r="B16" s="266">
        <v>530187</v>
      </c>
      <c r="C16" s="267" t="s">
        <v>3779</v>
      </c>
      <c r="D16" s="267" t="s">
        <v>3804</v>
      </c>
      <c r="E16" s="267" t="s">
        <v>584</v>
      </c>
      <c r="F16" s="380">
        <v>95013</v>
      </c>
      <c r="G16" s="266">
        <v>1.0900000000000001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44214</v>
      </c>
      <c r="B17" s="266">
        <v>530187</v>
      </c>
      <c r="C17" s="267" t="s">
        <v>3779</v>
      </c>
      <c r="D17" s="267" t="s">
        <v>3780</v>
      </c>
      <c r="E17" s="267" t="s">
        <v>583</v>
      </c>
      <c r="F17" s="380">
        <v>95460</v>
      </c>
      <c r="G17" s="266">
        <v>1.0900000000000001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44214</v>
      </c>
      <c r="B18" s="266">
        <v>512169</v>
      </c>
      <c r="C18" s="267" t="s">
        <v>3805</v>
      </c>
      <c r="D18" s="267" t="s">
        <v>3780</v>
      </c>
      <c r="E18" s="267" t="s">
        <v>583</v>
      </c>
      <c r="F18" s="380">
        <v>50000</v>
      </c>
      <c r="G18" s="266">
        <v>7.9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44214</v>
      </c>
      <c r="B19" s="266">
        <v>512169</v>
      </c>
      <c r="C19" s="267" t="s">
        <v>3805</v>
      </c>
      <c r="D19" s="267" t="s">
        <v>3806</v>
      </c>
      <c r="E19" s="267" t="s">
        <v>584</v>
      </c>
      <c r="F19" s="380">
        <v>51500</v>
      </c>
      <c r="G19" s="266">
        <v>7.9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44214</v>
      </c>
      <c r="B20" s="266">
        <v>542248</v>
      </c>
      <c r="C20" s="267" t="s">
        <v>3807</v>
      </c>
      <c r="D20" s="267" t="s">
        <v>3808</v>
      </c>
      <c r="E20" s="267" t="s">
        <v>584</v>
      </c>
      <c r="F20" s="380">
        <v>118800</v>
      </c>
      <c r="G20" s="266">
        <v>24.87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44214</v>
      </c>
      <c r="B21" s="266">
        <v>540190</v>
      </c>
      <c r="C21" s="267" t="s">
        <v>3809</v>
      </c>
      <c r="D21" s="267" t="s">
        <v>3810</v>
      </c>
      <c r="E21" s="267" t="s">
        <v>584</v>
      </c>
      <c r="F21" s="380">
        <v>41040</v>
      </c>
      <c r="G21" s="266">
        <v>16.600000000000001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44214</v>
      </c>
      <c r="B22" s="266">
        <v>540190</v>
      </c>
      <c r="C22" s="267" t="s">
        <v>3809</v>
      </c>
      <c r="D22" s="267" t="s">
        <v>3811</v>
      </c>
      <c r="E22" s="267" t="s">
        <v>583</v>
      </c>
      <c r="F22" s="380">
        <v>20520</v>
      </c>
      <c r="G22" s="266">
        <v>16.600000000000001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44214</v>
      </c>
      <c r="B23" s="266">
        <v>540190</v>
      </c>
      <c r="C23" s="267" t="s">
        <v>3809</v>
      </c>
      <c r="D23" s="267" t="s">
        <v>3812</v>
      </c>
      <c r="E23" s="267" t="s">
        <v>583</v>
      </c>
      <c r="F23" s="380">
        <v>20520</v>
      </c>
      <c r="G23" s="266">
        <v>16.600000000000001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44214</v>
      </c>
      <c r="B24" s="266">
        <v>500155</v>
      </c>
      <c r="C24" s="267" t="s">
        <v>3766</v>
      </c>
      <c r="D24" s="267" t="s">
        <v>3767</v>
      </c>
      <c r="E24" s="267" t="s">
        <v>583</v>
      </c>
      <c r="F24" s="380">
        <v>197167</v>
      </c>
      <c r="G24" s="266">
        <v>7.68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44214</v>
      </c>
      <c r="B25" s="266">
        <v>500155</v>
      </c>
      <c r="C25" s="267" t="s">
        <v>3766</v>
      </c>
      <c r="D25" s="267" t="s">
        <v>3767</v>
      </c>
      <c r="E25" s="267" t="s">
        <v>584</v>
      </c>
      <c r="F25" s="380">
        <v>650075</v>
      </c>
      <c r="G25" s="266">
        <v>7.7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44214</v>
      </c>
      <c r="B26" s="266">
        <v>500171</v>
      </c>
      <c r="C26" s="267" t="s">
        <v>374</v>
      </c>
      <c r="D26" s="267" t="s">
        <v>3813</v>
      </c>
      <c r="E26" s="267" t="s">
        <v>583</v>
      </c>
      <c r="F26" s="380">
        <v>800000</v>
      </c>
      <c r="G26" s="266">
        <v>209.25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44214</v>
      </c>
      <c r="B27" s="266">
        <v>500171</v>
      </c>
      <c r="C27" s="267" t="s">
        <v>374</v>
      </c>
      <c r="D27" s="267" t="s">
        <v>3813</v>
      </c>
      <c r="E27" s="267" t="s">
        <v>584</v>
      </c>
      <c r="F27" s="380">
        <v>800000</v>
      </c>
      <c r="G27" s="266">
        <v>209.25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44214</v>
      </c>
      <c r="B28" s="266">
        <v>541627</v>
      </c>
      <c r="C28" s="267" t="s">
        <v>3814</v>
      </c>
      <c r="D28" s="267" t="s">
        <v>3780</v>
      </c>
      <c r="E28" s="267" t="s">
        <v>583</v>
      </c>
      <c r="F28" s="380">
        <v>25000</v>
      </c>
      <c r="G28" s="266">
        <v>13.2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44214</v>
      </c>
      <c r="B29" s="266">
        <v>542924</v>
      </c>
      <c r="C29" s="267" t="s">
        <v>3815</v>
      </c>
      <c r="D29" s="267" t="s">
        <v>3687</v>
      </c>
      <c r="E29" s="267" t="s">
        <v>583</v>
      </c>
      <c r="F29" s="380">
        <v>55500</v>
      </c>
      <c r="G29" s="266">
        <v>67.66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44214</v>
      </c>
      <c r="B30" s="266">
        <v>542924</v>
      </c>
      <c r="C30" s="267" t="s">
        <v>3815</v>
      </c>
      <c r="D30" s="267" t="s">
        <v>3816</v>
      </c>
      <c r="E30" s="267" t="s">
        <v>584</v>
      </c>
      <c r="F30" s="380">
        <v>51000</v>
      </c>
      <c r="G30" s="266">
        <v>69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44214</v>
      </c>
      <c r="B31" s="266">
        <v>540515</v>
      </c>
      <c r="C31" s="267" t="s">
        <v>3817</v>
      </c>
      <c r="D31" s="267" t="s">
        <v>3818</v>
      </c>
      <c r="E31" s="267" t="s">
        <v>584</v>
      </c>
      <c r="F31" s="380">
        <v>31000</v>
      </c>
      <c r="G31" s="266">
        <v>14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44214</v>
      </c>
      <c r="B32" s="266">
        <v>540515</v>
      </c>
      <c r="C32" s="267" t="s">
        <v>3817</v>
      </c>
      <c r="D32" s="267" t="s">
        <v>3819</v>
      </c>
      <c r="E32" s="267" t="s">
        <v>583</v>
      </c>
      <c r="F32" s="380">
        <v>31000</v>
      </c>
      <c r="G32" s="266">
        <v>14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44214</v>
      </c>
      <c r="B33" s="266">
        <v>505523</v>
      </c>
      <c r="C33" s="267" t="s">
        <v>3820</v>
      </c>
      <c r="D33" s="267" t="s">
        <v>3821</v>
      </c>
      <c r="E33" s="267" t="s">
        <v>583</v>
      </c>
      <c r="F33" s="380">
        <v>1000000</v>
      </c>
      <c r="G33" s="266">
        <v>0.69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44214</v>
      </c>
      <c r="B34" s="266">
        <v>531083</v>
      </c>
      <c r="C34" s="267" t="s">
        <v>3822</v>
      </c>
      <c r="D34" s="267" t="s">
        <v>3823</v>
      </c>
      <c r="E34" s="267" t="s">
        <v>583</v>
      </c>
      <c r="F34" s="380">
        <v>57287</v>
      </c>
      <c r="G34" s="266">
        <v>4.55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44214</v>
      </c>
      <c r="B35" s="266">
        <v>531083</v>
      </c>
      <c r="C35" s="267" t="s">
        <v>3822</v>
      </c>
      <c r="D35" s="267" t="s">
        <v>3824</v>
      </c>
      <c r="E35" s="267" t="s">
        <v>584</v>
      </c>
      <c r="F35" s="380">
        <v>75587</v>
      </c>
      <c r="G35" s="266">
        <v>4.55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44214</v>
      </c>
      <c r="B36" s="266">
        <v>539291</v>
      </c>
      <c r="C36" s="267" t="s">
        <v>3645</v>
      </c>
      <c r="D36" s="267" t="s">
        <v>3825</v>
      </c>
      <c r="E36" s="267" t="s">
        <v>583</v>
      </c>
      <c r="F36" s="380">
        <v>33010</v>
      </c>
      <c r="G36" s="266">
        <v>92.25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44214</v>
      </c>
      <c r="B37" s="266">
        <v>539291</v>
      </c>
      <c r="C37" s="267" t="s">
        <v>3645</v>
      </c>
      <c r="D37" s="267" t="s">
        <v>3825</v>
      </c>
      <c r="E37" s="267" t="s">
        <v>584</v>
      </c>
      <c r="F37" s="380">
        <v>20000</v>
      </c>
      <c r="G37" s="266">
        <v>92.4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44214</v>
      </c>
      <c r="B38" s="266">
        <v>539291</v>
      </c>
      <c r="C38" s="267" t="s">
        <v>3645</v>
      </c>
      <c r="D38" s="267" t="s">
        <v>3687</v>
      </c>
      <c r="E38" s="267" t="s">
        <v>583</v>
      </c>
      <c r="F38" s="380">
        <v>16504</v>
      </c>
      <c r="G38" s="266">
        <v>91.24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44214</v>
      </c>
      <c r="B39" s="266">
        <v>539291</v>
      </c>
      <c r="C39" s="267" t="s">
        <v>3645</v>
      </c>
      <c r="D39" s="267" t="s">
        <v>3826</v>
      </c>
      <c r="E39" s="267" t="s">
        <v>583</v>
      </c>
      <c r="F39" s="380">
        <v>27602</v>
      </c>
      <c r="G39" s="266">
        <v>92.36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44214</v>
      </c>
      <c r="B40" s="266">
        <v>539291</v>
      </c>
      <c r="C40" s="267" t="s">
        <v>3645</v>
      </c>
      <c r="D40" s="267" t="s">
        <v>3687</v>
      </c>
      <c r="E40" s="267" t="s">
        <v>584</v>
      </c>
      <c r="F40" s="380">
        <v>20000</v>
      </c>
      <c r="G40" s="266">
        <v>92.45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44214</v>
      </c>
      <c r="B41" s="266">
        <v>511557</v>
      </c>
      <c r="C41" s="267" t="s">
        <v>3827</v>
      </c>
      <c r="D41" s="267" t="s">
        <v>3828</v>
      </c>
      <c r="E41" s="267" t="s">
        <v>583</v>
      </c>
      <c r="F41" s="380">
        <v>83519</v>
      </c>
      <c r="G41" s="266">
        <v>29.85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44214</v>
      </c>
      <c r="B42" s="266">
        <v>511557</v>
      </c>
      <c r="C42" s="267" t="s">
        <v>3827</v>
      </c>
      <c r="D42" s="267" t="s">
        <v>3829</v>
      </c>
      <c r="E42" s="267" t="s">
        <v>584</v>
      </c>
      <c r="F42" s="380">
        <v>84500</v>
      </c>
      <c r="G42" s="266">
        <v>29.85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44214</v>
      </c>
      <c r="B43" s="266">
        <v>531569</v>
      </c>
      <c r="C43" s="267" t="s">
        <v>3830</v>
      </c>
      <c r="D43" s="267" t="s">
        <v>3831</v>
      </c>
      <c r="E43" s="267" t="s">
        <v>583</v>
      </c>
      <c r="F43" s="380">
        <v>30250</v>
      </c>
      <c r="G43" s="266">
        <v>10.24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44214</v>
      </c>
      <c r="B44" s="266">
        <v>539593</v>
      </c>
      <c r="C44" s="267" t="s">
        <v>3832</v>
      </c>
      <c r="D44" s="267" t="s">
        <v>3811</v>
      </c>
      <c r="E44" s="267" t="s">
        <v>583</v>
      </c>
      <c r="F44" s="380">
        <v>33001</v>
      </c>
      <c r="G44" s="266">
        <v>0.79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44214</v>
      </c>
      <c r="B45" s="266">
        <v>539593</v>
      </c>
      <c r="C45" s="267" t="s">
        <v>3832</v>
      </c>
      <c r="D45" s="267" t="s">
        <v>3810</v>
      </c>
      <c r="E45" s="267" t="s">
        <v>584</v>
      </c>
      <c r="F45" s="380">
        <v>60691</v>
      </c>
      <c r="G45" s="266">
        <v>0.8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44214</v>
      </c>
      <c r="B46" s="266">
        <v>536710</v>
      </c>
      <c r="C46" s="267" t="s">
        <v>3833</v>
      </c>
      <c r="D46" s="267" t="s">
        <v>3834</v>
      </c>
      <c r="E46" s="267" t="s">
        <v>583</v>
      </c>
      <c r="F46" s="380">
        <v>63000</v>
      </c>
      <c r="G46" s="266">
        <v>42.63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44214</v>
      </c>
      <c r="B47" s="266">
        <v>536710</v>
      </c>
      <c r="C47" s="267" t="s">
        <v>3833</v>
      </c>
      <c r="D47" s="267" t="s">
        <v>3835</v>
      </c>
      <c r="E47" s="267" t="s">
        <v>584</v>
      </c>
      <c r="F47" s="380">
        <v>60000</v>
      </c>
      <c r="G47" s="266">
        <v>43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44214</v>
      </c>
      <c r="B48" s="266">
        <v>539026</v>
      </c>
      <c r="C48" s="267" t="s">
        <v>3836</v>
      </c>
      <c r="D48" s="267" t="s">
        <v>3837</v>
      </c>
      <c r="E48" s="267" t="s">
        <v>584</v>
      </c>
      <c r="F48" s="380">
        <v>20000</v>
      </c>
      <c r="G48" s="266">
        <v>24.05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44214</v>
      </c>
      <c r="B49" s="266">
        <v>542655</v>
      </c>
      <c r="C49" s="267" t="s">
        <v>2793</v>
      </c>
      <c r="D49" s="267" t="s">
        <v>3778</v>
      </c>
      <c r="E49" s="267" t="s">
        <v>583</v>
      </c>
      <c r="F49" s="380">
        <v>4618521</v>
      </c>
      <c r="G49" s="266">
        <v>5.08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44214</v>
      </c>
      <c r="B50" s="266">
        <v>542655</v>
      </c>
      <c r="C50" s="267" t="s">
        <v>2793</v>
      </c>
      <c r="D50" s="267" t="s">
        <v>3778</v>
      </c>
      <c r="E50" s="267" t="s">
        <v>584</v>
      </c>
      <c r="F50" s="380">
        <v>780520</v>
      </c>
      <c r="G50" s="266">
        <v>4.91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44214</v>
      </c>
      <c r="B51" s="266" t="s">
        <v>3838</v>
      </c>
      <c r="C51" s="267" t="s">
        <v>3839</v>
      </c>
      <c r="D51" s="267" t="s">
        <v>3840</v>
      </c>
      <c r="E51" s="267" t="s">
        <v>583</v>
      </c>
      <c r="F51" s="380">
        <v>120000</v>
      </c>
      <c r="G51" s="266">
        <v>13.15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44214</v>
      </c>
      <c r="B52" s="266" t="s">
        <v>914</v>
      </c>
      <c r="C52" s="267" t="s">
        <v>3781</v>
      </c>
      <c r="D52" s="267" t="s">
        <v>3841</v>
      </c>
      <c r="E52" s="267" t="s">
        <v>583</v>
      </c>
      <c r="F52" s="380">
        <v>212116</v>
      </c>
      <c r="G52" s="266">
        <v>179.9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44214</v>
      </c>
      <c r="B53" s="266" t="s">
        <v>3766</v>
      </c>
      <c r="C53" s="267" t="s">
        <v>3842</v>
      </c>
      <c r="D53" s="267" t="s">
        <v>3767</v>
      </c>
      <c r="E53" s="267" t="s">
        <v>583</v>
      </c>
      <c r="F53" s="380">
        <v>146650</v>
      </c>
      <c r="G53" s="266">
        <v>7.91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44214</v>
      </c>
      <c r="B54" s="266" t="s">
        <v>1777</v>
      </c>
      <c r="C54" s="267" t="s">
        <v>3843</v>
      </c>
      <c r="D54" s="267" t="s">
        <v>3844</v>
      </c>
      <c r="E54" s="267" t="s">
        <v>583</v>
      </c>
      <c r="F54" s="380">
        <v>856000</v>
      </c>
      <c r="G54" s="266">
        <v>79.930000000000007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44214</v>
      </c>
      <c r="B55" s="266" t="s">
        <v>1777</v>
      </c>
      <c r="C55" s="267" t="s">
        <v>3843</v>
      </c>
      <c r="D55" s="267" t="s">
        <v>3845</v>
      </c>
      <c r="E55" s="267" t="s">
        <v>583</v>
      </c>
      <c r="F55" s="380">
        <v>748138</v>
      </c>
      <c r="G55" s="266">
        <v>83.87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44214</v>
      </c>
      <c r="B56" s="266" t="s">
        <v>2074</v>
      </c>
      <c r="C56" s="267" t="s">
        <v>3846</v>
      </c>
      <c r="D56" s="267" t="s">
        <v>3847</v>
      </c>
      <c r="E56" s="267" t="s">
        <v>583</v>
      </c>
      <c r="F56" s="380">
        <v>80000</v>
      </c>
      <c r="G56" s="266">
        <v>1310.71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44214</v>
      </c>
      <c r="B57" s="266" t="s">
        <v>3140</v>
      </c>
      <c r="C57" s="267" t="s">
        <v>3782</v>
      </c>
      <c r="D57" s="267" t="s">
        <v>3783</v>
      </c>
      <c r="E57" s="267" t="s">
        <v>583</v>
      </c>
      <c r="F57" s="380">
        <v>104893</v>
      </c>
      <c r="G57" s="266">
        <v>50.22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44214</v>
      </c>
      <c r="B58" s="266" t="s">
        <v>586</v>
      </c>
      <c r="C58" s="267" t="s">
        <v>3848</v>
      </c>
      <c r="D58" s="267" t="s">
        <v>3849</v>
      </c>
      <c r="E58" s="267" t="s">
        <v>583</v>
      </c>
      <c r="F58" s="380">
        <v>90060</v>
      </c>
      <c r="G58" s="266">
        <v>17.670000000000002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44214</v>
      </c>
      <c r="B59" s="266" t="s">
        <v>2618</v>
      </c>
      <c r="C59" s="267" t="s">
        <v>3850</v>
      </c>
      <c r="D59" s="267" t="s">
        <v>3851</v>
      </c>
      <c r="E59" s="267" t="s">
        <v>583</v>
      </c>
      <c r="F59" s="380">
        <v>99899</v>
      </c>
      <c r="G59" s="266">
        <v>859.1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44214</v>
      </c>
      <c r="B60" s="266" t="s">
        <v>183</v>
      </c>
      <c r="C60" s="267" t="s">
        <v>3784</v>
      </c>
      <c r="D60" s="267" t="s">
        <v>3785</v>
      </c>
      <c r="E60" s="267" t="s">
        <v>583</v>
      </c>
      <c r="F60" s="380">
        <v>16515422</v>
      </c>
      <c r="G60" s="266">
        <v>249.24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44214</v>
      </c>
      <c r="B61" s="266" t="s">
        <v>2791</v>
      </c>
      <c r="C61" s="267" t="s">
        <v>3753</v>
      </c>
      <c r="D61" s="267" t="s">
        <v>3737</v>
      </c>
      <c r="E61" s="267" t="s">
        <v>583</v>
      </c>
      <c r="F61" s="380">
        <v>4983357</v>
      </c>
      <c r="G61" s="266">
        <v>3.85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44214</v>
      </c>
      <c r="B62" s="266" t="s">
        <v>2793</v>
      </c>
      <c r="C62" s="267" t="s">
        <v>3787</v>
      </c>
      <c r="D62" s="267" t="s">
        <v>3852</v>
      </c>
      <c r="E62" s="267" t="s">
        <v>583</v>
      </c>
      <c r="F62" s="380">
        <v>4050000</v>
      </c>
      <c r="G62" s="266">
        <v>5.22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44214</v>
      </c>
      <c r="B63" s="266" t="s">
        <v>2793</v>
      </c>
      <c r="C63" s="267" t="s">
        <v>3787</v>
      </c>
      <c r="D63" s="267" t="s">
        <v>3651</v>
      </c>
      <c r="E63" s="267" t="s">
        <v>583</v>
      </c>
      <c r="F63" s="380">
        <v>6079942</v>
      </c>
      <c r="G63" s="266">
        <v>4.95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44214</v>
      </c>
      <c r="B64" s="266" t="s">
        <v>2793</v>
      </c>
      <c r="C64" s="267" t="s">
        <v>3787</v>
      </c>
      <c r="D64" s="267" t="s">
        <v>3737</v>
      </c>
      <c r="E64" s="267" t="s">
        <v>583</v>
      </c>
      <c r="F64" s="380">
        <v>13294230</v>
      </c>
      <c r="G64" s="266">
        <v>5.26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44214</v>
      </c>
      <c r="B65" s="266" t="s">
        <v>3838</v>
      </c>
      <c r="C65" s="267" t="s">
        <v>3839</v>
      </c>
      <c r="D65" s="267" t="s">
        <v>3853</v>
      </c>
      <c r="E65" s="267" t="s">
        <v>584</v>
      </c>
      <c r="F65" s="380">
        <v>80000</v>
      </c>
      <c r="G65" s="266">
        <v>13.15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44214</v>
      </c>
      <c r="B66" s="266" t="s">
        <v>914</v>
      </c>
      <c r="C66" s="267" t="s">
        <v>3781</v>
      </c>
      <c r="D66" s="267" t="s">
        <v>3841</v>
      </c>
      <c r="E66" s="267" t="s">
        <v>584</v>
      </c>
      <c r="F66" s="380">
        <v>212116</v>
      </c>
      <c r="G66" s="266">
        <v>179.09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44214</v>
      </c>
      <c r="B67" s="266" t="s">
        <v>3766</v>
      </c>
      <c r="C67" s="267" t="s">
        <v>3842</v>
      </c>
      <c r="D67" s="267" t="s">
        <v>3767</v>
      </c>
      <c r="E67" s="267" t="s">
        <v>584</v>
      </c>
      <c r="F67" s="380">
        <v>285523</v>
      </c>
      <c r="G67" s="266">
        <v>7.92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44214</v>
      </c>
      <c r="B68" s="266" t="s">
        <v>1777</v>
      </c>
      <c r="C68" s="267" t="s">
        <v>3843</v>
      </c>
      <c r="D68" s="267" t="s">
        <v>3845</v>
      </c>
      <c r="E68" s="267" t="s">
        <v>584</v>
      </c>
      <c r="F68" s="380">
        <v>371356</v>
      </c>
      <c r="G68" s="266">
        <v>82.32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44214</v>
      </c>
      <c r="B69" s="266" t="s">
        <v>3140</v>
      </c>
      <c r="C69" s="267" t="s">
        <v>3782</v>
      </c>
      <c r="D69" s="267" t="s">
        <v>3783</v>
      </c>
      <c r="E69" s="267" t="s">
        <v>584</v>
      </c>
      <c r="F69" s="380">
        <v>102295</v>
      </c>
      <c r="G69" s="266">
        <v>52.42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44214</v>
      </c>
      <c r="B70" s="266" t="s">
        <v>586</v>
      </c>
      <c r="C70" s="267" t="s">
        <v>3848</v>
      </c>
      <c r="D70" s="267" t="s">
        <v>3849</v>
      </c>
      <c r="E70" s="267" t="s">
        <v>584</v>
      </c>
      <c r="F70" s="380">
        <v>94360</v>
      </c>
      <c r="G70" s="266">
        <v>17.72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44214</v>
      </c>
      <c r="B71" s="266" t="s">
        <v>2618</v>
      </c>
      <c r="C71" s="267" t="s">
        <v>3850</v>
      </c>
      <c r="D71" s="267" t="s">
        <v>3851</v>
      </c>
      <c r="E71" s="267" t="s">
        <v>584</v>
      </c>
      <c r="F71" s="380">
        <v>176127</v>
      </c>
      <c r="G71" s="266">
        <v>882.6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44214</v>
      </c>
      <c r="B72" s="266" t="s">
        <v>183</v>
      </c>
      <c r="C72" s="267" t="s">
        <v>3784</v>
      </c>
      <c r="D72" s="267" t="s">
        <v>3785</v>
      </c>
      <c r="E72" s="267" t="s">
        <v>584</v>
      </c>
      <c r="F72" s="380">
        <v>16515422</v>
      </c>
      <c r="G72" s="266">
        <v>249.35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44214</v>
      </c>
      <c r="B73" s="266" t="s">
        <v>2734</v>
      </c>
      <c r="C73" s="267" t="s">
        <v>3786</v>
      </c>
      <c r="D73" s="267" t="s">
        <v>3854</v>
      </c>
      <c r="E73" s="267" t="s">
        <v>584</v>
      </c>
      <c r="F73" s="380">
        <v>1216766</v>
      </c>
      <c r="G73" s="266">
        <v>3.21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44214</v>
      </c>
      <c r="B74" s="266" t="s">
        <v>2791</v>
      </c>
      <c r="C74" s="267" t="s">
        <v>3753</v>
      </c>
      <c r="D74" s="267" t="s">
        <v>3737</v>
      </c>
      <c r="E74" s="267" t="s">
        <v>584</v>
      </c>
      <c r="F74" s="380">
        <v>3783066</v>
      </c>
      <c r="G74" s="266">
        <v>3.74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44214</v>
      </c>
      <c r="B75" s="266" t="s">
        <v>2793</v>
      </c>
      <c r="C75" s="267" t="s">
        <v>3787</v>
      </c>
      <c r="D75" s="267" t="s">
        <v>3651</v>
      </c>
      <c r="E75" s="267" t="s">
        <v>584</v>
      </c>
      <c r="F75" s="380">
        <v>3879264</v>
      </c>
      <c r="G75" s="266">
        <v>5.0199999999999996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44214</v>
      </c>
      <c r="B76" s="266" t="s">
        <v>2793</v>
      </c>
      <c r="C76" s="267" t="s">
        <v>3787</v>
      </c>
      <c r="D76" s="267" t="s">
        <v>3737</v>
      </c>
      <c r="E76" s="267" t="s">
        <v>584</v>
      </c>
      <c r="F76" s="380">
        <v>17521277</v>
      </c>
      <c r="G76" s="266">
        <v>5.05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44214</v>
      </c>
      <c r="B77" s="266" t="s">
        <v>2793</v>
      </c>
      <c r="C77" s="267" t="s">
        <v>3787</v>
      </c>
      <c r="D77" s="267" t="s">
        <v>3852</v>
      </c>
      <c r="E77" s="267" t="s">
        <v>584</v>
      </c>
      <c r="F77" s="380">
        <v>4050000</v>
      </c>
      <c r="G77" s="266">
        <v>5.26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3"/>
  <sheetViews>
    <sheetView zoomScale="83" zoomScaleNormal="70" workbookViewId="0">
      <selection activeCell="N331" sqref="N3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44215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44175</v>
      </c>
      <c r="C10" s="492"/>
      <c r="D10" s="493" t="s">
        <v>2931</v>
      </c>
      <c r="E10" s="494" t="s">
        <v>600</v>
      </c>
      <c r="F10" s="503">
        <v>1427.5</v>
      </c>
      <c r="G10" s="495">
        <v>1330</v>
      </c>
      <c r="H10" s="503">
        <v>1500</v>
      </c>
      <c r="I10" s="496" t="s">
        <v>3639</v>
      </c>
      <c r="J10" s="497" t="s">
        <v>3640</v>
      </c>
      <c r="K10" s="497">
        <f t="shared" ref="K10:K11" si="0">H10-F10</f>
        <v>72.5</v>
      </c>
      <c r="L10" s="498">
        <f>(F10*-0.07)/100</f>
        <v>-0.99925000000000008</v>
      </c>
      <c r="M10" s="499">
        <f t="shared" ref="M10:M11" si="1">(K10+L10)/F10</f>
        <v>5.008809106830122E-2</v>
      </c>
      <c r="N10" s="500" t="s">
        <v>599</v>
      </c>
      <c r="O10" s="501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36">
        <v>2</v>
      </c>
      <c r="B11" s="537">
        <v>44175</v>
      </c>
      <c r="C11" s="538"/>
      <c r="D11" s="539" t="s">
        <v>128</v>
      </c>
      <c r="E11" s="540" t="s">
        <v>600</v>
      </c>
      <c r="F11" s="474">
        <v>210</v>
      </c>
      <c r="G11" s="541">
        <v>197</v>
      </c>
      <c r="H11" s="474">
        <v>218.5</v>
      </c>
      <c r="I11" s="542" t="s">
        <v>3641</v>
      </c>
      <c r="J11" s="520" t="s">
        <v>3768</v>
      </c>
      <c r="K11" s="520">
        <f t="shared" si="0"/>
        <v>8.5</v>
      </c>
      <c r="L11" s="467">
        <f t="shared" ref="L11" si="2">(F11*-0.8)/100</f>
        <v>-1.68</v>
      </c>
      <c r="M11" s="468">
        <f t="shared" si="1"/>
        <v>3.2476190476190478E-2</v>
      </c>
      <c r="N11" s="476" t="s">
        <v>599</v>
      </c>
      <c r="O11" s="469">
        <v>44211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6">
        <v>3</v>
      </c>
      <c r="B12" s="537">
        <v>44188</v>
      </c>
      <c r="C12" s="538"/>
      <c r="D12" s="539" t="s">
        <v>191</v>
      </c>
      <c r="E12" s="540" t="s">
        <v>600</v>
      </c>
      <c r="F12" s="474">
        <v>316</v>
      </c>
      <c r="G12" s="541">
        <v>295</v>
      </c>
      <c r="H12" s="474">
        <v>334.5</v>
      </c>
      <c r="I12" s="542" t="s">
        <v>3648</v>
      </c>
      <c r="J12" s="520" t="s">
        <v>3702</v>
      </c>
      <c r="K12" s="520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6">
        <v>4</v>
      </c>
      <c r="B13" s="537">
        <v>44188</v>
      </c>
      <c r="C13" s="538"/>
      <c r="D13" s="539" t="s">
        <v>86</v>
      </c>
      <c r="E13" s="540" t="s">
        <v>600</v>
      </c>
      <c r="F13" s="474">
        <v>387</v>
      </c>
      <c r="G13" s="541">
        <v>360</v>
      </c>
      <c r="H13" s="474">
        <v>411</v>
      </c>
      <c r="I13" s="542" t="s">
        <v>3649</v>
      </c>
      <c r="J13" s="520" t="s">
        <v>3678</v>
      </c>
      <c r="K13" s="520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4"/>
      <c r="Q13" s="7"/>
      <c r="R13" s="505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6">
        <v>5</v>
      </c>
      <c r="B14" s="537">
        <v>44189</v>
      </c>
      <c r="C14" s="538"/>
      <c r="D14" s="539" t="s">
        <v>272</v>
      </c>
      <c r="E14" s="540" t="s">
        <v>600</v>
      </c>
      <c r="F14" s="474">
        <v>3215</v>
      </c>
      <c r="G14" s="541">
        <v>2990</v>
      </c>
      <c r="H14" s="474">
        <v>3405</v>
      </c>
      <c r="I14" s="542" t="s">
        <v>3652</v>
      </c>
      <c r="J14" s="520" t="s">
        <v>3679</v>
      </c>
      <c r="K14" s="520">
        <f t="shared" ref="K14:K16" si="9">H14-F14</f>
        <v>190</v>
      </c>
      <c r="L14" s="467">
        <f t="shared" ref="L14:L16" si="10">(F14*-0.8)/100</f>
        <v>-25.72</v>
      </c>
      <c r="M14" s="468">
        <f t="shared" ref="M14:M16" si="11">(K14+L14)/F14</f>
        <v>5.109797822706065E-2</v>
      </c>
      <c r="N14" s="476" t="s">
        <v>599</v>
      </c>
      <c r="O14" s="469">
        <v>43835</v>
      </c>
      <c r="P14" s="504"/>
      <c r="Q14" s="7"/>
      <c r="R14" s="505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6">
        <v>6</v>
      </c>
      <c r="B15" s="537">
        <v>44200</v>
      </c>
      <c r="C15" s="538"/>
      <c r="D15" s="539" t="s">
        <v>252</v>
      </c>
      <c r="E15" s="540" t="s">
        <v>600</v>
      </c>
      <c r="F15" s="474">
        <v>3010</v>
      </c>
      <c r="G15" s="541">
        <v>2770</v>
      </c>
      <c r="H15" s="474">
        <v>3195</v>
      </c>
      <c r="I15" s="542">
        <v>3500</v>
      </c>
      <c r="J15" s="520" t="s">
        <v>3710</v>
      </c>
      <c r="K15" s="520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4"/>
      <c r="Q15" s="7"/>
      <c r="R15" s="505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490">
        <v>7</v>
      </c>
      <c r="B16" s="491">
        <v>44201</v>
      </c>
      <c r="C16" s="492"/>
      <c r="D16" s="493" t="s">
        <v>75</v>
      </c>
      <c r="E16" s="494" t="s">
        <v>600</v>
      </c>
      <c r="F16" s="503">
        <v>3540</v>
      </c>
      <c r="G16" s="495">
        <v>3295</v>
      </c>
      <c r="H16" s="503">
        <v>3682.5</v>
      </c>
      <c r="I16" s="496" t="s">
        <v>3681</v>
      </c>
      <c r="J16" s="497" t="s">
        <v>3755</v>
      </c>
      <c r="K16" s="497">
        <f t="shared" si="9"/>
        <v>142.5</v>
      </c>
      <c r="L16" s="498">
        <f t="shared" si="10"/>
        <v>-28.32</v>
      </c>
      <c r="M16" s="499">
        <f t="shared" si="11"/>
        <v>3.2254237288135597E-2</v>
      </c>
      <c r="N16" s="500" t="s">
        <v>599</v>
      </c>
      <c r="O16" s="502">
        <v>43844</v>
      </c>
      <c r="P16" s="504"/>
      <c r="Q16" s="7"/>
      <c r="R16" s="505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3716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4"/>
      <c r="Q17" s="7"/>
      <c r="R17" s="505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3724</v>
      </c>
      <c r="G18" s="407">
        <v>159</v>
      </c>
      <c r="H18" s="402"/>
      <c r="I18" s="399" t="s">
        <v>3725</v>
      </c>
      <c r="J18" s="404" t="s">
        <v>601</v>
      </c>
      <c r="K18" s="404"/>
      <c r="L18" s="413"/>
      <c r="M18" s="375"/>
      <c r="N18" s="385"/>
      <c r="O18" s="381"/>
      <c r="P18" s="504"/>
      <c r="Q18" s="7"/>
      <c r="R18" s="50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3730</v>
      </c>
      <c r="G19" s="407">
        <v>2135</v>
      </c>
      <c r="H19" s="402"/>
      <c r="I19" s="399" t="s">
        <v>3731</v>
      </c>
      <c r="J19" s="404" t="s">
        <v>601</v>
      </c>
      <c r="K19" s="404"/>
      <c r="L19" s="413"/>
      <c r="M19" s="375"/>
      <c r="N19" s="385"/>
      <c r="O19" s="381"/>
      <c r="P19" s="504"/>
      <c r="Q19" s="7"/>
      <c r="R19" s="505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20" t="s">
        <v>3662</v>
      </c>
      <c r="K29" s="520">
        <f t="shared" ref="K29" si="12">H29-F29</f>
        <v>52</v>
      </c>
      <c r="L29" s="467">
        <f t="shared" ref="L29:L38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3650</v>
      </c>
      <c r="J30" s="520" t="s">
        <v>3668</v>
      </c>
      <c r="K30" s="520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3653</v>
      </c>
      <c r="J31" s="520" t="s">
        <v>3688</v>
      </c>
      <c r="K31" s="520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20" t="s">
        <v>3715</v>
      </c>
      <c r="K32" s="520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3656</v>
      </c>
      <c r="J33" s="520" t="s">
        <v>3705</v>
      </c>
      <c r="K33" s="520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20" t="s">
        <v>636</v>
      </c>
      <c r="K34" s="520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20" t="s">
        <v>3647</v>
      </c>
      <c r="K35" s="520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3665</v>
      </c>
      <c r="J36" s="520" t="s">
        <v>3693</v>
      </c>
      <c r="K36" s="520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20" t="s">
        <v>3669</v>
      </c>
      <c r="K37" s="520">
        <f t="shared" ref="K37:K38" si="27">H37-F37</f>
        <v>7</v>
      </c>
      <c r="L37" s="467">
        <f t="shared" si="13"/>
        <v>-1.3719999999999999</v>
      </c>
      <c r="M37" s="468">
        <f t="shared" ref="M37:M38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553">
        <v>10</v>
      </c>
      <c r="B38" s="554">
        <v>44200</v>
      </c>
      <c r="C38" s="555"/>
      <c r="D38" s="556" t="s">
        <v>299</v>
      </c>
      <c r="E38" s="528" t="s">
        <v>600</v>
      </c>
      <c r="F38" s="528">
        <v>330</v>
      </c>
      <c r="G38" s="557">
        <v>320</v>
      </c>
      <c r="H38" s="557">
        <v>319</v>
      </c>
      <c r="I38" s="528">
        <v>345</v>
      </c>
      <c r="J38" s="530" t="s">
        <v>3756</v>
      </c>
      <c r="K38" s="530">
        <f t="shared" si="27"/>
        <v>-11</v>
      </c>
      <c r="L38" s="531">
        <f t="shared" si="13"/>
        <v>-2.3099999999999996</v>
      </c>
      <c r="M38" s="558">
        <f t="shared" si="28"/>
        <v>-4.0333333333333332E-2</v>
      </c>
      <c r="N38" s="533" t="s">
        <v>663</v>
      </c>
      <c r="O38" s="534">
        <v>43845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20" t="s">
        <v>3675</v>
      </c>
      <c r="K39" s="520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5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3709</v>
      </c>
      <c r="J40" s="520" t="s">
        <v>3741</v>
      </c>
      <c r="K40" s="520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3711</v>
      </c>
      <c r="J41" s="520" t="s">
        <v>3740</v>
      </c>
      <c r="K41" s="520">
        <f t="shared" ref="K41:K42" si="32">H41-F41</f>
        <v>14.5</v>
      </c>
      <c r="L41" s="467">
        <f t="shared" ref="L41:L42" si="33">(F41*-0.7)/100</f>
        <v>-3.6715</v>
      </c>
      <c r="M41" s="468">
        <f t="shared" ref="M41:M42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70">
        <v>14</v>
      </c>
      <c r="B42" s="471">
        <v>44207</v>
      </c>
      <c r="C42" s="472"/>
      <c r="D42" s="473" t="s">
        <v>110</v>
      </c>
      <c r="E42" s="474" t="s">
        <v>600</v>
      </c>
      <c r="F42" s="474">
        <v>1445</v>
      </c>
      <c r="G42" s="475">
        <v>1395</v>
      </c>
      <c r="H42" s="475">
        <v>1497.5</v>
      </c>
      <c r="I42" s="474" t="s">
        <v>3717</v>
      </c>
      <c r="J42" s="520" t="s">
        <v>3789</v>
      </c>
      <c r="K42" s="520">
        <f t="shared" si="32"/>
        <v>52.5</v>
      </c>
      <c r="L42" s="467">
        <f t="shared" si="33"/>
        <v>-10.114999999999998</v>
      </c>
      <c r="M42" s="468">
        <f t="shared" si="34"/>
        <v>2.933217993079585E-2</v>
      </c>
      <c r="N42" s="476" t="s">
        <v>599</v>
      </c>
      <c r="O42" s="469">
        <v>43848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20" t="s">
        <v>3712</v>
      </c>
      <c r="K43" s="520">
        <f t="shared" ref="K43:K44" si="35">H43-F43</f>
        <v>6</v>
      </c>
      <c r="L43" s="467">
        <f>(F43*-0.07)/100</f>
        <v>-0.18270000000000003</v>
      </c>
      <c r="M43" s="468">
        <f t="shared" ref="M43:M44" si="36">(K43+L43)/F43</f>
        <v>2.2288505747126437E-2</v>
      </c>
      <c r="N43" s="476" t="s">
        <v>599</v>
      </c>
      <c r="O43" s="535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553">
        <v>16</v>
      </c>
      <c r="B44" s="554">
        <v>44208</v>
      </c>
      <c r="C44" s="555"/>
      <c r="D44" s="556" t="s">
        <v>565</v>
      </c>
      <c r="E44" s="528" t="s">
        <v>600</v>
      </c>
      <c r="F44" s="528">
        <v>1305</v>
      </c>
      <c r="G44" s="557">
        <v>1270</v>
      </c>
      <c r="H44" s="557">
        <v>1270</v>
      </c>
      <c r="I44" s="528" t="s">
        <v>3723</v>
      </c>
      <c r="J44" s="530" t="s">
        <v>3756</v>
      </c>
      <c r="K44" s="530">
        <f t="shared" si="35"/>
        <v>-35</v>
      </c>
      <c r="L44" s="531">
        <f t="shared" ref="L44" si="37">(F44*-0.7)/100</f>
        <v>-9.134999999999998</v>
      </c>
      <c r="M44" s="558">
        <f t="shared" si="36"/>
        <v>-3.3819923371647506E-2</v>
      </c>
      <c r="N44" s="533" t="s">
        <v>663</v>
      </c>
      <c r="O44" s="534">
        <v>43844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3728</v>
      </c>
      <c r="G45" s="447">
        <v>1870</v>
      </c>
      <c r="H45" s="447"/>
      <c r="I45" s="412" t="s">
        <v>3729</v>
      </c>
      <c r="J45" s="517" t="s">
        <v>601</v>
      </c>
      <c r="K45" s="517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20" t="s">
        <v>3666</v>
      </c>
      <c r="K46" s="520">
        <f t="shared" ref="K46" si="38">H46-F46</f>
        <v>8</v>
      </c>
      <c r="L46" s="467">
        <f t="shared" ref="L46" si="39">(F46*-0.7)/100</f>
        <v>-1.827</v>
      </c>
      <c r="M46" s="468">
        <f t="shared" ref="M46" si="40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20" t="s">
        <v>3732</v>
      </c>
      <c r="K47" s="520">
        <f t="shared" ref="K47:K48" si="41">H47-F47</f>
        <v>5</v>
      </c>
      <c r="L47" s="467">
        <f>(F47*-0.07)/100</f>
        <v>-0.21000000000000005</v>
      </c>
      <c r="M47" s="468">
        <f t="shared" ref="M47:M48" si="42">(K47+L47)/F47</f>
        <v>1.5966666666666667E-2</v>
      </c>
      <c r="N47" s="476" t="s">
        <v>599</v>
      </c>
      <c r="O47" s="535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553">
        <v>20</v>
      </c>
      <c r="B48" s="554">
        <v>44208</v>
      </c>
      <c r="C48" s="555"/>
      <c r="D48" s="556" t="s">
        <v>276</v>
      </c>
      <c r="E48" s="528" t="s">
        <v>600</v>
      </c>
      <c r="F48" s="528">
        <v>297.5</v>
      </c>
      <c r="G48" s="557">
        <v>287</v>
      </c>
      <c r="H48" s="557">
        <v>287</v>
      </c>
      <c r="I48" s="528">
        <v>318</v>
      </c>
      <c r="J48" s="530" t="s">
        <v>3690</v>
      </c>
      <c r="K48" s="530">
        <f t="shared" si="41"/>
        <v>-10.5</v>
      </c>
      <c r="L48" s="531">
        <f t="shared" ref="L48" si="43">(F48*-0.7)/100</f>
        <v>-2.0825</v>
      </c>
      <c r="M48" s="558">
        <f t="shared" si="42"/>
        <v>-4.2294117647058822E-2</v>
      </c>
      <c r="N48" s="533" t="s">
        <v>663</v>
      </c>
      <c r="O48" s="534">
        <v>43848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19">
        <v>21</v>
      </c>
      <c r="B49" s="443">
        <v>44209</v>
      </c>
      <c r="C49" s="446"/>
      <c r="D49" s="411" t="s">
        <v>1220</v>
      </c>
      <c r="E49" s="412" t="s">
        <v>600</v>
      </c>
      <c r="F49" s="412" t="s">
        <v>3743</v>
      </c>
      <c r="G49" s="447">
        <v>768</v>
      </c>
      <c r="H49" s="447"/>
      <c r="I49" s="412">
        <v>840</v>
      </c>
      <c r="J49" s="517" t="s">
        <v>601</v>
      </c>
      <c r="K49" s="517"/>
      <c r="L49" s="431"/>
      <c r="M49" s="427"/>
      <c r="N49" s="432"/>
      <c r="O49" s="418"/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553">
        <v>22</v>
      </c>
      <c r="B50" s="554">
        <v>44209</v>
      </c>
      <c r="C50" s="555"/>
      <c r="D50" s="556" t="s">
        <v>448</v>
      </c>
      <c r="E50" s="528" t="s">
        <v>600</v>
      </c>
      <c r="F50" s="528">
        <v>551</v>
      </c>
      <c r="G50" s="557">
        <v>537</v>
      </c>
      <c r="H50" s="557">
        <v>535</v>
      </c>
      <c r="I50" s="528" t="s">
        <v>3744</v>
      </c>
      <c r="J50" s="530" t="s">
        <v>3788</v>
      </c>
      <c r="K50" s="530">
        <f t="shared" ref="K50" si="44">H50-F50</f>
        <v>-16</v>
      </c>
      <c r="L50" s="531">
        <f t="shared" ref="L50" si="45">(F50*-0.7)/100</f>
        <v>-3.8569999999999998</v>
      </c>
      <c r="M50" s="558">
        <f t="shared" ref="M50" si="46">(K50+L50)/F50</f>
        <v>-3.6038112522686024E-2</v>
      </c>
      <c r="N50" s="533" t="s">
        <v>663</v>
      </c>
      <c r="O50" s="534">
        <v>43848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553">
        <v>23</v>
      </c>
      <c r="B51" s="554">
        <v>44210</v>
      </c>
      <c r="C51" s="555"/>
      <c r="D51" s="556" t="s">
        <v>77</v>
      </c>
      <c r="E51" s="528" t="s">
        <v>600</v>
      </c>
      <c r="F51" s="528">
        <v>144.5</v>
      </c>
      <c r="G51" s="557">
        <v>140</v>
      </c>
      <c r="H51" s="557">
        <v>140</v>
      </c>
      <c r="I51" s="528">
        <v>155</v>
      </c>
      <c r="J51" s="530" t="s">
        <v>3777</v>
      </c>
      <c r="K51" s="530">
        <f t="shared" ref="K51" si="47">H51-F51</f>
        <v>-4.5</v>
      </c>
      <c r="L51" s="531">
        <f t="shared" ref="L51" si="48">(F51*-0.7)/100</f>
        <v>-1.0114999999999998</v>
      </c>
      <c r="M51" s="558">
        <f t="shared" ref="M51" si="49">(K51+L51)/F51</f>
        <v>-3.8141868512110724E-2</v>
      </c>
      <c r="N51" s="533" t="s">
        <v>663</v>
      </c>
      <c r="O51" s="534">
        <v>43845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19">
        <v>24</v>
      </c>
      <c r="B52" s="443">
        <v>44214</v>
      </c>
      <c r="C52" s="446"/>
      <c r="D52" s="411" t="s">
        <v>252</v>
      </c>
      <c r="E52" s="412" t="s">
        <v>600</v>
      </c>
      <c r="F52" s="412" t="s">
        <v>3791</v>
      </c>
      <c r="G52" s="447">
        <v>3100</v>
      </c>
      <c r="H52" s="447"/>
      <c r="I52" s="412">
        <v>3400</v>
      </c>
      <c r="J52" s="517" t="s">
        <v>601</v>
      </c>
      <c r="K52" s="517"/>
      <c r="L52" s="431"/>
      <c r="M52" s="427"/>
      <c r="N52" s="432"/>
      <c r="O52" s="418"/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19">
        <v>25</v>
      </c>
      <c r="B53" s="443">
        <v>44214</v>
      </c>
      <c r="C53" s="446"/>
      <c r="D53" s="411" t="s">
        <v>3794</v>
      </c>
      <c r="E53" s="412" t="s">
        <v>600</v>
      </c>
      <c r="F53" s="412" t="s">
        <v>3795</v>
      </c>
      <c r="G53" s="447">
        <v>2478</v>
      </c>
      <c r="H53" s="447"/>
      <c r="I53" s="412">
        <v>2700</v>
      </c>
      <c r="J53" s="517" t="s">
        <v>601</v>
      </c>
      <c r="K53" s="517"/>
      <c r="L53" s="431"/>
      <c r="M53" s="427"/>
      <c r="N53" s="432"/>
      <c r="O53" s="418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19">
        <v>26</v>
      </c>
      <c r="B54" s="443">
        <v>44214</v>
      </c>
      <c r="C54" s="446"/>
      <c r="D54" s="411" t="s">
        <v>170</v>
      </c>
      <c r="E54" s="412" t="s">
        <v>600</v>
      </c>
      <c r="F54" s="412" t="s">
        <v>3797</v>
      </c>
      <c r="G54" s="447">
        <v>1935</v>
      </c>
      <c r="H54" s="447"/>
      <c r="I54" s="412">
        <v>2100</v>
      </c>
      <c r="J54" s="517" t="s">
        <v>601</v>
      </c>
      <c r="K54" s="517"/>
      <c r="L54" s="431"/>
      <c r="M54" s="427"/>
      <c r="N54" s="432"/>
      <c r="O54" s="418"/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19"/>
      <c r="B55" s="443"/>
      <c r="C55" s="446"/>
      <c r="D55" s="411"/>
      <c r="E55" s="412"/>
      <c r="F55" s="412"/>
      <c r="G55" s="447"/>
      <c r="H55" s="447"/>
      <c r="I55" s="412"/>
      <c r="J55" s="517"/>
      <c r="K55" s="517"/>
      <c r="L55" s="431"/>
      <c r="M55" s="427"/>
      <c r="N55" s="432"/>
      <c r="O55" s="418"/>
      <c r="P55" s="7"/>
      <c r="Q55" s="7"/>
      <c r="R55" s="343"/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19"/>
      <c r="B56" s="443"/>
      <c r="C56" s="446"/>
      <c r="D56" s="411"/>
      <c r="E56" s="412"/>
      <c r="F56" s="412"/>
      <c r="G56" s="447"/>
      <c r="H56" s="447"/>
      <c r="I56" s="412"/>
      <c r="J56" s="517"/>
      <c r="K56" s="517"/>
      <c r="L56" s="431"/>
      <c r="M56" s="427"/>
      <c r="N56" s="432"/>
      <c r="O56" s="418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19"/>
      <c r="B57" s="443"/>
      <c r="C57" s="446"/>
      <c r="D57" s="411"/>
      <c r="E57" s="412"/>
      <c r="F57" s="412"/>
      <c r="G57" s="447"/>
      <c r="H57" s="447"/>
      <c r="I57" s="412"/>
      <c r="J57" s="517"/>
      <c r="K57" s="517"/>
      <c r="L57" s="431"/>
      <c r="M57" s="427"/>
      <c r="N57" s="432"/>
      <c r="O57" s="418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19"/>
      <c r="B58" s="443"/>
      <c r="C58" s="446"/>
      <c r="D58" s="410"/>
      <c r="E58" s="412"/>
      <c r="F58" s="412"/>
      <c r="G58" s="447"/>
      <c r="H58" s="447"/>
      <c r="I58" s="412"/>
      <c r="J58" s="376"/>
      <c r="K58" s="376"/>
      <c r="L58" s="429"/>
      <c r="M58" s="427"/>
      <c r="N58" s="404"/>
      <c r="O58" s="418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5"/>
      <c r="R59" s="448"/>
      <c r="S59" s="435"/>
      <c r="T59" s="435"/>
      <c r="U59" s="435"/>
      <c r="V59" s="435"/>
      <c r="W59" s="435"/>
      <c r="X59" s="435"/>
      <c r="Y59" s="435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21">
        <v>1</v>
      </c>
      <c r="B65" s="518">
        <v>44196</v>
      </c>
      <c r="C65" s="481"/>
      <c r="D65" s="479" t="s">
        <v>3657</v>
      </c>
      <c r="E65" s="480" t="s">
        <v>600</v>
      </c>
      <c r="F65" s="474">
        <v>739</v>
      </c>
      <c r="G65" s="522">
        <v>725</v>
      </c>
      <c r="H65" s="474">
        <v>747</v>
      </c>
      <c r="I65" s="519" t="s">
        <v>3658</v>
      </c>
      <c r="J65" s="477" t="s">
        <v>3666</v>
      </c>
      <c r="K65" s="520">
        <f t="shared" ref="K65" si="50">H65-F65</f>
        <v>8</v>
      </c>
      <c r="L65" s="467">
        <f t="shared" ref="L65" si="51">(H65*N65)*0.035%</f>
        <v>261.45000000000005</v>
      </c>
      <c r="M65" s="482">
        <f t="shared" ref="M65" si="52">(K65*N65)-L65</f>
        <v>7738.55</v>
      </c>
      <c r="N65" s="477">
        <v>1000</v>
      </c>
      <c r="O65" s="478" t="s">
        <v>599</v>
      </c>
      <c r="P65" s="469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1">
        <v>2</v>
      </c>
      <c r="B66" s="518">
        <v>44196</v>
      </c>
      <c r="C66" s="481"/>
      <c r="D66" s="479" t="s">
        <v>3659</v>
      </c>
      <c r="E66" s="480" t="s">
        <v>600</v>
      </c>
      <c r="F66" s="474">
        <v>597.5</v>
      </c>
      <c r="G66" s="522">
        <v>588</v>
      </c>
      <c r="H66" s="474">
        <v>607.5</v>
      </c>
      <c r="I66" s="519" t="s">
        <v>3660</v>
      </c>
      <c r="J66" s="477" t="s">
        <v>3642</v>
      </c>
      <c r="K66" s="520">
        <f t="shared" ref="K66" si="53">H66-F66</f>
        <v>10</v>
      </c>
      <c r="L66" s="467">
        <f t="shared" ref="L66" si="54">(H66*N66)*0.035%</f>
        <v>287.04375000000005</v>
      </c>
      <c r="M66" s="482">
        <f t="shared" ref="M66" si="55">(K66*N66)-L66</f>
        <v>13212.956249999999</v>
      </c>
      <c r="N66" s="477">
        <v>1350</v>
      </c>
      <c r="O66" s="478" t="s">
        <v>599</v>
      </c>
      <c r="P66" s="469">
        <v>43831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1">
        <v>3</v>
      </c>
      <c r="B67" s="518">
        <v>44196</v>
      </c>
      <c r="C67" s="481"/>
      <c r="D67" s="479" t="s">
        <v>3661</v>
      </c>
      <c r="E67" s="480" t="s">
        <v>600</v>
      </c>
      <c r="F67" s="474">
        <v>981</v>
      </c>
      <c r="G67" s="522">
        <v>966</v>
      </c>
      <c r="H67" s="474">
        <v>992</v>
      </c>
      <c r="I67" s="519">
        <v>1010</v>
      </c>
      <c r="J67" s="477" t="s">
        <v>3643</v>
      </c>
      <c r="K67" s="520">
        <f t="shared" ref="K67" si="56">H67-F67</f>
        <v>11</v>
      </c>
      <c r="L67" s="467">
        <f t="shared" ref="L67" si="57">(H67*N67)*0.035%</f>
        <v>295.12000000000006</v>
      </c>
      <c r="M67" s="482">
        <f t="shared" ref="M67" si="58">(K67*N67)-L67</f>
        <v>9054.8799999999992</v>
      </c>
      <c r="N67" s="477">
        <v>850</v>
      </c>
      <c r="O67" s="478" t="s">
        <v>599</v>
      </c>
      <c r="P67" s="469">
        <v>43831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3">
        <v>4</v>
      </c>
      <c r="B68" s="524">
        <v>44197</v>
      </c>
      <c r="C68" s="525"/>
      <c r="D68" s="526" t="s">
        <v>3655</v>
      </c>
      <c r="E68" s="527" t="s">
        <v>3627</v>
      </c>
      <c r="F68" s="528">
        <v>14035</v>
      </c>
      <c r="G68" s="528">
        <v>14160</v>
      </c>
      <c r="H68" s="528">
        <v>14160</v>
      </c>
      <c r="I68" s="529">
        <v>13800</v>
      </c>
      <c r="J68" s="529" t="s">
        <v>3671</v>
      </c>
      <c r="K68" s="530">
        <f>F68-H68</f>
        <v>-125</v>
      </c>
      <c r="L68" s="531">
        <f t="shared" ref="L68" si="59">(H68*N68)*0.035%</f>
        <v>371.70000000000005</v>
      </c>
      <c r="M68" s="532">
        <f t="shared" ref="M68" si="60">(K68*N68)-L68</f>
        <v>-9746.7000000000007</v>
      </c>
      <c r="N68" s="529">
        <v>75</v>
      </c>
      <c r="O68" s="533" t="s">
        <v>663</v>
      </c>
      <c r="P68" s="534">
        <v>43834</v>
      </c>
      <c r="Q68" s="387"/>
      <c r="R68" s="343" t="s">
        <v>602</v>
      </c>
      <c r="S68" s="40"/>
      <c r="Y68" s="40"/>
      <c r="Z68" s="40"/>
    </row>
    <row r="69" spans="1:26" s="393" customFormat="1" ht="13.9" customHeight="1">
      <c r="A69" s="521">
        <v>5</v>
      </c>
      <c r="B69" s="518">
        <v>44197</v>
      </c>
      <c r="C69" s="481"/>
      <c r="D69" s="479" t="s">
        <v>3654</v>
      </c>
      <c r="E69" s="480" t="s">
        <v>600</v>
      </c>
      <c r="F69" s="474">
        <v>575</v>
      </c>
      <c r="G69" s="522">
        <v>564</v>
      </c>
      <c r="H69" s="474">
        <v>584.5</v>
      </c>
      <c r="I69" s="519">
        <v>595</v>
      </c>
      <c r="J69" s="477" t="s">
        <v>3638</v>
      </c>
      <c r="K69" s="520">
        <f t="shared" ref="K69" si="61">H69-F69</f>
        <v>9.5</v>
      </c>
      <c r="L69" s="467">
        <f t="shared" ref="L69" si="62">(H69*N69)*0.035%</f>
        <v>245.49000000000004</v>
      </c>
      <c r="M69" s="482">
        <f t="shared" ref="M69" si="63">(K69*N69)-L69</f>
        <v>11154.51</v>
      </c>
      <c r="N69" s="477">
        <v>1200</v>
      </c>
      <c r="O69" s="478" t="s">
        <v>599</v>
      </c>
      <c r="P69" s="535">
        <v>43831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1">
        <v>6</v>
      </c>
      <c r="B70" s="518">
        <v>44197</v>
      </c>
      <c r="C70" s="481"/>
      <c r="D70" s="479" t="s">
        <v>3663</v>
      </c>
      <c r="E70" s="480" t="s">
        <v>600</v>
      </c>
      <c r="F70" s="474">
        <v>2397.5</v>
      </c>
      <c r="G70" s="522">
        <v>2345</v>
      </c>
      <c r="H70" s="474">
        <v>2423.5</v>
      </c>
      <c r="I70" s="519" t="s">
        <v>3664</v>
      </c>
      <c r="J70" s="477" t="s">
        <v>3670</v>
      </c>
      <c r="K70" s="520">
        <f t="shared" ref="K70:K72" si="64">H70-F70</f>
        <v>26</v>
      </c>
      <c r="L70" s="467">
        <f t="shared" ref="L70:L71" si="65">(H70*N70)*0.035%</f>
        <v>254.46750000000003</v>
      </c>
      <c r="M70" s="482">
        <f t="shared" ref="M70:M71" si="66">(K70*N70)-L70</f>
        <v>7545.5325000000003</v>
      </c>
      <c r="N70" s="477">
        <v>300</v>
      </c>
      <c r="O70" s="478" t="s">
        <v>599</v>
      </c>
      <c r="P70" s="469">
        <v>43834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1">
        <v>7</v>
      </c>
      <c r="B71" s="518">
        <v>44200</v>
      </c>
      <c r="C71" s="481"/>
      <c r="D71" s="479" t="s">
        <v>3672</v>
      </c>
      <c r="E71" s="480" t="s">
        <v>600</v>
      </c>
      <c r="F71" s="474">
        <v>466.5</v>
      </c>
      <c r="G71" s="522">
        <v>460</v>
      </c>
      <c r="H71" s="474">
        <v>470.5</v>
      </c>
      <c r="I71" s="519">
        <v>480</v>
      </c>
      <c r="J71" s="477" t="s">
        <v>3676</v>
      </c>
      <c r="K71" s="520">
        <f t="shared" ref="K71" si="67">H71-F71</f>
        <v>4</v>
      </c>
      <c r="L71" s="467">
        <f t="shared" si="65"/>
        <v>362.28500000000003</v>
      </c>
      <c r="M71" s="482">
        <f t="shared" si="66"/>
        <v>8437.7150000000001</v>
      </c>
      <c r="N71" s="477">
        <v>2200</v>
      </c>
      <c r="O71" s="478" t="s">
        <v>599</v>
      </c>
      <c r="P71" s="535">
        <v>43834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1">
        <v>8</v>
      </c>
      <c r="B72" s="518">
        <v>44200</v>
      </c>
      <c r="C72" s="481"/>
      <c r="D72" s="479" t="s">
        <v>3673</v>
      </c>
      <c r="E72" s="480" t="s">
        <v>600</v>
      </c>
      <c r="F72" s="474">
        <v>593.5</v>
      </c>
      <c r="G72" s="522">
        <v>583</v>
      </c>
      <c r="H72" s="474">
        <v>601.5</v>
      </c>
      <c r="I72" s="519">
        <v>615</v>
      </c>
      <c r="J72" s="477" t="s">
        <v>3638</v>
      </c>
      <c r="K72" s="520">
        <f t="shared" si="64"/>
        <v>8</v>
      </c>
      <c r="L72" s="467">
        <f t="shared" ref="L72" si="68">(H72*N72)*0.035%</f>
        <v>252.63000000000002</v>
      </c>
      <c r="M72" s="482">
        <f t="shared" ref="M72" si="69">(K72*N72)-L72</f>
        <v>9347.3700000000008</v>
      </c>
      <c r="N72" s="477">
        <v>1200</v>
      </c>
      <c r="O72" s="478" t="s">
        <v>599</v>
      </c>
      <c r="P72" s="535">
        <v>43834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1">
        <v>9</v>
      </c>
      <c r="B73" s="518">
        <v>44200</v>
      </c>
      <c r="C73" s="481"/>
      <c r="D73" s="479" t="s">
        <v>3674</v>
      </c>
      <c r="E73" s="480" t="s">
        <v>600</v>
      </c>
      <c r="F73" s="474">
        <v>904</v>
      </c>
      <c r="G73" s="522">
        <v>885</v>
      </c>
      <c r="H73" s="474">
        <v>917.5</v>
      </c>
      <c r="I73" s="519">
        <v>930</v>
      </c>
      <c r="J73" s="477" t="s">
        <v>3675</v>
      </c>
      <c r="K73" s="520">
        <f t="shared" ref="K73:K74" si="70">H73-F73</f>
        <v>13.5</v>
      </c>
      <c r="L73" s="467">
        <f t="shared" ref="L73:L74" si="71">(H73*N73)*0.035%</f>
        <v>240.84375000000003</v>
      </c>
      <c r="M73" s="482">
        <f t="shared" ref="M73:M74" si="72">(K73*N73)-L73</f>
        <v>9884.15625</v>
      </c>
      <c r="N73" s="477">
        <v>750</v>
      </c>
      <c r="O73" s="478" t="s">
        <v>599</v>
      </c>
      <c r="P73" s="535">
        <v>43834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3">
        <v>10</v>
      </c>
      <c r="B74" s="524">
        <v>44200</v>
      </c>
      <c r="C74" s="525"/>
      <c r="D74" s="526" t="s">
        <v>3677</v>
      </c>
      <c r="E74" s="527" t="s">
        <v>600</v>
      </c>
      <c r="F74" s="528">
        <v>544.5</v>
      </c>
      <c r="G74" s="528">
        <v>534</v>
      </c>
      <c r="H74" s="528">
        <v>534</v>
      </c>
      <c r="I74" s="529">
        <v>565</v>
      </c>
      <c r="J74" s="529" t="s">
        <v>3690</v>
      </c>
      <c r="K74" s="530">
        <f t="shared" si="70"/>
        <v>-10.5</v>
      </c>
      <c r="L74" s="531">
        <f t="shared" si="71"/>
        <v>224.28000000000003</v>
      </c>
      <c r="M74" s="532">
        <f t="shared" si="72"/>
        <v>-12824.28</v>
      </c>
      <c r="N74" s="529">
        <v>1200</v>
      </c>
      <c r="O74" s="533" t="s">
        <v>663</v>
      </c>
      <c r="P74" s="534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3">
        <v>11</v>
      </c>
      <c r="B75" s="524">
        <v>44201</v>
      </c>
      <c r="C75" s="525"/>
      <c r="D75" s="526" t="s">
        <v>3655</v>
      </c>
      <c r="E75" s="527" t="s">
        <v>3627</v>
      </c>
      <c r="F75" s="528">
        <v>14115</v>
      </c>
      <c r="G75" s="528">
        <v>14220</v>
      </c>
      <c r="H75" s="528">
        <v>14195</v>
      </c>
      <c r="I75" s="529">
        <v>13800</v>
      </c>
      <c r="J75" s="529" t="s">
        <v>3680</v>
      </c>
      <c r="K75" s="530">
        <f>F75-H75</f>
        <v>-80</v>
      </c>
      <c r="L75" s="531">
        <f t="shared" ref="L75:L77" si="73">(H75*N75)*0.035%</f>
        <v>372.61875000000003</v>
      </c>
      <c r="M75" s="532">
        <f t="shared" ref="M75:M77" si="74">(K75*N75)-L75</f>
        <v>-6372.6187499999996</v>
      </c>
      <c r="N75" s="529">
        <v>75</v>
      </c>
      <c r="O75" s="533" t="s">
        <v>663</v>
      </c>
      <c r="P75" s="543">
        <v>43835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1">
        <v>12</v>
      </c>
      <c r="B76" s="518">
        <v>44201</v>
      </c>
      <c r="C76" s="481"/>
      <c r="D76" s="479" t="s">
        <v>3672</v>
      </c>
      <c r="E76" s="480" t="s">
        <v>600</v>
      </c>
      <c r="F76" s="474">
        <v>464.5</v>
      </c>
      <c r="G76" s="522">
        <v>458</v>
      </c>
      <c r="H76" s="474">
        <v>468.5</v>
      </c>
      <c r="I76" s="519">
        <v>480</v>
      </c>
      <c r="J76" s="477" t="s">
        <v>3676</v>
      </c>
      <c r="K76" s="520">
        <f t="shared" ref="K76:K77" si="75">H76-F76</f>
        <v>4</v>
      </c>
      <c r="L76" s="467">
        <f t="shared" si="73"/>
        <v>360.74500000000006</v>
      </c>
      <c r="M76" s="482">
        <f t="shared" si="74"/>
        <v>8439.2549999999992</v>
      </c>
      <c r="N76" s="477">
        <v>2200</v>
      </c>
      <c r="O76" s="478" t="s">
        <v>599</v>
      </c>
      <c r="P76" s="535">
        <v>43835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1">
        <v>13</v>
      </c>
      <c r="B77" s="518">
        <v>44201</v>
      </c>
      <c r="C77" s="481"/>
      <c r="D77" s="479" t="s">
        <v>3674</v>
      </c>
      <c r="E77" s="480" t="s">
        <v>600</v>
      </c>
      <c r="F77" s="474">
        <v>906</v>
      </c>
      <c r="G77" s="522">
        <v>888</v>
      </c>
      <c r="H77" s="474">
        <v>916</v>
      </c>
      <c r="I77" s="519" t="s">
        <v>3682</v>
      </c>
      <c r="J77" s="477" t="s">
        <v>3642</v>
      </c>
      <c r="K77" s="520">
        <f t="shared" si="75"/>
        <v>10</v>
      </c>
      <c r="L77" s="467">
        <f t="shared" si="73"/>
        <v>240.45000000000005</v>
      </c>
      <c r="M77" s="482">
        <f t="shared" si="74"/>
        <v>7259.55</v>
      </c>
      <c r="N77" s="477">
        <v>750</v>
      </c>
      <c r="O77" s="478" t="s">
        <v>599</v>
      </c>
      <c r="P77" s="469">
        <v>43836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1">
        <v>14</v>
      </c>
      <c r="B78" s="518">
        <v>44201</v>
      </c>
      <c r="C78" s="481"/>
      <c r="D78" s="479" t="s">
        <v>3683</v>
      </c>
      <c r="E78" s="480" t="s">
        <v>600</v>
      </c>
      <c r="F78" s="474">
        <v>508.5</v>
      </c>
      <c r="G78" s="522">
        <v>500</v>
      </c>
      <c r="H78" s="474">
        <v>515.5</v>
      </c>
      <c r="I78" s="519">
        <v>525</v>
      </c>
      <c r="J78" s="477" t="s">
        <v>3669</v>
      </c>
      <c r="K78" s="520">
        <f t="shared" ref="K78:K79" si="76">H78-F78</f>
        <v>7</v>
      </c>
      <c r="L78" s="467">
        <f t="shared" ref="L78:L79" si="77">(H78*N78)*0.035%</f>
        <v>270.63750000000005</v>
      </c>
      <c r="M78" s="482">
        <f t="shared" ref="M78:M79" si="78">(K78*N78)-L78</f>
        <v>10229.362499999999</v>
      </c>
      <c r="N78" s="477">
        <v>1500</v>
      </c>
      <c r="O78" s="478" t="s">
        <v>599</v>
      </c>
      <c r="P78" s="469">
        <v>43836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3">
        <v>15</v>
      </c>
      <c r="B79" s="524">
        <v>44202</v>
      </c>
      <c r="C79" s="525"/>
      <c r="D79" s="526" t="s">
        <v>3657</v>
      </c>
      <c r="E79" s="527" t="s">
        <v>600</v>
      </c>
      <c r="F79" s="528">
        <v>753.5</v>
      </c>
      <c r="G79" s="528">
        <v>743</v>
      </c>
      <c r="H79" s="528">
        <v>741</v>
      </c>
      <c r="I79" s="529">
        <v>773</v>
      </c>
      <c r="J79" s="529" t="s">
        <v>3696</v>
      </c>
      <c r="K79" s="530">
        <f t="shared" si="76"/>
        <v>-12.5</v>
      </c>
      <c r="L79" s="531">
        <f t="shared" si="77"/>
        <v>259.35000000000002</v>
      </c>
      <c r="M79" s="532">
        <f t="shared" si="78"/>
        <v>-12759.35</v>
      </c>
      <c r="N79" s="529">
        <v>1000</v>
      </c>
      <c r="O79" s="533" t="s">
        <v>663</v>
      </c>
      <c r="P79" s="534">
        <v>43837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3">
        <v>16</v>
      </c>
      <c r="B80" s="524">
        <v>44202</v>
      </c>
      <c r="C80" s="525"/>
      <c r="D80" s="526" t="s">
        <v>3672</v>
      </c>
      <c r="E80" s="527" t="s">
        <v>600</v>
      </c>
      <c r="F80" s="528">
        <v>462.5</v>
      </c>
      <c r="G80" s="528">
        <v>456</v>
      </c>
      <c r="H80" s="528">
        <v>456</v>
      </c>
      <c r="I80" s="529">
        <v>475</v>
      </c>
      <c r="J80" s="529" t="s">
        <v>3691</v>
      </c>
      <c r="K80" s="530">
        <f t="shared" ref="K80:K81" si="79">H80-F80</f>
        <v>-6.5</v>
      </c>
      <c r="L80" s="531">
        <f t="shared" ref="L80:L82" si="80">(H80*N80)*0.035%</f>
        <v>351.12000000000006</v>
      </c>
      <c r="M80" s="532">
        <f t="shared" ref="M80:M82" si="81">(K80*N80)-L80</f>
        <v>-14651.12</v>
      </c>
      <c r="N80" s="529">
        <v>2200</v>
      </c>
      <c r="O80" s="533" t="s">
        <v>663</v>
      </c>
      <c r="P80" s="543">
        <v>43836</v>
      </c>
      <c r="Q80" s="387"/>
      <c r="R80" s="343" t="s">
        <v>3186</v>
      </c>
      <c r="S80" s="40"/>
      <c r="Y80" s="40"/>
      <c r="Z80" s="40"/>
    </row>
    <row r="81" spans="1:26" s="393" customFormat="1" ht="13.9" customHeight="1">
      <c r="A81" s="521">
        <v>17</v>
      </c>
      <c r="B81" s="518">
        <v>44202</v>
      </c>
      <c r="C81" s="481"/>
      <c r="D81" s="479" t="s">
        <v>3692</v>
      </c>
      <c r="E81" s="480" t="s">
        <v>600</v>
      </c>
      <c r="F81" s="474">
        <v>1600.5</v>
      </c>
      <c r="G81" s="522">
        <v>1583</v>
      </c>
      <c r="H81" s="474">
        <v>1613.5</v>
      </c>
      <c r="I81" s="519">
        <v>1640</v>
      </c>
      <c r="J81" s="477" t="s">
        <v>3697</v>
      </c>
      <c r="K81" s="520">
        <f t="shared" si="79"/>
        <v>13</v>
      </c>
      <c r="L81" s="467">
        <f t="shared" si="80"/>
        <v>395.30750000000006</v>
      </c>
      <c r="M81" s="482">
        <f t="shared" si="81"/>
        <v>8704.6924999999992</v>
      </c>
      <c r="N81" s="477">
        <v>700</v>
      </c>
      <c r="O81" s="478" t="s">
        <v>599</v>
      </c>
      <c r="P81" s="469">
        <v>43837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21">
        <v>18</v>
      </c>
      <c r="B82" s="518">
        <v>44203</v>
      </c>
      <c r="C82" s="481"/>
      <c r="D82" s="479" t="s">
        <v>3721</v>
      </c>
      <c r="E82" s="480" t="s">
        <v>3627</v>
      </c>
      <c r="F82" s="474">
        <v>14255</v>
      </c>
      <c r="G82" s="522">
        <v>14370</v>
      </c>
      <c r="H82" s="474">
        <v>14195</v>
      </c>
      <c r="I82" s="519">
        <v>14000</v>
      </c>
      <c r="J82" s="477" t="s">
        <v>3147</v>
      </c>
      <c r="K82" s="520">
        <f>F82-H82</f>
        <v>60</v>
      </c>
      <c r="L82" s="467">
        <f t="shared" si="80"/>
        <v>372.61875000000003</v>
      </c>
      <c r="M82" s="482">
        <f t="shared" si="81"/>
        <v>4127.3812500000004</v>
      </c>
      <c r="N82" s="477">
        <v>75</v>
      </c>
      <c r="O82" s="478" t="s">
        <v>599</v>
      </c>
      <c r="P82" s="535">
        <v>43837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19</v>
      </c>
      <c r="B83" s="518">
        <v>44203</v>
      </c>
      <c r="C83" s="481"/>
      <c r="D83" s="479" t="s">
        <v>3663</v>
      </c>
      <c r="E83" s="480" t="s">
        <v>600</v>
      </c>
      <c r="F83" s="474">
        <v>2381</v>
      </c>
      <c r="G83" s="522">
        <v>2345</v>
      </c>
      <c r="H83" s="474">
        <v>2404.5</v>
      </c>
      <c r="I83" s="519">
        <v>2450</v>
      </c>
      <c r="J83" s="477" t="s">
        <v>3708</v>
      </c>
      <c r="K83" s="520">
        <f t="shared" ref="K83" si="82">H83-F83</f>
        <v>23.5</v>
      </c>
      <c r="L83" s="467">
        <f t="shared" ref="L83" si="83">(H83*N83)*0.035%</f>
        <v>252.47250000000003</v>
      </c>
      <c r="M83" s="482">
        <f t="shared" ref="M83" si="84">(K83*N83)-L83</f>
        <v>6797.5275000000001</v>
      </c>
      <c r="N83" s="477">
        <v>300</v>
      </c>
      <c r="O83" s="478" t="s">
        <v>599</v>
      </c>
      <c r="P83" s="469">
        <v>43837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521">
        <v>20</v>
      </c>
      <c r="B84" s="518">
        <v>44204</v>
      </c>
      <c r="C84" s="481"/>
      <c r="D84" s="479" t="s">
        <v>3706</v>
      </c>
      <c r="E84" s="480" t="s">
        <v>600</v>
      </c>
      <c r="F84" s="474">
        <v>506.5</v>
      </c>
      <c r="G84" s="522">
        <v>497</v>
      </c>
      <c r="H84" s="474">
        <v>512</v>
      </c>
      <c r="I84" s="519">
        <v>525</v>
      </c>
      <c r="J84" s="477" t="s">
        <v>3707</v>
      </c>
      <c r="K84" s="520">
        <f t="shared" ref="K84" si="85">H84-F84</f>
        <v>5.5</v>
      </c>
      <c r="L84" s="467">
        <f t="shared" ref="L84:L86" si="86">(H84*N84)*0.035%</f>
        <v>268.8</v>
      </c>
      <c r="M84" s="482">
        <f t="shared" ref="M84:M86" si="87">(K84*N84)-L84</f>
        <v>7981.2</v>
      </c>
      <c r="N84" s="477">
        <v>1500</v>
      </c>
      <c r="O84" s="478" t="s">
        <v>599</v>
      </c>
      <c r="P84" s="535">
        <v>43838</v>
      </c>
      <c r="Q84" s="387"/>
      <c r="R84" s="343" t="s">
        <v>3186</v>
      </c>
      <c r="S84" s="40"/>
      <c r="Y84" s="40"/>
      <c r="Z84" s="40"/>
    </row>
    <row r="85" spans="1:26" s="393" customFormat="1" ht="13.9" customHeight="1">
      <c r="A85" s="523">
        <v>21</v>
      </c>
      <c r="B85" s="524">
        <v>44204</v>
      </c>
      <c r="C85" s="525"/>
      <c r="D85" s="526" t="s">
        <v>3655</v>
      </c>
      <c r="E85" s="527" t="s">
        <v>3627</v>
      </c>
      <c r="F85" s="528">
        <v>14315</v>
      </c>
      <c r="G85" s="528">
        <v>14410</v>
      </c>
      <c r="H85" s="528">
        <v>14425</v>
      </c>
      <c r="I85" s="529">
        <v>14050</v>
      </c>
      <c r="J85" s="529" t="s">
        <v>3720</v>
      </c>
      <c r="K85" s="530">
        <f>F85-H85</f>
        <v>-110</v>
      </c>
      <c r="L85" s="531">
        <f t="shared" si="86"/>
        <v>378.65625000000006</v>
      </c>
      <c r="M85" s="532">
        <f t="shared" si="87"/>
        <v>-8628.65625</v>
      </c>
      <c r="N85" s="529">
        <v>75</v>
      </c>
      <c r="O85" s="533" t="s">
        <v>663</v>
      </c>
      <c r="P85" s="534">
        <v>43841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3">
        <v>22</v>
      </c>
      <c r="B86" s="524">
        <v>44204</v>
      </c>
      <c r="C86" s="525"/>
      <c r="D86" s="526" t="s">
        <v>3673</v>
      </c>
      <c r="E86" s="527" t="s">
        <v>600</v>
      </c>
      <c r="F86" s="528">
        <v>636</v>
      </c>
      <c r="G86" s="528">
        <v>625</v>
      </c>
      <c r="H86" s="528">
        <v>625</v>
      </c>
      <c r="I86" s="529">
        <v>655</v>
      </c>
      <c r="J86" s="529" t="s">
        <v>3696</v>
      </c>
      <c r="K86" s="530">
        <f t="shared" ref="K86" si="88">H86-F86</f>
        <v>-11</v>
      </c>
      <c r="L86" s="531">
        <f t="shared" si="86"/>
        <v>262.50000000000006</v>
      </c>
      <c r="M86" s="532">
        <f t="shared" si="87"/>
        <v>-13462.5</v>
      </c>
      <c r="N86" s="529">
        <v>1200</v>
      </c>
      <c r="O86" s="533" t="s">
        <v>663</v>
      </c>
      <c r="P86" s="534">
        <v>43841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1">
        <v>23</v>
      </c>
      <c r="B87" s="518">
        <v>44207</v>
      </c>
      <c r="C87" s="481"/>
      <c r="D87" s="479" t="s">
        <v>3683</v>
      </c>
      <c r="E87" s="480" t="s">
        <v>600</v>
      </c>
      <c r="F87" s="474">
        <v>529.5</v>
      </c>
      <c r="G87" s="522">
        <v>521</v>
      </c>
      <c r="H87" s="474">
        <v>535.5</v>
      </c>
      <c r="I87" s="519">
        <v>545</v>
      </c>
      <c r="J87" s="477" t="s">
        <v>3712</v>
      </c>
      <c r="K87" s="520">
        <f t="shared" ref="K87" si="89">H87-F87</f>
        <v>6</v>
      </c>
      <c r="L87" s="467">
        <f t="shared" ref="L87" si="90">(H87*N87)*0.035%</f>
        <v>281.13750000000005</v>
      </c>
      <c r="M87" s="482">
        <f t="shared" ref="M87" si="91">(K87*N87)-L87</f>
        <v>8718.8624999999993</v>
      </c>
      <c r="N87" s="477">
        <v>1500</v>
      </c>
      <c r="O87" s="478" t="s">
        <v>599</v>
      </c>
      <c r="P87" s="535">
        <v>43841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21">
        <v>24</v>
      </c>
      <c r="B88" s="518">
        <v>44207</v>
      </c>
      <c r="C88" s="481"/>
      <c r="D88" s="479" t="s">
        <v>3674</v>
      </c>
      <c r="E88" s="480" t="s">
        <v>600</v>
      </c>
      <c r="F88" s="474">
        <v>937</v>
      </c>
      <c r="G88" s="522">
        <v>920</v>
      </c>
      <c r="H88" s="474">
        <v>947.5</v>
      </c>
      <c r="I88" s="519">
        <v>970</v>
      </c>
      <c r="J88" s="477" t="s">
        <v>3715</v>
      </c>
      <c r="K88" s="520">
        <f t="shared" ref="K88" si="92">H88-F88</f>
        <v>10.5</v>
      </c>
      <c r="L88" s="467">
        <f t="shared" ref="L88" si="93">(H88*N88)*0.035%</f>
        <v>248.71875000000003</v>
      </c>
      <c r="M88" s="482">
        <f t="shared" ref="M88" si="94">(K88*N88)-L88</f>
        <v>7626.28125</v>
      </c>
      <c r="N88" s="477">
        <v>750</v>
      </c>
      <c r="O88" s="478" t="s">
        <v>599</v>
      </c>
      <c r="P88" s="535">
        <v>43841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21">
        <v>25</v>
      </c>
      <c r="B89" s="518">
        <v>44207</v>
      </c>
      <c r="C89" s="481"/>
      <c r="D89" s="479" t="s">
        <v>3718</v>
      </c>
      <c r="E89" s="480" t="s">
        <v>600</v>
      </c>
      <c r="F89" s="474">
        <v>907</v>
      </c>
      <c r="G89" s="522">
        <v>895</v>
      </c>
      <c r="H89" s="474">
        <v>917</v>
      </c>
      <c r="I89" s="519" t="s">
        <v>3719</v>
      </c>
      <c r="J89" s="477" t="s">
        <v>3642</v>
      </c>
      <c r="K89" s="520">
        <f t="shared" ref="K89:K91" si="95">H89-F89</f>
        <v>10</v>
      </c>
      <c r="L89" s="467">
        <f t="shared" ref="L89:L91" si="96">(H89*N89)*0.035%</f>
        <v>320.95000000000005</v>
      </c>
      <c r="M89" s="482">
        <f t="shared" ref="M89:M91" si="97">(K89*N89)-L89</f>
        <v>9679.0499999999993</v>
      </c>
      <c r="N89" s="477">
        <v>1000</v>
      </c>
      <c r="O89" s="478" t="s">
        <v>599</v>
      </c>
      <c r="P89" s="535">
        <v>43841</v>
      </c>
      <c r="Q89" s="387"/>
      <c r="R89" s="343" t="s">
        <v>3186</v>
      </c>
      <c r="S89" s="40"/>
      <c r="Y89" s="40"/>
      <c r="Z89" s="40"/>
    </row>
    <row r="90" spans="1:26" s="393" customFormat="1" ht="13.9" customHeight="1">
      <c r="A90" s="521">
        <v>26</v>
      </c>
      <c r="B90" s="518">
        <v>44207</v>
      </c>
      <c r="C90" s="481"/>
      <c r="D90" s="479" t="s">
        <v>3674</v>
      </c>
      <c r="E90" s="480" t="s">
        <v>600</v>
      </c>
      <c r="F90" s="474">
        <v>937</v>
      </c>
      <c r="G90" s="522">
        <v>920</v>
      </c>
      <c r="H90" s="474">
        <v>948.5</v>
      </c>
      <c r="I90" s="519">
        <v>970</v>
      </c>
      <c r="J90" s="477" t="s">
        <v>3668</v>
      </c>
      <c r="K90" s="520">
        <f t="shared" si="95"/>
        <v>11.5</v>
      </c>
      <c r="L90" s="467">
        <f t="shared" si="96"/>
        <v>248.98125000000005</v>
      </c>
      <c r="M90" s="482">
        <f t="shared" si="97"/>
        <v>8376.0187499999993</v>
      </c>
      <c r="N90" s="477">
        <v>750</v>
      </c>
      <c r="O90" s="478" t="s">
        <v>599</v>
      </c>
      <c r="P90" s="469">
        <v>43843</v>
      </c>
      <c r="Q90" s="387"/>
      <c r="R90" s="343" t="s">
        <v>602</v>
      </c>
      <c r="S90" s="40"/>
      <c r="Y90" s="40"/>
      <c r="Z90" s="40"/>
    </row>
    <row r="91" spans="1:26" s="393" customFormat="1" ht="13.9" customHeight="1">
      <c r="A91" s="523">
        <v>27</v>
      </c>
      <c r="B91" s="524">
        <v>44207</v>
      </c>
      <c r="C91" s="525"/>
      <c r="D91" s="526" t="s">
        <v>3683</v>
      </c>
      <c r="E91" s="527" t="s">
        <v>600</v>
      </c>
      <c r="F91" s="528">
        <v>526.5</v>
      </c>
      <c r="G91" s="528">
        <v>518</v>
      </c>
      <c r="H91" s="528">
        <v>518</v>
      </c>
      <c r="I91" s="529">
        <v>544</v>
      </c>
      <c r="J91" s="529" t="s">
        <v>3739</v>
      </c>
      <c r="K91" s="530">
        <f t="shared" si="95"/>
        <v>-8.5</v>
      </c>
      <c r="L91" s="531">
        <f t="shared" si="96"/>
        <v>271.95000000000005</v>
      </c>
      <c r="M91" s="532">
        <f t="shared" si="97"/>
        <v>-13021.95</v>
      </c>
      <c r="N91" s="529">
        <v>1500</v>
      </c>
      <c r="O91" s="533" t="s">
        <v>663</v>
      </c>
      <c r="P91" s="534">
        <v>43843</v>
      </c>
      <c r="Q91" s="387"/>
      <c r="R91" s="343" t="s">
        <v>3186</v>
      </c>
      <c r="S91" s="40"/>
      <c r="Y91" s="40"/>
      <c r="Z91" s="40"/>
    </row>
    <row r="92" spans="1:26" s="393" customFormat="1" ht="13.9" customHeight="1">
      <c r="A92" s="521">
        <v>28</v>
      </c>
      <c r="B92" s="518">
        <v>44208</v>
      </c>
      <c r="C92" s="481"/>
      <c r="D92" s="479" t="s">
        <v>3735</v>
      </c>
      <c r="E92" s="480" t="s">
        <v>600</v>
      </c>
      <c r="F92" s="474">
        <v>294</v>
      </c>
      <c r="G92" s="522">
        <v>289</v>
      </c>
      <c r="H92" s="474">
        <v>297.5</v>
      </c>
      <c r="I92" s="519">
        <v>304</v>
      </c>
      <c r="J92" s="477" t="s">
        <v>3738</v>
      </c>
      <c r="K92" s="520">
        <f t="shared" ref="K92" si="98">H92-F92</f>
        <v>3.5</v>
      </c>
      <c r="L92" s="467">
        <f t="shared" ref="L92" si="99">(H92*N92)*0.035%</f>
        <v>312.37500000000006</v>
      </c>
      <c r="M92" s="482">
        <f t="shared" ref="M92" si="100">(K92*N92)-L92</f>
        <v>10187.625</v>
      </c>
      <c r="N92" s="477">
        <v>3000</v>
      </c>
      <c r="O92" s="478" t="s">
        <v>599</v>
      </c>
      <c r="P92" s="469">
        <v>43843</v>
      </c>
      <c r="Q92" s="387"/>
      <c r="R92" s="343" t="s">
        <v>602</v>
      </c>
      <c r="S92" s="40"/>
      <c r="Y92" s="40"/>
      <c r="Z92" s="40"/>
    </row>
    <row r="93" spans="1:26" s="393" customFormat="1" ht="13.9" customHeight="1">
      <c r="A93" s="521">
        <v>29</v>
      </c>
      <c r="B93" s="518">
        <v>44209</v>
      </c>
      <c r="C93" s="481"/>
      <c r="D93" s="479" t="s">
        <v>3663</v>
      </c>
      <c r="E93" s="480" t="s">
        <v>600</v>
      </c>
      <c r="F93" s="474">
        <v>2376.5</v>
      </c>
      <c r="G93" s="522">
        <v>2335</v>
      </c>
      <c r="H93" s="474">
        <v>2403</v>
      </c>
      <c r="I93" s="519" t="s">
        <v>3751</v>
      </c>
      <c r="J93" s="477" t="s">
        <v>3758</v>
      </c>
      <c r="K93" s="520">
        <f t="shared" ref="K93" si="101">H93-F93</f>
        <v>26.5</v>
      </c>
      <c r="L93" s="467">
        <f t="shared" ref="L93:L94" si="102">(H93*N93)*0.035%</f>
        <v>252.31500000000003</v>
      </c>
      <c r="M93" s="482">
        <f t="shared" ref="M93:M94" si="103">(K93*N93)-L93</f>
        <v>7697.6850000000004</v>
      </c>
      <c r="N93" s="477">
        <v>300</v>
      </c>
      <c r="O93" s="478" t="s">
        <v>599</v>
      </c>
      <c r="P93" s="469">
        <v>43844</v>
      </c>
      <c r="Q93" s="387"/>
      <c r="R93" s="343" t="s">
        <v>3186</v>
      </c>
      <c r="S93" s="40"/>
      <c r="Y93" s="40"/>
      <c r="Z93" s="40"/>
    </row>
    <row r="94" spans="1:26" s="393" customFormat="1" ht="13.9" customHeight="1">
      <c r="A94" s="521">
        <v>30</v>
      </c>
      <c r="B94" s="518">
        <v>44210</v>
      </c>
      <c r="C94" s="481"/>
      <c r="D94" s="479" t="s">
        <v>3655</v>
      </c>
      <c r="E94" s="480" t="s">
        <v>3627</v>
      </c>
      <c r="F94" s="474">
        <v>14600</v>
      </c>
      <c r="G94" s="522">
        <v>14720</v>
      </c>
      <c r="H94" s="474">
        <v>14557.5</v>
      </c>
      <c r="I94" s="519">
        <v>14350</v>
      </c>
      <c r="J94" s="477" t="s">
        <v>3147</v>
      </c>
      <c r="K94" s="520">
        <f>F94-H94</f>
        <v>42.5</v>
      </c>
      <c r="L94" s="467">
        <f t="shared" si="102"/>
        <v>382.13437500000003</v>
      </c>
      <c r="M94" s="482">
        <f t="shared" si="103"/>
        <v>2805.3656249999999</v>
      </c>
      <c r="N94" s="477">
        <v>75</v>
      </c>
      <c r="O94" s="478" t="s">
        <v>599</v>
      </c>
      <c r="P94" s="469">
        <v>43845</v>
      </c>
      <c r="Q94" s="387"/>
      <c r="R94" s="343" t="s">
        <v>602</v>
      </c>
      <c r="S94" s="40"/>
      <c r="Y94" s="40"/>
      <c r="Z94" s="40"/>
    </row>
    <row r="95" spans="1:26" s="393" customFormat="1" ht="13.9" customHeight="1">
      <c r="A95" s="521">
        <v>31</v>
      </c>
      <c r="B95" s="518">
        <v>44210</v>
      </c>
      <c r="C95" s="481"/>
      <c r="D95" s="479" t="s">
        <v>3761</v>
      </c>
      <c r="E95" s="480" t="s">
        <v>600</v>
      </c>
      <c r="F95" s="474">
        <v>332.5</v>
      </c>
      <c r="G95" s="522">
        <v>328</v>
      </c>
      <c r="H95" s="474">
        <v>336</v>
      </c>
      <c r="I95" s="519">
        <v>343</v>
      </c>
      <c r="J95" s="477" t="s">
        <v>3738</v>
      </c>
      <c r="K95" s="520">
        <f t="shared" ref="K95:K96" si="104">H95-F95</f>
        <v>3.5</v>
      </c>
      <c r="L95" s="467">
        <f t="shared" ref="L95:L96" si="105">(H95*N95)*0.035%</f>
        <v>352.80000000000007</v>
      </c>
      <c r="M95" s="482">
        <f t="shared" ref="M95:M96" si="106">(K95*N95)-L95</f>
        <v>10147.200000000001</v>
      </c>
      <c r="N95" s="477">
        <v>3000</v>
      </c>
      <c r="O95" s="478" t="s">
        <v>599</v>
      </c>
      <c r="P95" s="469">
        <v>43845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23">
        <v>32</v>
      </c>
      <c r="B96" s="524">
        <v>44210</v>
      </c>
      <c r="C96" s="525"/>
      <c r="D96" s="526" t="s">
        <v>3674</v>
      </c>
      <c r="E96" s="527" t="s">
        <v>600</v>
      </c>
      <c r="F96" s="528">
        <v>928</v>
      </c>
      <c r="G96" s="528">
        <v>909</v>
      </c>
      <c r="H96" s="528">
        <v>909</v>
      </c>
      <c r="I96" s="529">
        <v>960</v>
      </c>
      <c r="J96" s="529" t="s">
        <v>3769</v>
      </c>
      <c r="K96" s="530">
        <f t="shared" si="104"/>
        <v>-19</v>
      </c>
      <c r="L96" s="531">
        <f t="shared" si="105"/>
        <v>238.61250000000004</v>
      </c>
      <c r="M96" s="532">
        <f t="shared" si="106"/>
        <v>-14488.612499999999</v>
      </c>
      <c r="N96" s="529">
        <v>750</v>
      </c>
      <c r="O96" s="533" t="s">
        <v>663</v>
      </c>
      <c r="P96" s="534">
        <v>43845</v>
      </c>
      <c r="Q96" s="387"/>
      <c r="R96" s="343" t="s">
        <v>602</v>
      </c>
      <c r="S96" s="40"/>
      <c r="Y96" s="40"/>
      <c r="Z96" s="40"/>
    </row>
    <row r="97" spans="1:34" s="393" customFormat="1" ht="13.9" customHeight="1">
      <c r="A97" s="523">
        <v>33</v>
      </c>
      <c r="B97" s="524">
        <v>44211</v>
      </c>
      <c r="C97" s="525"/>
      <c r="D97" s="526" t="s">
        <v>3770</v>
      </c>
      <c r="E97" s="527" t="s">
        <v>600</v>
      </c>
      <c r="F97" s="528">
        <v>501.5</v>
      </c>
      <c r="G97" s="528">
        <v>495</v>
      </c>
      <c r="H97" s="528">
        <v>496.25</v>
      </c>
      <c r="I97" s="529">
        <v>512</v>
      </c>
      <c r="J97" s="529" t="s">
        <v>3771</v>
      </c>
      <c r="K97" s="530">
        <f t="shared" ref="K97:K98" si="107">H97-F97</f>
        <v>-5.25</v>
      </c>
      <c r="L97" s="531">
        <f t="shared" ref="L97:L98" si="108">(H97*N97)*0.035%</f>
        <v>382.11250000000007</v>
      </c>
      <c r="M97" s="532">
        <f t="shared" ref="M97:M98" si="109">(K97*N97)-L97</f>
        <v>-11932.112499999999</v>
      </c>
      <c r="N97" s="529">
        <v>2200</v>
      </c>
      <c r="O97" s="533" t="s">
        <v>663</v>
      </c>
      <c r="P97" s="534">
        <v>43845</v>
      </c>
      <c r="Q97" s="387"/>
      <c r="R97" s="343" t="s">
        <v>602</v>
      </c>
      <c r="S97" s="40"/>
      <c r="Y97" s="40"/>
      <c r="Z97" s="40"/>
    </row>
    <row r="98" spans="1:34" s="393" customFormat="1" ht="13.9" customHeight="1">
      <c r="A98" s="559">
        <v>34</v>
      </c>
      <c r="B98" s="560">
        <v>44211</v>
      </c>
      <c r="C98" s="561"/>
      <c r="D98" s="562" t="s">
        <v>3772</v>
      </c>
      <c r="E98" s="563" t="s">
        <v>600</v>
      </c>
      <c r="F98" s="564">
        <v>1466.5</v>
      </c>
      <c r="G98" s="565">
        <v>1447</v>
      </c>
      <c r="H98" s="564">
        <v>1468</v>
      </c>
      <c r="I98" s="566">
        <v>1510</v>
      </c>
      <c r="J98" s="567" t="s">
        <v>3773</v>
      </c>
      <c r="K98" s="568">
        <f t="shared" si="107"/>
        <v>1.5</v>
      </c>
      <c r="L98" s="569">
        <f t="shared" si="108"/>
        <v>282.59000000000003</v>
      </c>
      <c r="M98" s="570">
        <f t="shared" si="109"/>
        <v>542.41</v>
      </c>
      <c r="N98" s="567">
        <v>550</v>
      </c>
      <c r="O98" s="571" t="s">
        <v>708</v>
      </c>
      <c r="P98" s="572">
        <v>43845</v>
      </c>
      <c r="Q98" s="387"/>
      <c r="R98" s="343" t="s">
        <v>602</v>
      </c>
      <c r="S98" s="40"/>
      <c r="Y98" s="40"/>
      <c r="Z98" s="40"/>
    </row>
    <row r="99" spans="1:34" s="393" customFormat="1" ht="13.9" customHeight="1">
      <c r="A99" s="523">
        <v>35</v>
      </c>
      <c r="B99" s="524">
        <v>44211</v>
      </c>
      <c r="C99" s="525"/>
      <c r="D99" s="526" t="s">
        <v>3718</v>
      </c>
      <c r="E99" s="527" t="s">
        <v>600</v>
      </c>
      <c r="F99" s="528">
        <v>916</v>
      </c>
      <c r="G99" s="528">
        <v>904</v>
      </c>
      <c r="H99" s="528">
        <v>903</v>
      </c>
      <c r="I99" s="529">
        <v>935</v>
      </c>
      <c r="J99" s="529" t="s">
        <v>3776</v>
      </c>
      <c r="K99" s="530">
        <f t="shared" ref="K99:K100" si="110">H99-F99</f>
        <v>-13</v>
      </c>
      <c r="L99" s="531">
        <f t="shared" ref="L99:L100" si="111">(H99*N99)*0.035%</f>
        <v>316.05000000000007</v>
      </c>
      <c r="M99" s="532">
        <f t="shared" ref="M99:M100" si="112">(K99*N99)-L99</f>
        <v>-13316.05</v>
      </c>
      <c r="N99" s="529">
        <v>1000</v>
      </c>
      <c r="O99" s="533" t="s">
        <v>663</v>
      </c>
      <c r="P99" s="534">
        <v>43845</v>
      </c>
      <c r="Q99" s="387"/>
      <c r="R99" s="343" t="s">
        <v>3186</v>
      </c>
      <c r="S99" s="40"/>
      <c r="Y99" s="40"/>
      <c r="Z99" s="40"/>
    </row>
    <row r="100" spans="1:34" s="393" customFormat="1" ht="13.9" customHeight="1">
      <c r="A100" s="521">
        <v>36</v>
      </c>
      <c r="B100" s="518">
        <v>44211</v>
      </c>
      <c r="C100" s="481"/>
      <c r="D100" s="479" t="s">
        <v>3761</v>
      </c>
      <c r="E100" s="480" t="s">
        <v>600</v>
      </c>
      <c r="F100" s="474">
        <v>331.5</v>
      </c>
      <c r="G100" s="522">
        <v>326.5</v>
      </c>
      <c r="H100" s="474">
        <v>336</v>
      </c>
      <c r="I100" s="519">
        <v>343</v>
      </c>
      <c r="J100" s="477" t="s">
        <v>3790</v>
      </c>
      <c r="K100" s="520">
        <f t="shared" si="110"/>
        <v>4.5</v>
      </c>
      <c r="L100" s="467">
        <f t="shared" si="111"/>
        <v>352.80000000000007</v>
      </c>
      <c r="M100" s="482">
        <f t="shared" si="112"/>
        <v>13147.2</v>
      </c>
      <c r="N100" s="477">
        <v>3000</v>
      </c>
      <c r="O100" s="478" t="s">
        <v>599</v>
      </c>
      <c r="P100" s="469">
        <v>44214</v>
      </c>
      <c r="Q100" s="387"/>
      <c r="R100" s="343" t="s">
        <v>3186</v>
      </c>
      <c r="S100" s="40"/>
      <c r="Y100" s="40"/>
      <c r="Z100" s="40"/>
    </row>
    <row r="101" spans="1:34" s="393" customFormat="1" ht="13.9" customHeight="1">
      <c r="A101" s="506">
        <v>37</v>
      </c>
      <c r="B101" s="507">
        <v>44214</v>
      </c>
      <c r="C101" s="444"/>
      <c r="D101" s="437" t="s">
        <v>3663</v>
      </c>
      <c r="E101" s="438" t="s">
        <v>600</v>
      </c>
      <c r="F101" s="412" t="s">
        <v>3796</v>
      </c>
      <c r="G101" s="412">
        <v>2325</v>
      </c>
      <c r="H101" s="412"/>
      <c r="I101" s="376">
        <v>2440</v>
      </c>
      <c r="J101" s="508" t="s">
        <v>601</v>
      </c>
      <c r="K101" s="512"/>
      <c r="L101" s="513"/>
      <c r="M101" s="509"/>
      <c r="N101" s="508"/>
      <c r="O101" s="510"/>
      <c r="P101" s="511"/>
      <c r="Q101" s="387"/>
      <c r="R101" s="343" t="s">
        <v>3186</v>
      </c>
      <c r="S101" s="40"/>
      <c r="Y101" s="40"/>
      <c r="Z101" s="40"/>
    </row>
    <row r="102" spans="1:34" s="393" customFormat="1" ht="13.9" customHeight="1">
      <c r="A102" s="506"/>
      <c r="B102" s="507"/>
      <c r="C102" s="444"/>
      <c r="D102" s="437"/>
      <c r="E102" s="438"/>
      <c r="F102" s="412"/>
      <c r="G102" s="412"/>
      <c r="H102" s="412"/>
      <c r="I102" s="376"/>
      <c r="J102" s="508"/>
      <c r="K102" s="512"/>
      <c r="L102" s="513"/>
      <c r="M102" s="509"/>
      <c r="N102" s="508"/>
      <c r="O102" s="510"/>
      <c r="P102" s="511"/>
      <c r="Q102" s="387"/>
      <c r="R102" s="343"/>
      <c r="S102" s="40"/>
      <c r="Y102" s="40"/>
      <c r="Z102" s="40"/>
    </row>
    <row r="103" spans="1:34" s="393" customFormat="1" ht="13.9" customHeight="1">
      <c r="A103" s="506"/>
      <c r="B103" s="507"/>
      <c r="C103" s="444"/>
      <c r="D103" s="437"/>
      <c r="E103" s="438"/>
      <c r="F103" s="412"/>
      <c r="G103" s="412"/>
      <c r="H103" s="412"/>
      <c r="I103" s="376"/>
      <c r="J103" s="508"/>
      <c r="K103" s="512"/>
      <c r="L103" s="513"/>
      <c r="M103" s="509"/>
      <c r="N103" s="508"/>
      <c r="O103" s="510"/>
      <c r="P103" s="511"/>
      <c r="Q103" s="387"/>
      <c r="R103" s="343"/>
      <c r="S103" s="40"/>
      <c r="Y103" s="40"/>
      <c r="Z103" s="40"/>
    </row>
    <row r="104" spans="1:34" s="393" customFormat="1" ht="13.9" customHeight="1">
      <c r="A104" s="506"/>
      <c r="B104" s="507"/>
      <c r="C104" s="444"/>
      <c r="D104" s="437"/>
      <c r="E104" s="438"/>
      <c r="F104" s="412"/>
      <c r="G104" s="412"/>
      <c r="H104" s="412"/>
      <c r="I104" s="376"/>
      <c r="J104" s="508"/>
      <c r="K104" s="512"/>
      <c r="L104" s="513"/>
      <c r="M104" s="509"/>
      <c r="N104" s="508"/>
      <c r="O104" s="510"/>
      <c r="P104" s="511"/>
      <c r="Q104" s="387"/>
      <c r="R104" s="343"/>
      <c r="S104" s="40"/>
      <c r="Y104" s="40"/>
      <c r="Z104" s="40"/>
    </row>
    <row r="105" spans="1:34" s="393" customFormat="1" ht="13.9" customHeight="1">
      <c r="A105" s="445"/>
      <c r="B105" s="443"/>
      <c r="C105" s="444"/>
      <c r="D105" s="437"/>
      <c r="E105" s="438"/>
      <c r="F105" s="412"/>
      <c r="G105" s="412"/>
      <c r="H105" s="412"/>
      <c r="I105" s="376"/>
      <c r="J105" s="376"/>
      <c r="K105" s="376"/>
      <c r="L105" s="376"/>
      <c r="M105" s="376"/>
      <c r="N105" s="376"/>
      <c r="O105" s="376"/>
      <c r="P105" s="376"/>
      <c r="Q105" s="387"/>
      <c r="R105" s="343"/>
      <c r="S105" s="40"/>
      <c r="Y105" s="40"/>
      <c r="Z105" s="40"/>
    </row>
    <row r="106" spans="1:34" s="393" customFormat="1" ht="13.9" customHeight="1">
      <c r="A106" s="455"/>
      <c r="B106" s="449"/>
      <c r="C106" s="456"/>
      <c r="D106" s="457"/>
      <c r="E106" s="377"/>
      <c r="F106" s="424"/>
      <c r="G106" s="424"/>
      <c r="H106" s="424"/>
      <c r="I106" s="420"/>
      <c r="J106" s="420"/>
      <c r="K106" s="420"/>
      <c r="L106" s="420"/>
      <c r="M106" s="420"/>
      <c r="N106" s="420"/>
      <c r="O106" s="420"/>
      <c r="P106" s="420"/>
      <c r="Q106" s="387"/>
      <c r="R106" s="343"/>
      <c r="S106" s="40"/>
      <c r="Y106" s="40"/>
      <c r="Z106" s="40"/>
    </row>
    <row r="107" spans="1:34" s="6" customFormat="1">
      <c r="A107" s="44"/>
      <c r="B107" s="45"/>
      <c r="C107" s="46"/>
      <c r="D107" s="47"/>
      <c r="E107" s="48"/>
      <c r="F107" s="49"/>
      <c r="G107" s="49"/>
      <c r="H107" s="49"/>
      <c r="I107" s="49"/>
      <c r="J107" s="17"/>
      <c r="K107" s="91"/>
      <c r="L107" s="91"/>
      <c r="M107" s="17"/>
      <c r="N107" s="16"/>
      <c r="O107" s="92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5">
      <c r="A108" s="50" t="s">
        <v>616</v>
      </c>
      <c r="B108" s="50"/>
      <c r="C108" s="50"/>
      <c r="D108" s="50"/>
      <c r="E108" s="51"/>
      <c r="F108" s="49"/>
      <c r="G108" s="49"/>
      <c r="H108" s="49"/>
      <c r="I108" s="49"/>
      <c r="J108" s="53"/>
      <c r="K108" s="12"/>
      <c r="L108" s="12"/>
      <c r="M108" s="12"/>
      <c r="N108" s="11"/>
      <c r="O108" s="53"/>
      <c r="P108" s="5"/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38.25">
      <c r="A109" s="21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52" t="s">
        <v>609</v>
      </c>
      <c r="H109" s="21" t="s">
        <v>592</v>
      </c>
      <c r="I109" s="21" t="s">
        <v>593</v>
      </c>
      <c r="J109" s="20" t="s">
        <v>594</v>
      </c>
      <c r="K109" s="20" t="s">
        <v>617</v>
      </c>
      <c r="L109" s="63" t="s">
        <v>3630</v>
      </c>
      <c r="M109" s="77" t="s">
        <v>611</v>
      </c>
      <c r="N109" s="21" t="s">
        <v>612</v>
      </c>
      <c r="O109" s="21" t="s">
        <v>597</v>
      </c>
      <c r="P109" s="22" t="s">
        <v>598</v>
      </c>
      <c r="Q109" s="4"/>
      <c r="R109" s="17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40" customFormat="1" ht="14.25">
      <c r="A110" s="521">
        <v>1</v>
      </c>
      <c r="B110" s="471">
        <v>44201</v>
      </c>
      <c r="C110" s="481"/>
      <c r="D110" s="479" t="s">
        <v>3685</v>
      </c>
      <c r="E110" s="480" t="s">
        <v>600</v>
      </c>
      <c r="F110" s="474">
        <v>74</v>
      </c>
      <c r="G110" s="474">
        <v>30</v>
      </c>
      <c r="H110" s="474">
        <v>89</v>
      </c>
      <c r="I110" s="477">
        <v>140</v>
      </c>
      <c r="J110" s="477" t="s">
        <v>3686</v>
      </c>
      <c r="K110" s="477">
        <f t="shared" ref="K110:K119" si="113">H110-F110</f>
        <v>15</v>
      </c>
      <c r="L110" s="545">
        <v>100</v>
      </c>
      <c r="M110" s="477">
        <f t="shared" ref="M110:M119" si="114">(K110*N110)-L110</f>
        <v>1025</v>
      </c>
      <c r="N110" s="477">
        <v>75</v>
      </c>
      <c r="O110" s="478" t="s">
        <v>599</v>
      </c>
      <c r="P110" s="535">
        <v>43835</v>
      </c>
      <c r="Q110" s="387"/>
      <c r="R110" s="343" t="s">
        <v>3186</v>
      </c>
      <c r="Z110" s="393"/>
      <c r="AA110" s="393"/>
      <c r="AB110" s="393"/>
      <c r="AC110" s="393"/>
      <c r="AD110" s="393"/>
      <c r="AE110" s="393"/>
      <c r="AF110" s="393"/>
      <c r="AG110" s="393"/>
      <c r="AH110" s="393"/>
    </row>
    <row r="111" spans="1:34" s="40" customFormat="1" ht="14.25">
      <c r="A111" s="523">
        <v>2</v>
      </c>
      <c r="B111" s="524">
        <v>44201</v>
      </c>
      <c r="C111" s="525"/>
      <c r="D111" s="526" t="s">
        <v>3685</v>
      </c>
      <c r="E111" s="527" t="s">
        <v>600</v>
      </c>
      <c r="F111" s="528">
        <v>61</v>
      </c>
      <c r="G111" s="528">
        <v>30</v>
      </c>
      <c r="H111" s="528">
        <v>30</v>
      </c>
      <c r="I111" s="529">
        <v>120</v>
      </c>
      <c r="J111" s="529" t="s">
        <v>3689</v>
      </c>
      <c r="K111" s="529">
        <f t="shared" si="113"/>
        <v>-31</v>
      </c>
      <c r="L111" s="546">
        <v>100</v>
      </c>
      <c r="M111" s="532">
        <f t="shared" si="114"/>
        <v>-2425</v>
      </c>
      <c r="N111" s="529">
        <v>75</v>
      </c>
      <c r="O111" s="533" t="s">
        <v>663</v>
      </c>
      <c r="P111" s="534">
        <v>43836</v>
      </c>
      <c r="Q111" s="387"/>
      <c r="R111" s="343" t="s">
        <v>3186</v>
      </c>
      <c r="Z111" s="393"/>
      <c r="AA111" s="393"/>
      <c r="AB111" s="393"/>
      <c r="AC111" s="393"/>
      <c r="AD111" s="393"/>
      <c r="AE111" s="393"/>
      <c r="AF111" s="393"/>
      <c r="AG111" s="393"/>
      <c r="AH111" s="393"/>
    </row>
    <row r="112" spans="1:34" s="40" customFormat="1" ht="14.25">
      <c r="A112" s="521">
        <v>3</v>
      </c>
      <c r="B112" s="471">
        <v>44203</v>
      </c>
      <c r="C112" s="481"/>
      <c r="D112" s="479" t="s">
        <v>3698</v>
      </c>
      <c r="E112" s="480" t="s">
        <v>600</v>
      </c>
      <c r="F112" s="474">
        <v>51</v>
      </c>
      <c r="G112" s="474">
        <v>35</v>
      </c>
      <c r="H112" s="474">
        <v>57</v>
      </c>
      <c r="I112" s="477" t="s">
        <v>3699</v>
      </c>
      <c r="J112" s="477" t="s">
        <v>3712</v>
      </c>
      <c r="K112" s="477">
        <f t="shared" si="113"/>
        <v>6</v>
      </c>
      <c r="L112" s="545">
        <v>100</v>
      </c>
      <c r="M112" s="477">
        <f t="shared" si="114"/>
        <v>1700</v>
      </c>
      <c r="N112" s="477">
        <v>300</v>
      </c>
      <c r="O112" s="478" t="s">
        <v>599</v>
      </c>
      <c r="P112" s="469">
        <v>43841</v>
      </c>
      <c r="Q112" s="387"/>
      <c r="R112" s="343" t="s">
        <v>3186</v>
      </c>
      <c r="Z112" s="393"/>
      <c r="AA112" s="393"/>
      <c r="AB112" s="393"/>
      <c r="AC112" s="393"/>
      <c r="AD112" s="393"/>
      <c r="AE112" s="393"/>
      <c r="AF112" s="393"/>
      <c r="AG112" s="393"/>
      <c r="AH112" s="393"/>
    </row>
    <row r="113" spans="1:34" s="40" customFormat="1" ht="14.25">
      <c r="A113" s="548">
        <v>4</v>
      </c>
      <c r="B113" s="471">
        <v>44203</v>
      </c>
      <c r="C113" s="481"/>
      <c r="D113" s="479" t="s">
        <v>3700</v>
      </c>
      <c r="E113" s="480" t="s">
        <v>600</v>
      </c>
      <c r="F113" s="474">
        <v>17</v>
      </c>
      <c r="G113" s="474"/>
      <c r="H113" s="474">
        <v>33.5</v>
      </c>
      <c r="I113" s="477">
        <v>50</v>
      </c>
      <c r="J113" s="477" t="s">
        <v>3701</v>
      </c>
      <c r="K113" s="477">
        <f t="shared" si="113"/>
        <v>16.5</v>
      </c>
      <c r="L113" s="545">
        <v>100</v>
      </c>
      <c r="M113" s="477">
        <f t="shared" si="114"/>
        <v>1137.5</v>
      </c>
      <c r="N113" s="477">
        <v>75</v>
      </c>
      <c r="O113" s="478" t="s">
        <v>599</v>
      </c>
      <c r="P113" s="535">
        <v>43837</v>
      </c>
      <c r="Q113" s="387"/>
      <c r="R113" s="343" t="s">
        <v>3186</v>
      </c>
      <c r="Z113" s="393"/>
      <c r="AA113" s="393"/>
      <c r="AB113" s="393"/>
      <c r="AC113" s="393"/>
      <c r="AD113" s="393"/>
      <c r="AE113" s="393"/>
      <c r="AF113" s="393"/>
      <c r="AG113" s="393"/>
      <c r="AH113" s="393"/>
    </row>
    <row r="114" spans="1:34" s="40" customFormat="1" ht="14.25">
      <c r="A114" s="548">
        <v>5</v>
      </c>
      <c r="B114" s="471">
        <v>44207</v>
      </c>
      <c r="C114" s="481"/>
      <c r="D114" s="479" t="s">
        <v>3713</v>
      </c>
      <c r="E114" s="480" t="s">
        <v>600</v>
      </c>
      <c r="F114" s="474">
        <v>13.25</v>
      </c>
      <c r="G114" s="474">
        <v>9</v>
      </c>
      <c r="H114" s="474">
        <v>15</v>
      </c>
      <c r="I114" s="477" t="s">
        <v>3714</v>
      </c>
      <c r="J114" s="477" t="s">
        <v>3722</v>
      </c>
      <c r="K114" s="477">
        <f t="shared" si="113"/>
        <v>1.75</v>
      </c>
      <c r="L114" s="545">
        <v>100</v>
      </c>
      <c r="M114" s="477">
        <f t="shared" si="114"/>
        <v>2087.5</v>
      </c>
      <c r="N114" s="477">
        <v>1250</v>
      </c>
      <c r="O114" s="478" t="s">
        <v>599</v>
      </c>
      <c r="P114" s="469">
        <v>43842</v>
      </c>
      <c r="Q114" s="387"/>
      <c r="R114" s="343" t="s">
        <v>602</v>
      </c>
      <c r="Z114" s="393"/>
      <c r="AA114" s="393"/>
      <c r="AB114" s="393"/>
      <c r="AC114" s="393"/>
      <c r="AD114" s="393"/>
      <c r="AE114" s="393"/>
      <c r="AF114" s="393"/>
      <c r="AG114" s="393"/>
      <c r="AH114" s="393"/>
    </row>
    <row r="115" spans="1:34" s="40" customFormat="1" ht="14.25">
      <c r="A115" s="548">
        <v>6</v>
      </c>
      <c r="B115" s="471">
        <v>44208</v>
      </c>
      <c r="C115" s="481"/>
      <c r="D115" s="479" t="s">
        <v>3726</v>
      </c>
      <c r="E115" s="480" t="s">
        <v>600</v>
      </c>
      <c r="F115" s="474">
        <v>44</v>
      </c>
      <c r="G115" s="474">
        <v>29</v>
      </c>
      <c r="H115" s="474">
        <v>51.5</v>
      </c>
      <c r="I115" s="477">
        <v>70</v>
      </c>
      <c r="J115" s="477" t="s">
        <v>3774</v>
      </c>
      <c r="K115" s="477">
        <f t="shared" si="113"/>
        <v>7.5</v>
      </c>
      <c r="L115" s="545">
        <v>100</v>
      </c>
      <c r="M115" s="477">
        <f t="shared" si="114"/>
        <v>2150</v>
      </c>
      <c r="N115" s="477">
        <v>300</v>
      </c>
      <c r="O115" s="478" t="s">
        <v>599</v>
      </c>
      <c r="P115" s="469">
        <v>44211</v>
      </c>
      <c r="Q115" s="387"/>
      <c r="R115" s="343" t="s">
        <v>3186</v>
      </c>
      <c r="Z115" s="393"/>
      <c r="AA115" s="393"/>
      <c r="AB115" s="393"/>
      <c r="AC115" s="393"/>
      <c r="AD115" s="393"/>
      <c r="AE115" s="393"/>
      <c r="AF115" s="393"/>
      <c r="AG115" s="393"/>
      <c r="AH115" s="393"/>
    </row>
    <row r="116" spans="1:34" s="40" customFormat="1" ht="14.25">
      <c r="A116" s="548">
        <v>7</v>
      </c>
      <c r="B116" s="471">
        <v>44208</v>
      </c>
      <c r="C116" s="481"/>
      <c r="D116" s="479" t="s">
        <v>3713</v>
      </c>
      <c r="E116" s="480" t="s">
        <v>600</v>
      </c>
      <c r="F116" s="474">
        <v>12.25</v>
      </c>
      <c r="G116" s="474">
        <v>8</v>
      </c>
      <c r="H116" s="474">
        <v>14</v>
      </c>
      <c r="I116" s="477" t="s">
        <v>3714</v>
      </c>
      <c r="J116" s="477" t="s">
        <v>3722</v>
      </c>
      <c r="K116" s="477">
        <f t="shared" si="113"/>
        <v>1.75</v>
      </c>
      <c r="L116" s="545">
        <v>100</v>
      </c>
      <c r="M116" s="477">
        <f t="shared" si="114"/>
        <v>2087.5</v>
      </c>
      <c r="N116" s="477">
        <v>1250</v>
      </c>
      <c r="O116" s="478" t="s">
        <v>599</v>
      </c>
      <c r="P116" s="469">
        <v>43844</v>
      </c>
      <c r="Q116" s="387"/>
      <c r="R116" s="343" t="s">
        <v>602</v>
      </c>
      <c r="Z116" s="393"/>
      <c r="AA116" s="393"/>
      <c r="AB116" s="393"/>
      <c r="AC116" s="393"/>
      <c r="AD116" s="393"/>
      <c r="AE116" s="393"/>
      <c r="AF116" s="393"/>
      <c r="AG116" s="393"/>
      <c r="AH116" s="393"/>
    </row>
    <row r="117" spans="1:34" s="40" customFormat="1" ht="14.25">
      <c r="A117" s="523">
        <v>8</v>
      </c>
      <c r="B117" s="524">
        <v>44208</v>
      </c>
      <c r="C117" s="525"/>
      <c r="D117" s="526" t="s">
        <v>3727</v>
      </c>
      <c r="E117" s="527" t="s">
        <v>600</v>
      </c>
      <c r="F117" s="528">
        <v>76.5</v>
      </c>
      <c r="G117" s="528">
        <v>30</v>
      </c>
      <c r="H117" s="528">
        <v>26</v>
      </c>
      <c r="I117" s="529">
        <v>150</v>
      </c>
      <c r="J117" s="529" t="s">
        <v>3742</v>
      </c>
      <c r="K117" s="529">
        <f t="shared" si="113"/>
        <v>-50.5</v>
      </c>
      <c r="L117" s="546">
        <v>100</v>
      </c>
      <c r="M117" s="532">
        <f t="shared" si="114"/>
        <v>-3887.5</v>
      </c>
      <c r="N117" s="529">
        <v>75</v>
      </c>
      <c r="O117" s="533" t="s">
        <v>663</v>
      </c>
      <c r="P117" s="534">
        <v>43843</v>
      </c>
      <c r="Q117" s="387"/>
      <c r="R117" s="343" t="s">
        <v>602</v>
      </c>
      <c r="Z117" s="393"/>
      <c r="AA117" s="393"/>
      <c r="AB117" s="393"/>
      <c r="AC117" s="393"/>
      <c r="AD117" s="393"/>
      <c r="AE117" s="393"/>
      <c r="AF117" s="393"/>
      <c r="AG117" s="393"/>
      <c r="AH117" s="393"/>
    </row>
    <row r="118" spans="1:34" s="40" customFormat="1" ht="14.25">
      <c r="A118" s="548">
        <v>9</v>
      </c>
      <c r="B118" s="471">
        <v>44208</v>
      </c>
      <c r="C118" s="481"/>
      <c r="D118" s="479" t="s">
        <v>3733</v>
      </c>
      <c r="E118" s="480" t="s">
        <v>600</v>
      </c>
      <c r="F118" s="474">
        <v>7.2</v>
      </c>
      <c r="G118" s="474">
        <v>5.7</v>
      </c>
      <c r="H118" s="474">
        <v>8.1</v>
      </c>
      <c r="I118" s="477">
        <v>12</v>
      </c>
      <c r="J118" s="477" t="s">
        <v>3734</v>
      </c>
      <c r="K118" s="477">
        <f t="shared" si="113"/>
        <v>0.89999999999999947</v>
      </c>
      <c r="L118" s="545">
        <v>100</v>
      </c>
      <c r="M118" s="477">
        <f t="shared" si="114"/>
        <v>2599.9999999999982</v>
      </c>
      <c r="N118" s="477">
        <v>3000</v>
      </c>
      <c r="O118" s="478" t="s">
        <v>599</v>
      </c>
      <c r="P118" s="535">
        <v>43842</v>
      </c>
      <c r="Q118" s="387"/>
      <c r="R118" s="343" t="s">
        <v>3186</v>
      </c>
      <c r="Z118" s="393"/>
      <c r="AA118" s="393"/>
      <c r="AB118" s="393"/>
      <c r="AC118" s="393"/>
      <c r="AD118" s="393"/>
      <c r="AE118" s="393"/>
      <c r="AF118" s="393"/>
      <c r="AG118" s="393"/>
      <c r="AH118" s="393"/>
    </row>
    <row r="119" spans="1:34" s="40" customFormat="1" ht="14.25">
      <c r="A119" s="548">
        <v>10</v>
      </c>
      <c r="B119" s="471">
        <v>44209</v>
      </c>
      <c r="C119" s="481"/>
      <c r="D119" s="479" t="s">
        <v>3745</v>
      </c>
      <c r="E119" s="480" t="s">
        <v>600</v>
      </c>
      <c r="F119" s="474">
        <v>63.5</v>
      </c>
      <c r="G119" s="474">
        <v>20</v>
      </c>
      <c r="H119" s="474">
        <v>81</v>
      </c>
      <c r="I119" s="477">
        <v>140</v>
      </c>
      <c r="J119" s="477" t="s">
        <v>3746</v>
      </c>
      <c r="K119" s="477">
        <f t="shared" si="113"/>
        <v>17.5</v>
      </c>
      <c r="L119" s="545">
        <v>100</v>
      </c>
      <c r="M119" s="477">
        <f t="shared" si="114"/>
        <v>1212.5</v>
      </c>
      <c r="N119" s="477">
        <v>75</v>
      </c>
      <c r="O119" s="478" t="s">
        <v>599</v>
      </c>
      <c r="P119" s="535">
        <v>43843</v>
      </c>
      <c r="Q119" s="387"/>
      <c r="R119" s="343" t="s">
        <v>3186</v>
      </c>
      <c r="Z119" s="393"/>
      <c r="AA119" s="393"/>
      <c r="AB119" s="393"/>
      <c r="AC119" s="393"/>
      <c r="AD119" s="393"/>
      <c r="AE119" s="393"/>
      <c r="AF119" s="393"/>
      <c r="AG119" s="393"/>
      <c r="AH119" s="393"/>
    </row>
    <row r="120" spans="1:34" s="40" customFormat="1" ht="14.25">
      <c r="A120" s="548">
        <v>11</v>
      </c>
      <c r="B120" s="471">
        <v>44209</v>
      </c>
      <c r="C120" s="481"/>
      <c r="D120" s="479" t="s">
        <v>3747</v>
      </c>
      <c r="E120" s="480" t="s">
        <v>600</v>
      </c>
      <c r="F120" s="474">
        <v>31</v>
      </c>
      <c r="G120" s="474">
        <v>23</v>
      </c>
      <c r="H120" s="474">
        <v>34.5</v>
      </c>
      <c r="I120" s="477" t="s">
        <v>3748</v>
      </c>
      <c r="J120" s="477" t="s">
        <v>3738</v>
      </c>
      <c r="K120" s="477">
        <f t="shared" ref="K120" si="115">H120-F120</f>
        <v>3.5</v>
      </c>
      <c r="L120" s="545">
        <v>100</v>
      </c>
      <c r="M120" s="477">
        <f t="shared" ref="M120" si="116">(K120*N120)-L120</f>
        <v>1825</v>
      </c>
      <c r="N120" s="477">
        <v>550</v>
      </c>
      <c r="O120" s="478" t="s">
        <v>599</v>
      </c>
      <c r="P120" s="469">
        <v>43848</v>
      </c>
      <c r="Q120" s="387"/>
      <c r="R120" s="343" t="s">
        <v>602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48">
        <v>12</v>
      </c>
      <c r="B121" s="471">
        <v>44209</v>
      </c>
      <c r="C121" s="481"/>
      <c r="D121" s="479" t="s">
        <v>3749</v>
      </c>
      <c r="E121" s="480" t="s">
        <v>600</v>
      </c>
      <c r="F121" s="474">
        <v>51</v>
      </c>
      <c r="G121" s="474">
        <v>18</v>
      </c>
      <c r="H121" s="474">
        <v>68</v>
      </c>
      <c r="I121" s="477">
        <v>100</v>
      </c>
      <c r="J121" s="477" t="s">
        <v>3750</v>
      </c>
      <c r="K121" s="477">
        <f>H121-F121</f>
        <v>17</v>
      </c>
      <c r="L121" s="545">
        <v>100</v>
      </c>
      <c r="M121" s="477">
        <f>(K121*N121)-L121</f>
        <v>1175</v>
      </c>
      <c r="N121" s="477">
        <v>75</v>
      </c>
      <c r="O121" s="478" t="s">
        <v>599</v>
      </c>
      <c r="P121" s="535">
        <v>43843</v>
      </c>
      <c r="Q121" s="387"/>
      <c r="R121" s="343" t="s">
        <v>602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548">
        <v>13</v>
      </c>
      <c r="B122" s="471">
        <v>44210</v>
      </c>
      <c r="C122" s="481"/>
      <c r="D122" s="479" t="s">
        <v>3757</v>
      </c>
      <c r="E122" s="480" t="s">
        <v>600</v>
      </c>
      <c r="F122" s="474">
        <v>38.5</v>
      </c>
      <c r="G122" s="474">
        <v>10</v>
      </c>
      <c r="H122" s="474">
        <v>53</v>
      </c>
      <c r="I122" s="477">
        <v>100</v>
      </c>
      <c r="J122" s="477" t="s">
        <v>3740</v>
      </c>
      <c r="K122" s="477">
        <f>H122-F122</f>
        <v>14.5</v>
      </c>
      <c r="L122" s="545">
        <v>100</v>
      </c>
      <c r="M122" s="477">
        <f>(K122*N122)-L122</f>
        <v>987.5</v>
      </c>
      <c r="N122" s="477">
        <v>75</v>
      </c>
      <c r="O122" s="478" t="s">
        <v>599</v>
      </c>
      <c r="P122" s="535">
        <v>43844</v>
      </c>
      <c r="Q122" s="387"/>
      <c r="R122" s="343" t="s">
        <v>3186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523">
        <v>14</v>
      </c>
      <c r="B123" s="524">
        <v>44210</v>
      </c>
      <c r="C123" s="525"/>
      <c r="D123" s="526" t="s">
        <v>3759</v>
      </c>
      <c r="E123" s="527" t="s">
        <v>600</v>
      </c>
      <c r="F123" s="528">
        <v>31.5</v>
      </c>
      <c r="G123" s="528"/>
      <c r="H123" s="528">
        <v>0</v>
      </c>
      <c r="I123" s="529">
        <v>70</v>
      </c>
      <c r="J123" s="529" t="s">
        <v>3760</v>
      </c>
      <c r="K123" s="529">
        <f>H123-F123</f>
        <v>-31.5</v>
      </c>
      <c r="L123" s="546">
        <v>100</v>
      </c>
      <c r="M123" s="532">
        <f>(K123*N123)-L123</f>
        <v>-2462.5</v>
      </c>
      <c r="N123" s="529">
        <v>75</v>
      </c>
      <c r="O123" s="533" t="s">
        <v>663</v>
      </c>
      <c r="P123" s="534">
        <v>43844</v>
      </c>
      <c r="Q123" s="387"/>
      <c r="R123" s="343" t="s">
        <v>3186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573">
        <v>15</v>
      </c>
      <c r="B124" s="554">
        <v>44211</v>
      </c>
      <c r="C124" s="525"/>
      <c r="D124" s="526" t="s">
        <v>3775</v>
      </c>
      <c r="E124" s="527" t="s">
        <v>600</v>
      </c>
      <c r="F124" s="528">
        <v>75</v>
      </c>
      <c r="G124" s="528">
        <v>50</v>
      </c>
      <c r="H124" s="528">
        <v>50</v>
      </c>
      <c r="I124" s="529">
        <v>125</v>
      </c>
      <c r="J124" s="529" t="s">
        <v>3793</v>
      </c>
      <c r="K124" s="529">
        <f>H124-F124</f>
        <v>-25</v>
      </c>
      <c r="L124" s="546">
        <v>100</v>
      </c>
      <c r="M124" s="532">
        <f>(K124*N124)-L124</f>
        <v>-5100</v>
      </c>
      <c r="N124" s="529">
        <v>200</v>
      </c>
      <c r="O124" s="533" t="s">
        <v>663</v>
      </c>
      <c r="P124" s="534">
        <v>43848</v>
      </c>
      <c r="Q124" s="387"/>
      <c r="R124" s="343" t="s">
        <v>3186</v>
      </c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573">
        <v>16</v>
      </c>
      <c r="B125" s="554">
        <v>44211</v>
      </c>
      <c r="C125" s="525"/>
      <c r="D125" s="526" t="s">
        <v>3726</v>
      </c>
      <c r="E125" s="527" t="s">
        <v>600</v>
      </c>
      <c r="F125" s="528">
        <v>41.5</v>
      </c>
      <c r="G125" s="528">
        <v>25</v>
      </c>
      <c r="H125" s="528">
        <v>25</v>
      </c>
      <c r="I125" s="529">
        <v>65</v>
      </c>
      <c r="J125" s="529" t="s">
        <v>3792</v>
      </c>
      <c r="K125" s="529">
        <f>H125-F125</f>
        <v>-16.5</v>
      </c>
      <c r="L125" s="546">
        <v>100</v>
      </c>
      <c r="M125" s="532">
        <f>(K125*N125)-L125</f>
        <v>-5050</v>
      </c>
      <c r="N125" s="529">
        <v>300</v>
      </c>
      <c r="O125" s="533" t="s">
        <v>663</v>
      </c>
      <c r="P125" s="534">
        <v>43848</v>
      </c>
      <c r="Q125" s="387"/>
      <c r="R125" s="343" t="s">
        <v>602</v>
      </c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548">
        <v>17</v>
      </c>
      <c r="B126" s="471">
        <v>44214</v>
      </c>
      <c r="C126" s="481"/>
      <c r="D126" s="479" t="s">
        <v>3747</v>
      </c>
      <c r="E126" s="480" t="s">
        <v>600</v>
      </c>
      <c r="F126" s="474">
        <v>27</v>
      </c>
      <c r="G126" s="474">
        <v>19.5</v>
      </c>
      <c r="H126" s="474">
        <v>31.5</v>
      </c>
      <c r="I126" s="477">
        <v>40</v>
      </c>
      <c r="J126" s="477" t="s">
        <v>3790</v>
      </c>
      <c r="K126" s="477">
        <f t="shared" ref="K126" si="117">H126-F126</f>
        <v>4.5</v>
      </c>
      <c r="L126" s="545">
        <v>100</v>
      </c>
      <c r="M126" s="477">
        <f t="shared" ref="M126" si="118">(K126*N126)-L126</f>
        <v>2375</v>
      </c>
      <c r="N126" s="477">
        <v>550</v>
      </c>
      <c r="O126" s="478" t="s">
        <v>599</v>
      </c>
      <c r="P126" s="535">
        <v>43848</v>
      </c>
      <c r="Q126" s="387"/>
      <c r="R126" s="343" t="s">
        <v>602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445"/>
      <c r="B127" s="443"/>
      <c r="C127" s="444"/>
      <c r="D127" s="437"/>
      <c r="E127" s="438"/>
      <c r="F127" s="412"/>
      <c r="G127" s="412"/>
      <c r="H127" s="412"/>
      <c r="I127" s="376"/>
      <c r="J127" s="376"/>
      <c r="K127" s="376"/>
      <c r="L127" s="429"/>
      <c r="M127" s="376"/>
      <c r="N127" s="376"/>
      <c r="O127" s="404"/>
      <c r="P127" s="418"/>
      <c r="Q127" s="387"/>
      <c r="R127" s="343"/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445"/>
      <c r="B128" s="443"/>
      <c r="C128" s="444"/>
      <c r="D128" s="437"/>
      <c r="E128" s="438"/>
      <c r="F128" s="412"/>
      <c r="G128" s="412"/>
      <c r="H128" s="412"/>
      <c r="I128" s="376"/>
      <c r="J128" s="376"/>
      <c r="K128" s="376"/>
      <c r="L128" s="429"/>
      <c r="M128" s="376"/>
      <c r="N128" s="376"/>
      <c r="O128" s="404"/>
      <c r="P128" s="418"/>
      <c r="Q128" s="387"/>
      <c r="R128" s="343"/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445"/>
      <c r="B129" s="443"/>
      <c r="C129" s="444"/>
      <c r="D129" s="437"/>
      <c r="E129" s="438"/>
      <c r="F129" s="412"/>
      <c r="G129" s="412"/>
      <c r="H129" s="412"/>
      <c r="I129" s="376"/>
      <c r="J129" s="376"/>
      <c r="K129" s="376"/>
      <c r="L129" s="429"/>
      <c r="M129" s="376"/>
      <c r="N129" s="376"/>
      <c r="O129" s="404"/>
      <c r="P129" s="418"/>
      <c r="Q129" s="387"/>
      <c r="R129" s="343"/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445"/>
      <c r="B130" s="443"/>
      <c r="C130" s="444"/>
      <c r="D130" s="437"/>
      <c r="E130" s="438"/>
      <c r="F130" s="412"/>
      <c r="G130" s="412"/>
      <c r="H130" s="412"/>
      <c r="I130" s="376"/>
      <c r="J130" s="376"/>
      <c r="K130" s="376"/>
      <c r="L130" s="429"/>
      <c r="M130" s="547"/>
      <c r="N130" s="376"/>
      <c r="O130" s="404"/>
      <c r="P130" s="418"/>
      <c r="Q130" s="387"/>
      <c r="R130" s="343"/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36"/>
      <c r="B131" s="422"/>
      <c r="C131" s="422"/>
      <c r="D131" s="423"/>
      <c r="E131" s="424"/>
      <c r="F131" s="424"/>
      <c r="G131" s="425"/>
      <c r="H131" s="425"/>
      <c r="I131" s="424"/>
      <c r="J131" s="420"/>
      <c r="K131" s="420"/>
      <c r="L131" s="420"/>
      <c r="M131" s="420"/>
      <c r="N131" s="420"/>
      <c r="O131" s="420"/>
      <c r="P131" s="420"/>
      <c r="Q131" s="387"/>
      <c r="R131" s="343"/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36"/>
      <c r="B132" s="422"/>
      <c r="C132" s="422"/>
      <c r="D132" s="423"/>
      <c r="E132" s="424"/>
      <c r="F132" s="424"/>
      <c r="G132" s="425"/>
      <c r="H132" s="425"/>
      <c r="I132" s="424"/>
      <c r="J132" s="420"/>
      <c r="K132" s="420"/>
      <c r="L132" s="420"/>
      <c r="M132" s="420"/>
      <c r="N132" s="420"/>
      <c r="O132" s="420"/>
      <c r="P132" s="420"/>
      <c r="Q132" s="387"/>
      <c r="R132" s="343"/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36"/>
      <c r="B133" s="422"/>
      <c r="C133" s="422"/>
      <c r="D133" s="423"/>
      <c r="E133" s="424"/>
      <c r="F133" s="424"/>
      <c r="G133" s="425"/>
      <c r="H133" s="425"/>
      <c r="I133" s="424"/>
      <c r="J133" s="420"/>
      <c r="K133" s="420"/>
      <c r="L133" s="420"/>
      <c r="M133" s="420"/>
      <c r="N133" s="420"/>
      <c r="O133" s="426"/>
      <c r="P133" s="420"/>
      <c r="Q133" s="387"/>
      <c r="R133" s="343"/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377"/>
      <c r="B134" s="378"/>
      <c r="C134" s="378"/>
      <c r="D134" s="379"/>
      <c r="E134" s="377"/>
      <c r="F134" s="394"/>
      <c r="G134" s="377"/>
      <c r="H134" s="377"/>
      <c r="I134" s="377"/>
      <c r="J134" s="378"/>
      <c r="K134" s="395"/>
      <c r="L134" s="377"/>
      <c r="M134" s="377"/>
      <c r="N134" s="377"/>
      <c r="O134" s="396"/>
      <c r="P134" s="387"/>
      <c r="Q134" s="387"/>
      <c r="R134" s="343"/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ht="15">
      <c r="A135" s="99" t="s">
        <v>618</v>
      </c>
      <c r="B135" s="100"/>
      <c r="C135" s="100"/>
      <c r="D135" s="101"/>
      <c r="E135" s="34"/>
      <c r="F135" s="32"/>
      <c r="G135" s="32"/>
      <c r="H135" s="73"/>
      <c r="I135" s="119"/>
      <c r="J135" s="120"/>
      <c r="K135" s="17"/>
      <c r="L135" s="17"/>
      <c r="M135" s="17"/>
      <c r="N135" s="11"/>
      <c r="O135" s="53"/>
      <c r="Q135" s="95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34" ht="38.25">
      <c r="A136" s="20" t="s">
        <v>16</v>
      </c>
      <c r="B136" s="21" t="s">
        <v>575</v>
      </c>
      <c r="C136" s="21"/>
      <c r="D136" s="22" t="s">
        <v>588</v>
      </c>
      <c r="E136" s="21" t="s">
        <v>589</v>
      </c>
      <c r="F136" s="21" t="s">
        <v>590</v>
      </c>
      <c r="G136" s="21" t="s">
        <v>591</v>
      </c>
      <c r="H136" s="21" t="s">
        <v>592</v>
      </c>
      <c r="I136" s="21" t="s">
        <v>593</v>
      </c>
      <c r="J136" s="20" t="s">
        <v>594</v>
      </c>
      <c r="K136" s="62" t="s">
        <v>610</v>
      </c>
      <c r="L136" s="417" t="s">
        <v>3630</v>
      </c>
      <c r="M136" s="63" t="s">
        <v>3629</v>
      </c>
      <c r="N136" s="21" t="s">
        <v>597</v>
      </c>
      <c r="O136" s="78" t="s">
        <v>598</v>
      </c>
      <c r="P136" s="97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 s="393" customFormat="1" ht="14.25">
      <c r="A137" s="382">
        <v>1</v>
      </c>
      <c r="B137" s="397">
        <v>44203</v>
      </c>
      <c r="C137" s="398"/>
      <c r="D137" s="409" t="s">
        <v>515</v>
      </c>
      <c r="E137" s="402" t="s">
        <v>600</v>
      </c>
      <c r="F137" s="412" t="s">
        <v>3694</v>
      </c>
      <c r="G137" s="407">
        <v>385</v>
      </c>
      <c r="H137" s="412"/>
      <c r="I137" s="399" t="s">
        <v>3695</v>
      </c>
      <c r="J137" s="439" t="s">
        <v>601</v>
      </c>
      <c r="K137" s="439"/>
      <c r="L137" s="440"/>
      <c r="M137" s="427"/>
      <c r="N137" s="403"/>
      <c r="O137" s="434"/>
      <c r="P137" s="98"/>
      <c r="Q137" s="441"/>
      <c r="R137" s="489" t="s">
        <v>602</v>
      </c>
      <c r="S137" s="435"/>
      <c r="T137" s="435"/>
      <c r="U137" s="435"/>
      <c r="V137" s="435"/>
      <c r="W137" s="435"/>
      <c r="X137" s="435"/>
      <c r="Y137" s="435"/>
      <c r="Z137" s="435"/>
    </row>
    <row r="138" spans="1:34" s="393" customFormat="1" ht="14.25">
      <c r="A138" s="382">
        <v>2</v>
      </c>
      <c r="B138" s="397">
        <v>44204</v>
      </c>
      <c r="C138" s="398"/>
      <c r="D138" s="409" t="s">
        <v>754</v>
      </c>
      <c r="E138" s="402" t="s">
        <v>600</v>
      </c>
      <c r="F138" s="412" t="s">
        <v>3703</v>
      </c>
      <c r="G138" s="407">
        <v>283</v>
      </c>
      <c r="H138" s="412"/>
      <c r="I138" s="399" t="s">
        <v>3704</v>
      </c>
      <c r="J138" s="439" t="s">
        <v>601</v>
      </c>
      <c r="K138" s="439"/>
      <c r="L138" s="440"/>
      <c r="M138" s="427"/>
      <c r="N138" s="403"/>
      <c r="O138" s="434"/>
      <c r="P138" s="98"/>
      <c r="Q138" s="441"/>
      <c r="R138" s="489" t="s">
        <v>602</v>
      </c>
      <c r="S138" s="435"/>
      <c r="T138" s="435"/>
      <c r="U138" s="435"/>
      <c r="V138" s="435"/>
      <c r="W138" s="435"/>
      <c r="X138" s="435"/>
      <c r="Y138" s="435"/>
      <c r="Z138" s="435"/>
    </row>
    <row r="139" spans="1:34" s="8" customFormat="1">
      <c r="A139" s="388"/>
      <c r="B139" s="389"/>
      <c r="C139" s="390"/>
      <c r="D139" s="391"/>
      <c r="E139" s="421"/>
      <c r="F139" s="421"/>
      <c r="G139" s="487"/>
      <c r="H139" s="487"/>
      <c r="I139" s="421"/>
      <c r="J139" s="488"/>
      <c r="K139" s="483"/>
      <c r="L139" s="484"/>
      <c r="M139" s="485"/>
      <c r="N139" s="486"/>
      <c r="O139" s="392"/>
      <c r="P139" s="123"/>
      <c r="Q139"/>
      <c r="R139" s="94"/>
      <c r="T139" s="57"/>
      <c r="U139" s="57"/>
      <c r="V139" s="57"/>
      <c r="W139" s="57"/>
      <c r="X139" s="57"/>
      <c r="Y139" s="57"/>
      <c r="Z139" s="57"/>
    </row>
    <row r="140" spans="1:34">
      <c r="A140" s="23" t="s">
        <v>603</v>
      </c>
      <c r="B140" s="23"/>
      <c r="C140" s="23"/>
      <c r="D140" s="23"/>
      <c r="E140" s="5"/>
      <c r="F140" s="30" t="s">
        <v>605</v>
      </c>
      <c r="G140" s="82"/>
      <c r="H140" s="82"/>
      <c r="I140" s="38"/>
      <c r="J140" s="85"/>
      <c r="K140" s="83"/>
      <c r="L140" s="84"/>
      <c r="M140" s="85"/>
      <c r="N140" s="86"/>
      <c r="O140" s="124"/>
      <c r="P140" s="11"/>
      <c r="Q140" s="16"/>
      <c r="R140" s="96"/>
      <c r="S140" s="16"/>
      <c r="T140" s="16"/>
      <c r="U140" s="16"/>
      <c r="V140" s="16"/>
      <c r="W140" s="16"/>
      <c r="X140" s="16"/>
      <c r="Y140" s="16"/>
    </row>
    <row r="141" spans="1:34">
      <c r="A141" s="29" t="s">
        <v>604</v>
      </c>
      <c r="B141" s="23"/>
      <c r="C141" s="23"/>
      <c r="D141" s="23"/>
      <c r="E141" s="32"/>
      <c r="F141" s="30" t="s">
        <v>607</v>
      </c>
      <c r="G141" s="12"/>
      <c r="H141" s="12"/>
      <c r="I141" s="12"/>
      <c r="J141" s="53"/>
      <c r="K141" s="12"/>
      <c r="L141" s="12"/>
      <c r="M141" s="12"/>
      <c r="N141" s="11"/>
      <c r="O141" s="53"/>
      <c r="Q141" s="7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>
      <c r="A142" s="29"/>
      <c r="B142" s="23"/>
      <c r="C142" s="23"/>
      <c r="D142" s="23"/>
      <c r="E142" s="32"/>
      <c r="F142" s="30"/>
      <c r="G142" s="12"/>
      <c r="H142" s="12"/>
      <c r="I142" s="12"/>
      <c r="J142" s="53"/>
      <c r="K142" s="12"/>
      <c r="L142" s="12"/>
      <c r="M142" s="12"/>
      <c r="N142" s="11"/>
      <c r="O142" s="53"/>
      <c r="Q142" s="7"/>
      <c r="R142" s="82"/>
      <c r="S142" s="16"/>
      <c r="T142" s="16"/>
      <c r="U142" s="16"/>
      <c r="V142" s="16"/>
      <c r="W142" s="16"/>
      <c r="X142" s="16"/>
      <c r="Y142" s="16"/>
      <c r="Z142" s="16"/>
    </row>
    <row r="143" spans="1:34" ht="15">
      <c r="A143" s="11"/>
      <c r="B143" s="33" t="s">
        <v>3634</v>
      </c>
      <c r="C143" s="33"/>
      <c r="D143" s="33"/>
      <c r="E143" s="33"/>
      <c r="F143" s="34"/>
      <c r="G143" s="32"/>
      <c r="H143" s="32"/>
      <c r="I143" s="73"/>
      <c r="J143" s="74"/>
      <c r="K143" s="75"/>
      <c r="L143" s="416"/>
      <c r="M143" s="12"/>
      <c r="N143" s="11"/>
      <c r="O143" s="53"/>
      <c r="Q143" s="7"/>
      <c r="R143" s="82"/>
      <c r="S143" s="16"/>
      <c r="T143" s="16"/>
      <c r="U143" s="16"/>
      <c r="V143" s="16"/>
      <c r="W143" s="16"/>
      <c r="X143" s="16"/>
      <c r="Y143" s="16"/>
      <c r="Z143" s="16"/>
    </row>
    <row r="144" spans="1:34" ht="38.25">
      <c r="A144" s="20" t="s">
        <v>16</v>
      </c>
      <c r="B144" s="21" t="s">
        <v>575</v>
      </c>
      <c r="C144" s="21"/>
      <c r="D144" s="22" t="s">
        <v>588</v>
      </c>
      <c r="E144" s="21" t="s">
        <v>589</v>
      </c>
      <c r="F144" s="21" t="s">
        <v>590</v>
      </c>
      <c r="G144" s="21" t="s">
        <v>609</v>
      </c>
      <c r="H144" s="21" t="s">
        <v>592</v>
      </c>
      <c r="I144" s="21" t="s">
        <v>593</v>
      </c>
      <c r="J144" s="76" t="s">
        <v>594</v>
      </c>
      <c r="K144" s="62" t="s">
        <v>610</v>
      </c>
      <c r="L144" s="77" t="s">
        <v>611</v>
      </c>
      <c r="M144" s="21" t="s">
        <v>612</v>
      </c>
      <c r="N144" s="417" t="s">
        <v>3630</v>
      </c>
      <c r="O144" s="63" t="s">
        <v>3629</v>
      </c>
      <c r="P144" s="21" t="s">
        <v>597</v>
      </c>
      <c r="Q144" s="78" t="s">
        <v>598</v>
      </c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9" ht="14.25">
      <c r="A145" s="382"/>
      <c r="B145" s="397"/>
      <c r="C145" s="401"/>
      <c r="D145" s="409"/>
      <c r="E145" s="402"/>
      <c r="F145" s="428"/>
      <c r="G145" s="407"/>
      <c r="H145" s="402"/>
      <c r="I145" s="399"/>
      <c r="J145" s="439"/>
      <c r="K145" s="439"/>
      <c r="L145" s="440"/>
      <c r="M145" s="438"/>
      <c r="N145" s="440"/>
      <c r="O145" s="427"/>
      <c r="P145" s="403"/>
      <c r="Q145" s="418"/>
      <c r="R145" s="436"/>
      <c r="S145" s="426"/>
      <c r="T145" s="16"/>
      <c r="U145" s="435"/>
      <c r="V145" s="435"/>
      <c r="W145" s="435"/>
      <c r="X145" s="435"/>
      <c r="Y145" s="435"/>
      <c r="Z145" s="435"/>
      <c r="AA145" s="393"/>
      <c r="AB145" s="393"/>
      <c r="AC145" s="393"/>
    </row>
    <row r="146" spans="1:29" ht="14.25">
      <c r="A146" s="382"/>
      <c r="B146" s="397"/>
      <c r="C146" s="401"/>
      <c r="D146" s="409"/>
      <c r="E146" s="402"/>
      <c r="F146" s="428"/>
      <c r="G146" s="407"/>
      <c r="H146" s="402"/>
      <c r="I146" s="399"/>
      <c r="J146" s="439"/>
      <c r="K146" s="439"/>
      <c r="L146" s="440"/>
      <c r="M146" s="438"/>
      <c r="N146" s="440"/>
      <c r="O146" s="427"/>
      <c r="P146" s="403"/>
      <c r="Q146" s="418"/>
      <c r="R146" s="436"/>
      <c r="S146" s="426"/>
      <c r="T146" s="16"/>
      <c r="U146" s="435"/>
      <c r="V146" s="435"/>
      <c r="W146" s="435"/>
      <c r="X146" s="435"/>
      <c r="Y146" s="435"/>
      <c r="Z146" s="435"/>
      <c r="AA146" s="393"/>
      <c r="AB146" s="393"/>
      <c r="AC146" s="393"/>
    </row>
    <row r="147" spans="1:29" s="393" customFormat="1" ht="14.25">
      <c r="A147" s="382"/>
      <c r="B147" s="397"/>
      <c r="C147" s="401"/>
      <c r="D147" s="409"/>
      <c r="E147" s="402"/>
      <c r="F147" s="428"/>
      <c r="G147" s="407"/>
      <c r="H147" s="402"/>
      <c r="I147" s="399"/>
      <c r="J147" s="439"/>
      <c r="K147" s="439"/>
      <c r="L147" s="440"/>
      <c r="M147" s="438"/>
      <c r="N147" s="440"/>
      <c r="O147" s="427"/>
      <c r="P147" s="403"/>
      <c r="Q147" s="418"/>
      <c r="R147" s="433"/>
      <c r="S147" s="435"/>
      <c r="T147" s="435"/>
      <c r="U147" s="435"/>
      <c r="V147" s="435"/>
      <c r="W147" s="435"/>
      <c r="X147" s="435"/>
      <c r="Y147" s="435"/>
      <c r="Z147" s="435"/>
    </row>
    <row r="148" spans="1:29" s="393" customFormat="1" ht="14.25">
      <c r="A148" s="382"/>
      <c r="B148" s="397"/>
      <c r="C148" s="401"/>
      <c r="D148" s="409"/>
      <c r="E148" s="402"/>
      <c r="F148" s="439"/>
      <c r="G148" s="412"/>
      <c r="H148" s="402"/>
      <c r="I148" s="399"/>
      <c r="J148" s="439"/>
      <c r="K148" s="439"/>
      <c r="L148" s="440"/>
      <c r="M148" s="438"/>
      <c r="N148" s="440"/>
      <c r="O148" s="427"/>
      <c r="P148" s="403"/>
      <c r="Q148" s="418"/>
      <c r="R148" s="433"/>
      <c r="S148" s="435"/>
      <c r="T148" s="435"/>
      <c r="U148" s="435"/>
      <c r="V148" s="435"/>
      <c r="W148" s="435"/>
      <c r="X148" s="435"/>
      <c r="Y148" s="435"/>
      <c r="Z148" s="435"/>
    </row>
    <row r="149" spans="1:29" s="393" customFormat="1" ht="14.25">
      <c r="A149" s="382"/>
      <c r="B149" s="397"/>
      <c r="C149" s="401"/>
      <c r="D149" s="409"/>
      <c r="E149" s="402"/>
      <c r="F149" s="439"/>
      <c r="G149" s="412"/>
      <c r="H149" s="402"/>
      <c r="I149" s="399"/>
      <c r="J149" s="439"/>
      <c r="K149" s="439"/>
      <c r="L149" s="440"/>
      <c r="M149" s="438"/>
      <c r="N149" s="440"/>
      <c r="O149" s="427"/>
      <c r="P149" s="403"/>
      <c r="Q149" s="418"/>
      <c r="R149" s="433"/>
      <c r="S149" s="435"/>
      <c r="T149" s="435"/>
      <c r="U149" s="435"/>
      <c r="V149" s="435"/>
      <c r="W149" s="435"/>
      <c r="X149" s="435"/>
      <c r="Y149" s="435"/>
      <c r="Z149" s="435"/>
    </row>
    <row r="150" spans="1:29" s="393" customFormat="1" ht="14.25">
      <c r="A150" s="382"/>
      <c r="B150" s="397"/>
      <c r="C150" s="401"/>
      <c r="D150" s="409"/>
      <c r="E150" s="402"/>
      <c r="F150" s="428"/>
      <c r="G150" s="407"/>
      <c r="H150" s="402"/>
      <c r="I150" s="399"/>
      <c r="J150" s="439"/>
      <c r="K150" s="430"/>
      <c r="L150" s="440"/>
      <c r="M150" s="438"/>
      <c r="N150" s="440"/>
      <c r="O150" s="427"/>
      <c r="P150" s="432"/>
      <c r="Q150" s="418"/>
      <c r="R150" s="433"/>
      <c r="S150" s="435"/>
      <c r="T150" s="435"/>
      <c r="U150" s="435"/>
      <c r="V150" s="435"/>
      <c r="W150" s="435"/>
      <c r="X150" s="435"/>
      <c r="Y150" s="435"/>
      <c r="Z150" s="435"/>
    </row>
    <row r="151" spans="1:29" s="393" customFormat="1" ht="14.25">
      <c r="A151" s="382"/>
      <c r="B151" s="397"/>
      <c r="C151" s="401"/>
      <c r="D151" s="409"/>
      <c r="E151" s="402"/>
      <c r="F151" s="428"/>
      <c r="G151" s="407"/>
      <c r="H151" s="402"/>
      <c r="I151" s="399"/>
      <c r="J151" s="430"/>
      <c r="K151" s="430"/>
      <c r="L151" s="430"/>
      <c r="M151" s="430"/>
      <c r="N151" s="431"/>
      <c r="O151" s="442"/>
      <c r="P151" s="432"/>
      <c r="Q151" s="418"/>
      <c r="R151" s="433"/>
      <c r="S151" s="435"/>
      <c r="T151" s="435"/>
      <c r="U151" s="435"/>
      <c r="V151" s="435"/>
      <c r="W151" s="435"/>
      <c r="X151" s="435"/>
      <c r="Y151" s="435"/>
      <c r="Z151" s="435"/>
    </row>
    <row r="152" spans="1:29" s="393" customFormat="1" ht="14.25">
      <c r="A152" s="382"/>
      <c r="B152" s="397"/>
      <c r="C152" s="401"/>
      <c r="D152" s="409"/>
      <c r="E152" s="402"/>
      <c r="F152" s="439"/>
      <c r="G152" s="412"/>
      <c r="H152" s="402"/>
      <c r="I152" s="399"/>
      <c r="J152" s="439"/>
      <c r="K152" s="439"/>
      <c r="L152" s="440"/>
      <c r="M152" s="438"/>
      <c r="N152" s="440"/>
      <c r="O152" s="427"/>
      <c r="P152" s="403"/>
      <c r="Q152" s="418"/>
      <c r="R152" s="436"/>
      <c r="S152" s="426"/>
      <c r="T152" s="435"/>
      <c r="U152" s="435"/>
      <c r="V152" s="435"/>
      <c r="W152" s="435"/>
      <c r="X152" s="435"/>
      <c r="Y152" s="435"/>
      <c r="Z152" s="435"/>
    </row>
    <row r="153" spans="1:29" s="393" customFormat="1" ht="14.25">
      <c r="A153" s="382"/>
      <c r="B153" s="397"/>
      <c r="C153" s="401"/>
      <c r="D153" s="409"/>
      <c r="E153" s="402"/>
      <c r="F153" s="428"/>
      <c r="G153" s="407"/>
      <c r="H153" s="402"/>
      <c r="I153" s="399"/>
      <c r="J153" s="376"/>
      <c r="K153" s="376"/>
      <c r="L153" s="376"/>
      <c r="M153" s="376"/>
      <c r="N153" s="429"/>
      <c r="O153" s="427"/>
      <c r="P153" s="404"/>
      <c r="Q153" s="418"/>
      <c r="R153" s="436"/>
      <c r="S153" s="426"/>
      <c r="T153" s="435"/>
      <c r="U153" s="435"/>
      <c r="V153" s="435"/>
      <c r="W153" s="435"/>
      <c r="X153" s="435"/>
      <c r="Y153" s="435"/>
      <c r="Z153" s="435"/>
    </row>
    <row r="154" spans="1:29">
      <c r="A154" s="29"/>
      <c r="B154" s="23"/>
      <c r="C154" s="23"/>
      <c r="D154" s="23"/>
      <c r="E154" s="32"/>
      <c r="F154" s="30"/>
      <c r="G154" s="12"/>
      <c r="H154" s="12"/>
      <c r="I154" s="12"/>
      <c r="J154" s="53"/>
      <c r="K154" s="12"/>
      <c r="L154" s="12"/>
      <c r="M154" s="12"/>
      <c r="N154" s="11"/>
      <c r="O154" s="53"/>
      <c r="P154" s="7"/>
      <c r="Q154" s="11"/>
      <c r="R154" s="141"/>
      <c r="S154" s="16"/>
      <c r="T154" s="16"/>
      <c r="U154" s="16"/>
      <c r="V154" s="16"/>
      <c r="W154" s="16"/>
      <c r="X154" s="16"/>
      <c r="Y154" s="16"/>
      <c r="Z154" s="16"/>
    </row>
    <row r="155" spans="1:29">
      <c r="A155" s="29"/>
      <c r="B155" s="23"/>
      <c r="C155" s="23"/>
      <c r="D155" s="23"/>
      <c r="E155" s="32"/>
      <c r="F155" s="30"/>
      <c r="G155" s="41"/>
      <c r="H155" s="42"/>
      <c r="I155" s="82"/>
      <c r="J155" s="17"/>
      <c r="K155" s="83"/>
      <c r="L155" s="84"/>
      <c r="M155" s="85"/>
      <c r="N155" s="86"/>
      <c r="O155" s="87"/>
      <c r="P155" s="11"/>
      <c r="Q155" s="16"/>
      <c r="R155" s="141"/>
      <c r="S155" s="16"/>
      <c r="T155" s="16"/>
      <c r="U155" s="16"/>
      <c r="V155" s="16"/>
      <c r="W155" s="16"/>
      <c r="X155" s="16"/>
      <c r="Y155" s="16"/>
      <c r="Z155" s="16"/>
    </row>
    <row r="156" spans="1:29">
      <c r="A156" s="37"/>
      <c r="B156" s="45"/>
      <c r="C156" s="102"/>
      <c r="D156" s="6"/>
      <c r="E156" s="38"/>
      <c r="F156" s="82"/>
      <c r="G156" s="41"/>
      <c r="H156" s="42"/>
      <c r="I156" s="82"/>
      <c r="J156" s="17"/>
      <c r="K156" s="83"/>
      <c r="L156" s="84"/>
      <c r="M156" s="85"/>
      <c r="N156" s="86"/>
      <c r="O156" s="87"/>
      <c r="P156" s="11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9" ht="15">
      <c r="A157" s="5"/>
      <c r="B157" s="103" t="s">
        <v>619</v>
      </c>
      <c r="C157" s="103"/>
      <c r="D157" s="103"/>
      <c r="E157" s="103"/>
      <c r="F157" s="17"/>
      <c r="G157" s="17"/>
      <c r="H157" s="104"/>
      <c r="I157" s="17"/>
      <c r="J157" s="74"/>
      <c r="K157" s="75"/>
      <c r="L157" s="17"/>
      <c r="M157" s="17"/>
      <c r="N157" s="16"/>
      <c r="O157" s="98"/>
      <c r="P157" s="11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9" ht="38.25">
      <c r="A158" s="20" t="s">
        <v>16</v>
      </c>
      <c r="B158" s="21" t="s">
        <v>575</v>
      </c>
      <c r="C158" s="21"/>
      <c r="D158" s="22" t="s">
        <v>588</v>
      </c>
      <c r="E158" s="21" t="s">
        <v>589</v>
      </c>
      <c r="F158" s="21" t="s">
        <v>590</v>
      </c>
      <c r="G158" s="21" t="s">
        <v>620</v>
      </c>
      <c r="H158" s="21" t="s">
        <v>621</v>
      </c>
      <c r="I158" s="21" t="s">
        <v>593</v>
      </c>
      <c r="J158" s="61" t="s">
        <v>594</v>
      </c>
      <c r="K158" s="21" t="s">
        <v>595</v>
      </c>
      <c r="L158" s="21" t="s">
        <v>596</v>
      </c>
      <c r="M158" s="21" t="s">
        <v>597</v>
      </c>
      <c r="N158" s="22" t="s">
        <v>598</v>
      </c>
      <c r="O158" s="98"/>
      <c r="P158" s="11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9">
      <c r="A159" s="202">
        <v>1</v>
      </c>
      <c r="B159" s="105">
        <v>41579</v>
      </c>
      <c r="C159" s="105"/>
      <c r="D159" s="106" t="s">
        <v>622</v>
      </c>
      <c r="E159" s="107" t="s">
        <v>623</v>
      </c>
      <c r="F159" s="108">
        <v>82</v>
      </c>
      <c r="G159" s="107" t="s">
        <v>624</v>
      </c>
      <c r="H159" s="107">
        <v>100</v>
      </c>
      <c r="I159" s="125">
        <v>100</v>
      </c>
      <c r="J159" s="126" t="s">
        <v>625</v>
      </c>
      <c r="K159" s="127">
        <f t="shared" ref="K159:K190" si="119">H159-F159</f>
        <v>18</v>
      </c>
      <c r="L159" s="128">
        <f t="shared" ref="L159:L190" si="120">K159/F159</f>
        <v>0.21951219512195122</v>
      </c>
      <c r="M159" s="129" t="s">
        <v>599</v>
      </c>
      <c r="N159" s="130">
        <v>42657</v>
      </c>
      <c r="O159" s="53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9">
      <c r="A160" s="202">
        <v>2</v>
      </c>
      <c r="B160" s="105">
        <v>41794</v>
      </c>
      <c r="C160" s="105"/>
      <c r="D160" s="106" t="s">
        <v>626</v>
      </c>
      <c r="E160" s="107" t="s">
        <v>600</v>
      </c>
      <c r="F160" s="108">
        <v>257</v>
      </c>
      <c r="G160" s="107" t="s">
        <v>624</v>
      </c>
      <c r="H160" s="107">
        <v>300</v>
      </c>
      <c r="I160" s="125">
        <v>300</v>
      </c>
      <c r="J160" s="126" t="s">
        <v>625</v>
      </c>
      <c r="K160" s="127">
        <f t="shared" si="119"/>
        <v>43</v>
      </c>
      <c r="L160" s="128">
        <f t="shared" si="120"/>
        <v>0.16731517509727625</v>
      </c>
      <c r="M160" s="129" t="s">
        <v>599</v>
      </c>
      <c r="N160" s="130">
        <v>41822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3</v>
      </c>
      <c r="B161" s="105">
        <v>41828</v>
      </c>
      <c r="C161" s="105"/>
      <c r="D161" s="106" t="s">
        <v>627</v>
      </c>
      <c r="E161" s="107" t="s">
        <v>600</v>
      </c>
      <c r="F161" s="108">
        <v>393</v>
      </c>
      <c r="G161" s="107" t="s">
        <v>624</v>
      </c>
      <c r="H161" s="107">
        <v>468</v>
      </c>
      <c r="I161" s="125">
        <v>468</v>
      </c>
      <c r="J161" s="126" t="s">
        <v>625</v>
      </c>
      <c r="K161" s="127">
        <f t="shared" si="119"/>
        <v>75</v>
      </c>
      <c r="L161" s="128">
        <f t="shared" si="120"/>
        <v>0.19083969465648856</v>
      </c>
      <c r="M161" s="129" t="s">
        <v>599</v>
      </c>
      <c r="N161" s="130">
        <v>41863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4</v>
      </c>
      <c r="B162" s="105">
        <v>41857</v>
      </c>
      <c r="C162" s="105"/>
      <c r="D162" s="106" t="s">
        <v>628</v>
      </c>
      <c r="E162" s="107" t="s">
        <v>600</v>
      </c>
      <c r="F162" s="108">
        <v>205</v>
      </c>
      <c r="G162" s="107" t="s">
        <v>624</v>
      </c>
      <c r="H162" s="107">
        <v>275</v>
      </c>
      <c r="I162" s="125">
        <v>250</v>
      </c>
      <c r="J162" s="126" t="s">
        <v>625</v>
      </c>
      <c r="K162" s="127">
        <f t="shared" si="119"/>
        <v>70</v>
      </c>
      <c r="L162" s="128">
        <f t="shared" si="120"/>
        <v>0.34146341463414637</v>
      </c>
      <c r="M162" s="129" t="s">
        <v>599</v>
      </c>
      <c r="N162" s="130">
        <v>41962</v>
      </c>
      <c r="O162" s="53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</v>
      </c>
      <c r="B163" s="105">
        <v>41886</v>
      </c>
      <c r="C163" s="105"/>
      <c r="D163" s="106" t="s">
        <v>629</v>
      </c>
      <c r="E163" s="107" t="s">
        <v>600</v>
      </c>
      <c r="F163" s="108">
        <v>162</v>
      </c>
      <c r="G163" s="107" t="s">
        <v>624</v>
      </c>
      <c r="H163" s="107">
        <v>190</v>
      </c>
      <c r="I163" s="125">
        <v>190</v>
      </c>
      <c r="J163" s="126" t="s">
        <v>625</v>
      </c>
      <c r="K163" s="127">
        <f t="shared" si="119"/>
        <v>28</v>
      </c>
      <c r="L163" s="128">
        <f t="shared" si="120"/>
        <v>0.1728395061728395</v>
      </c>
      <c r="M163" s="129" t="s">
        <v>599</v>
      </c>
      <c r="N163" s="130">
        <v>42006</v>
      </c>
      <c r="O163" s="53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6</v>
      </c>
      <c r="B164" s="105">
        <v>41886</v>
      </c>
      <c r="C164" s="105"/>
      <c r="D164" s="106" t="s">
        <v>630</v>
      </c>
      <c r="E164" s="107" t="s">
        <v>600</v>
      </c>
      <c r="F164" s="108">
        <v>75</v>
      </c>
      <c r="G164" s="107" t="s">
        <v>624</v>
      </c>
      <c r="H164" s="107">
        <v>91.5</v>
      </c>
      <c r="I164" s="125" t="s">
        <v>631</v>
      </c>
      <c r="J164" s="126" t="s">
        <v>632</v>
      </c>
      <c r="K164" s="127">
        <f t="shared" si="119"/>
        <v>16.5</v>
      </c>
      <c r="L164" s="128">
        <f t="shared" si="120"/>
        <v>0.22</v>
      </c>
      <c r="M164" s="129" t="s">
        <v>599</v>
      </c>
      <c r="N164" s="130">
        <v>41954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7</v>
      </c>
      <c r="B165" s="105">
        <v>41913</v>
      </c>
      <c r="C165" s="105"/>
      <c r="D165" s="106" t="s">
        <v>633</v>
      </c>
      <c r="E165" s="107" t="s">
        <v>600</v>
      </c>
      <c r="F165" s="108">
        <v>850</v>
      </c>
      <c r="G165" s="107" t="s">
        <v>624</v>
      </c>
      <c r="H165" s="107">
        <v>982.5</v>
      </c>
      <c r="I165" s="125">
        <v>1050</v>
      </c>
      <c r="J165" s="126" t="s">
        <v>634</v>
      </c>
      <c r="K165" s="127">
        <f t="shared" si="119"/>
        <v>132.5</v>
      </c>
      <c r="L165" s="128">
        <f t="shared" si="120"/>
        <v>0.15588235294117647</v>
      </c>
      <c r="M165" s="129" t="s">
        <v>599</v>
      </c>
      <c r="N165" s="130">
        <v>42039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8</v>
      </c>
      <c r="B166" s="105">
        <v>41913</v>
      </c>
      <c r="C166" s="105"/>
      <c r="D166" s="106" t="s">
        <v>635</v>
      </c>
      <c r="E166" s="107" t="s">
        <v>600</v>
      </c>
      <c r="F166" s="108">
        <v>475</v>
      </c>
      <c r="G166" s="107" t="s">
        <v>624</v>
      </c>
      <c r="H166" s="107">
        <v>515</v>
      </c>
      <c r="I166" s="125">
        <v>600</v>
      </c>
      <c r="J166" s="126" t="s">
        <v>636</v>
      </c>
      <c r="K166" s="127">
        <f t="shared" si="119"/>
        <v>40</v>
      </c>
      <c r="L166" s="128">
        <f t="shared" si="120"/>
        <v>8.4210526315789472E-2</v>
      </c>
      <c r="M166" s="129" t="s">
        <v>599</v>
      </c>
      <c r="N166" s="130">
        <v>41939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9</v>
      </c>
      <c r="B167" s="105">
        <v>41913</v>
      </c>
      <c r="C167" s="105"/>
      <c r="D167" s="106" t="s">
        <v>637</v>
      </c>
      <c r="E167" s="107" t="s">
        <v>600</v>
      </c>
      <c r="F167" s="108">
        <v>86</v>
      </c>
      <c r="G167" s="107" t="s">
        <v>624</v>
      </c>
      <c r="H167" s="107">
        <v>99</v>
      </c>
      <c r="I167" s="125">
        <v>140</v>
      </c>
      <c r="J167" s="126" t="s">
        <v>638</v>
      </c>
      <c r="K167" s="127">
        <f t="shared" si="119"/>
        <v>13</v>
      </c>
      <c r="L167" s="128">
        <f t="shared" si="120"/>
        <v>0.15116279069767441</v>
      </c>
      <c r="M167" s="129" t="s">
        <v>599</v>
      </c>
      <c r="N167" s="130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10</v>
      </c>
      <c r="B168" s="105">
        <v>41926</v>
      </c>
      <c r="C168" s="105"/>
      <c r="D168" s="106" t="s">
        <v>639</v>
      </c>
      <c r="E168" s="107" t="s">
        <v>600</v>
      </c>
      <c r="F168" s="108">
        <v>496.6</v>
      </c>
      <c r="G168" s="107" t="s">
        <v>624</v>
      </c>
      <c r="H168" s="107">
        <v>621</v>
      </c>
      <c r="I168" s="125">
        <v>580</v>
      </c>
      <c r="J168" s="126" t="s">
        <v>625</v>
      </c>
      <c r="K168" s="127">
        <f t="shared" si="119"/>
        <v>124.39999999999998</v>
      </c>
      <c r="L168" s="128">
        <f t="shared" si="120"/>
        <v>0.25050342327829234</v>
      </c>
      <c r="M168" s="129" t="s">
        <v>599</v>
      </c>
      <c r="N168" s="130">
        <v>42605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11</v>
      </c>
      <c r="B169" s="105">
        <v>41926</v>
      </c>
      <c r="C169" s="105"/>
      <c r="D169" s="106" t="s">
        <v>640</v>
      </c>
      <c r="E169" s="107" t="s">
        <v>600</v>
      </c>
      <c r="F169" s="108">
        <v>2481.9</v>
      </c>
      <c r="G169" s="107" t="s">
        <v>624</v>
      </c>
      <c r="H169" s="107">
        <v>2840</v>
      </c>
      <c r="I169" s="125">
        <v>2870</v>
      </c>
      <c r="J169" s="126" t="s">
        <v>641</v>
      </c>
      <c r="K169" s="127">
        <f t="shared" si="119"/>
        <v>358.09999999999991</v>
      </c>
      <c r="L169" s="128">
        <f t="shared" si="120"/>
        <v>0.14428462065353154</v>
      </c>
      <c r="M169" s="129" t="s">
        <v>599</v>
      </c>
      <c r="N169" s="130">
        <v>42017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12</v>
      </c>
      <c r="B170" s="105">
        <v>41928</v>
      </c>
      <c r="C170" s="105"/>
      <c r="D170" s="106" t="s">
        <v>642</v>
      </c>
      <c r="E170" s="107" t="s">
        <v>600</v>
      </c>
      <c r="F170" s="108">
        <v>84.5</v>
      </c>
      <c r="G170" s="107" t="s">
        <v>624</v>
      </c>
      <c r="H170" s="107">
        <v>93</v>
      </c>
      <c r="I170" s="125">
        <v>110</v>
      </c>
      <c r="J170" s="126" t="s">
        <v>643</v>
      </c>
      <c r="K170" s="127">
        <f t="shared" si="119"/>
        <v>8.5</v>
      </c>
      <c r="L170" s="128">
        <f t="shared" si="120"/>
        <v>0.10059171597633136</v>
      </c>
      <c r="M170" s="129" t="s">
        <v>599</v>
      </c>
      <c r="N170" s="130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13</v>
      </c>
      <c r="B171" s="105">
        <v>41928</v>
      </c>
      <c r="C171" s="105"/>
      <c r="D171" s="106" t="s">
        <v>644</v>
      </c>
      <c r="E171" s="107" t="s">
        <v>600</v>
      </c>
      <c r="F171" s="108">
        <v>401</v>
      </c>
      <c r="G171" s="107" t="s">
        <v>624</v>
      </c>
      <c r="H171" s="107">
        <v>428</v>
      </c>
      <c r="I171" s="125">
        <v>450</v>
      </c>
      <c r="J171" s="126" t="s">
        <v>645</v>
      </c>
      <c r="K171" s="127">
        <f t="shared" si="119"/>
        <v>27</v>
      </c>
      <c r="L171" s="128">
        <f t="shared" si="120"/>
        <v>6.7331670822942641E-2</v>
      </c>
      <c r="M171" s="129" t="s">
        <v>599</v>
      </c>
      <c r="N171" s="130">
        <v>42020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14</v>
      </c>
      <c r="B172" s="105">
        <v>41928</v>
      </c>
      <c r="C172" s="105"/>
      <c r="D172" s="106" t="s">
        <v>646</v>
      </c>
      <c r="E172" s="107" t="s">
        <v>600</v>
      </c>
      <c r="F172" s="108">
        <v>101</v>
      </c>
      <c r="G172" s="107" t="s">
        <v>624</v>
      </c>
      <c r="H172" s="107">
        <v>112</v>
      </c>
      <c r="I172" s="125">
        <v>120</v>
      </c>
      <c r="J172" s="126" t="s">
        <v>647</v>
      </c>
      <c r="K172" s="127">
        <f t="shared" si="119"/>
        <v>11</v>
      </c>
      <c r="L172" s="128">
        <f t="shared" si="120"/>
        <v>0.10891089108910891</v>
      </c>
      <c r="M172" s="129" t="s">
        <v>599</v>
      </c>
      <c r="N172" s="130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15</v>
      </c>
      <c r="B173" s="105">
        <v>41954</v>
      </c>
      <c r="C173" s="105"/>
      <c r="D173" s="106" t="s">
        <v>648</v>
      </c>
      <c r="E173" s="107" t="s">
        <v>600</v>
      </c>
      <c r="F173" s="108">
        <v>59</v>
      </c>
      <c r="G173" s="107" t="s">
        <v>624</v>
      </c>
      <c r="H173" s="107">
        <v>76</v>
      </c>
      <c r="I173" s="125">
        <v>76</v>
      </c>
      <c r="J173" s="126" t="s">
        <v>625</v>
      </c>
      <c r="K173" s="127">
        <f t="shared" si="119"/>
        <v>17</v>
      </c>
      <c r="L173" s="128">
        <f t="shared" si="120"/>
        <v>0.28813559322033899</v>
      </c>
      <c r="M173" s="129" t="s">
        <v>599</v>
      </c>
      <c r="N173" s="130">
        <v>43032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16</v>
      </c>
      <c r="B174" s="105">
        <v>41954</v>
      </c>
      <c r="C174" s="105"/>
      <c r="D174" s="106" t="s">
        <v>637</v>
      </c>
      <c r="E174" s="107" t="s">
        <v>600</v>
      </c>
      <c r="F174" s="108">
        <v>99</v>
      </c>
      <c r="G174" s="107" t="s">
        <v>624</v>
      </c>
      <c r="H174" s="107">
        <v>120</v>
      </c>
      <c r="I174" s="125">
        <v>120</v>
      </c>
      <c r="J174" s="126" t="s">
        <v>649</v>
      </c>
      <c r="K174" s="127">
        <f t="shared" si="119"/>
        <v>21</v>
      </c>
      <c r="L174" s="128">
        <f t="shared" si="120"/>
        <v>0.21212121212121213</v>
      </c>
      <c r="M174" s="129" t="s">
        <v>599</v>
      </c>
      <c r="N174" s="130">
        <v>41960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17</v>
      </c>
      <c r="B175" s="105">
        <v>41956</v>
      </c>
      <c r="C175" s="105"/>
      <c r="D175" s="106" t="s">
        <v>650</v>
      </c>
      <c r="E175" s="107" t="s">
        <v>600</v>
      </c>
      <c r="F175" s="108">
        <v>22</v>
      </c>
      <c r="G175" s="107" t="s">
        <v>624</v>
      </c>
      <c r="H175" s="107">
        <v>33.549999999999997</v>
      </c>
      <c r="I175" s="125">
        <v>32</v>
      </c>
      <c r="J175" s="126" t="s">
        <v>651</v>
      </c>
      <c r="K175" s="127">
        <f t="shared" si="119"/>
        <v>11.549999999999997</v>
      </c>
      <c r="L175" s="128">
        <f t="shared" si="120"/>
        <v>0.52499999999999991</v>
      </c>
      <c r="M175" s="129" t="s">
        <v>599</v>
      </c>
      <c r="N175" s="130">
        <v>42188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18</v>
      </c>
      <c r="B176" s="105">
        <v>41976</v>
      </c>
      <c r="C176" s="105"/>
      <c r="D176" s="106" t="s">
        <v>652</v>
      </c>
      <c r="E176" s="107" t="s">
        <v>600</v>
      </c>
      <c r="F176" s="108">
        <v>440</v>
      </c>
      <c r="G176" s="107" t="s">
        <v>624</v>
      </c>
      <c r="H176" s="107">
        <v>520</v>
      </c>
      <c r="I176" s="125">
        <v>520</v>
      </c>
      <c r="J176" s="126" t="s">
        <v>653</v>
      </c>
      <c r="K176" s="127">
        <f t="shared" si="119"/>
        <v>80</v>
      </c>
      <c r="L176" s="128">
        <f t="shared" si="120"/>
        <v>0.18181818181818182</v>
      </c>
      <c r="M176" s="129" t="s">
        <v>599</v>
      </c>
      <c r="N176" s="130">
        <v>42208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19</v>
      </c>
      <c r="B177" s="105">
        <v>41976</v>
      </c>
      <c r="C177" s="105"/>
      <c r="D177" s="106" t="s">
        <v>654</v>
      </c>
      <c r="E177" s="107" t="s">
        <v>600</v>
      </c>
      <c r="F177" s="108">
        <v>360</v>
      </c>
      <c r="G177" s="107" t="s">
        <v>624</v>
      </c>
      <c r="H177" s="107">
        <v>427</v>
      </c>
      <c r="I177" s="125">
        <v>425</v>
      </c>
      <c r="J177" s="126" t="s">
        <v>655</v>
      </c>
      <c r="K177" s="127">
        <f t="shared" si="119"/>
        <v>67</v>
      </c>
      <c r="L177" s="128">
        <f t="shared" si="120"/>
        <v>0.18611111111111112</v>
      </c>
      <c r="M177" s="129" t="s">
        <v>599</v>
      </c>
      <c r="N177" s="130">
        <v>42058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20</v>
      </c>
      <c r="B178" s="105">
        <v>42012</v>
      </c>
      <c r="C178" s="105"/>
      <c r="D178" s="106" t="s">
        <v>656</v>
      </c>
      <c r="E178" s="107" t="s">
        <v>600</v>
      </c>
      <c r="F178" s="108">
        <v>360</v>
      </c>
      <c r="G178" s="107" t="s">
        <v>624</v>
      </c>
      <c r="H178" s="107">
        <v>455</v>
      </c>
      <c r="I178" s="125">
        <v>420</v>
      </c>
      <c r="J178" s="126" t="s">
        <v>657</v>
      </c>
      <c r="K178" s="127">
        <f t="shared" si="119"/>
        <v>95</v>
      </c>
      <c r="L178" s="128">
        <f t="shared" si="120"/>
        <v>0.2638888888888889</v>
      </c>
      <c r="M178" s="129" t="s">
        <v>599</v>
      </c>
      <c r="N178" s="130">
        <v>42024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21</v>
      </c>
      <c r="B179" s="105">
        <v>42012</v>
      </c>
      <c r="C179" s="105"/>
      <c r="D179" s="106" t="s">
        <v>658</v>
      </c>
      <c r="E179" s="107" t="s">
        <v>600</v>
      </c>
      <c r="F179" s="108">
        <v>130</v>
      </c>
      <c r="G179" s="107"/>
      <c r="H179" s="107">
        <v>175.5</v>
      </c>
      <c r="I179" s="125">
        <v>165</v>
      </c>
      <c r="J179" s="126" t="s">
        <v>659</v>
      </c>
      <c r="K179" s="127">
        <f t="shared" si="119"/>
        <v>45.5</v>
      </c>
      <c r="L179" s="128">
        <f t="shared" si="120"/>
        <v>0.35</v>
      </c>
      <c r="M179" s="129" t="s">
        <v>599</v>
      </c>
      <c r="N179" s="130">
        <v>43088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22</v>
      </c>
      <c r="B180" s="105">
        <v>42040</v>
      </c>
      <c r="C180" s="105"/>
      <c r="D180" s="106" t="s">
        <v>390</v>
      </c>
      <c r="E180" s="107" t="s">
        <v>623</v>
      </c>
      <c r="F180" s="108">
        <v>98</v>
      </c>
      <c r="G180" s="107"/>
      <c r="H180" s="107">
        <v>120</v>
      </c>
      <c r="I180" s="125">
        <v>120</v>
      </c>
      <c r="J180" s="126" t="s">
        <v>625</v>
      </c>
      <c r="K180" s="127">
        <f t="shared" si="119"/>
        <v>22</v>
      </c>
      <c r="L180" s="128">
        <f t="shared" si="120"/>
        <v>0.22448979591836735</v>
      </c>
      <c r="M180" s="129" t="s">
        <v>599</v>
      </c>
      <c r="N180" s="130">
        <v>42753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23</v>
      </c>
      <c r="B181" s="105">
        <v>42040</v>
      </c>
      <c r="C181" s="105"/>
      <c r="D181" s="106" t="s">
        <v>660</v>
      </c>
      <c r="E181" s="107" t="s">
        <v>623</v>
      </c>
      <c r="F181" s="108">
        <v>196</v>
      </c>
      <c r="G181" s="107"/>
      <c r="H181" s="107">
        <v>262</v>
      </c>
      <c r="I181" s="125">
        <v>255</v>
      </c>
      <c r="J181" s="126" t="s">
        <v>625</v>
      </c>
      <c r="K181" s="127">
        <f t="shared" si="119"/>
        <v>66</v>
      </c>
      <c r="L181" s="128">
        <f t="shared" si="120"/>
        <v>0.33673469387755101</v>
      </c>
      <c r="M181" s="129" t="s">
        <v>599</v>
      </c>
      <c r="N181" s="130">
        <v>42599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24</v>
      </c>
      <c r="B182" s="109">
        <v>42067</v>
      </c>
      <c r="C182" s="109"/>
      <c r="D182" s="110" t="s">
        <v>389</v>
      </c>
      <c r="E182" s="111" t="s">
        <v>623</v>
      </c>
      <c r="F182" s="112">
        <v>235</v>
      </c>
      <c r="G182" s="112"/>
      <c r="H182" s="113">
        <v>77</v>
      </c>
      <c r="I182" s="131" t="s">
        <v>661</v>
      </c>
      <c r="J182" s="132" t="s">
        <v>662</v>
      </c>
      <c r="K182" s="133">
        <f t="shared" si="119"/>
        <v>-158</v>
      </c>
      <c r="L182" s="134">
        <f t="shared" si="120"/>
        <v>-0.67234042553191486</v>
      </c>
      <c r="M182" s="135" t="s">
        <v>663</v>
      </c>
      <c r="N182" s="136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25</v>
      </c>
      <c r="B183" s="105">
        <v>42067</v>
      </c>
      <c r="C183" s="105"/>
      <c r="D183" s="106" t="s">
        <v>481</v>
      </c>
      <c r="E183" s="107" t="s">
        <v>623</v>
      </c>
      <c r="F183" s="108">
        <v>185</v>
      </c>
      <c r="G183" s="107"/>
      <c r="H183" s="107">
        <v>224</v>
      </c>
      <c r="I183" s="125" t="s">
        <v>664</v>
      </c>
      <c r="J183" s="126" t="s">
        <v>625</v>
      </c>
      <c r="K183" s="127">
        <f t="shared" si="119"/>
        <v>39</v>
      </c>
      <c r="L183" s="128">
        <f t="shared" si="120"/>
        <v>0.21081081081081082</v>
      </c>
      <c r="M183" s="129" t="s">
        <v>599</v>
      </c>
      <c r="N183" s="130">
        <v>42647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3">
        <v>26</v>
      </c>
      <c r="B184" s="114">
        <v>42090</v>
      </c>
      <c r="C184" s="114"/>
      <c r="D184" s="115" t="s">
        <v>665</v>
      </c>
      <c r="E184" s="116" t="s">
        <v>623</v>
      </c>
      <c r="F184" s="117">
        <v>49.5</v>
      </c>
      <c r="G184" s="118"/>
      <c r="H184" s="118">
        <v>15.85</v>
      </c>
      <c r="I184" s="118">
        <v>67</v>
      </c>
      <c r="J184" s="137" t="s">
        <v>666</v>
      </c>
      <c r="K184" s="118">
        <f t="shared" si="119"/>
        <v>-33.65</v>
      </c>
      <c r="L184" s="138">
        <f t="shared" si="120"/>
        <v>-0.67979797979797973</v>
      </c>
      <c r="M184" s="135" t="s">
        <v>663</v>
      </c>
      <c r="N184" s="139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27</v>
      </c>
      <c r="B185" s="105">
        <v>42093</v>
      </c>
      <c r="C185" s="105"/>
      <c r="D185" s="106" t="s">
        <v>667</v>
      </c>
      <c r="E185" s="107" t="s">
        <v>623</v>
      </c>
      <c r="F185" s="108">
        <v>183.5</v>
      </c>
      <c r="G185" s="107"/>
      <c r="H185" s="107">
        <v>219</v>
      </c>
      <c r="I185" s="125">
        <v>218</v>
      </c>
      <c r="J185" s="126" t="s">
        <v>668</v>
      </c>
      <c r="K185" s="127">
        <f t="shared" si="119"/>
        <v>35.5</v>
      </c>
      <c r="L185" s="128">
        <f t="shared" si="120"/>
        <v>0.19346049046321526</v>
      </c>
      <c r="M185" s="129" t="s">
        <v>599</v>
      </c>
      <c r="N185" s="130">
        <v>42103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28</v>
      </c>
      <c r="B186" s="105">
        <v>42114</v>
      </c>
      <c r="C186" s="105"/>
      <c r="D186" s="106" t="s">
        <v>669</v>
      </c>
      <c r="E186" s="107" t="s">
        <v>623</v>
      </c>
      <c r="F186" s="108">
        <f>(227+237)/2</f>
        <v>232</v>
      </c>
      <c r="G186" s="107"/>
      <c r="H186" s="107">
        <v>298</v>
      </c>
      <c r="I186" s="125">
        <v>298</v>
      </c>
      <c r="J186" s="126" t="s">
        <v>625</v>
      </c>
      <c r="K186" s="127">
        <f t="shared" si="119"/>
        <v>66</v>
      </c>
      <c r="L186" s="128">
        <f t="shared" si="120"/>
        <v>0.28448275862068967</v>
      </c>
      <c r="M186" s="129" t="s">
        <v>599</v>
      </c>
      <c r="N186" s="130">
        <v>42823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29</v>
      </c>
      <c r="B187" s="105">
        <v>42128</v>
      </c>
      <c r="C187" s="105"/>
      <c r="D187" s="106" t="s">
        <v>670</v>
      </c>
      <c r="E187" s="107" t="s">
        <v>600</v>
      </c>
      <c r="F187" s="108">
        <v>385</v>
      </c>
      <c r="G187" s="107"/>
      <c r="H187" s="107">
        <f>212.5+331</f>
        <v>543.5</v>
      </c>
      <c r="I187" s="125">
        <v>510</v>
      </c>
      <c r="J187" s="126" t="s">
        <v>671</v>
      </c>
      <c r="K187" s="127">
        <f t="shared" si="119"/>
        <v>158.5</v>
      </c>
      <c r="L187" s="128">
        <f t="shared" si="120"/>
        <v>0.41168831168831171</v>
      </c>
      <c r="M187" s="129" t="s">
        <v>599</v>
      </c>
      <c r="N187" s="130">
        <v>42235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30</v>
      </c>
      <c r="B188" s="105">
        <v>42128</v>
      </c>
      <c r="C188" s="105"/>
      <c r="D188" s="106" t="s">
        <v>672</v>
      </c>
      <c r="E188" s="107" t="s">
        <v>600</v>
      </c>
      <c r="F188" s="108">
        <v>115.5</v>
      </c>
      <c r="G188" s="107"/>
      <c r="H188" s="107">
        <v>146</v>
      </c>
      <c r="I188" s="125">
        <v>142</v>
      </c>
      <c r="J188" s="126" t="s">
        <v>673</v>
      </c>
      <c r="K188" s="127">
        <f t="shared" si="119"/>
        <v>30.5</v>
      </c>
      <c r="L188" s="128">
        <f t="shared" si="120"/>
        <v>0.26406926406926406</v>
      </c>
      <c r="M188" s="129" t="s">
        <v>599</v>
      </c>
      <c r="N188" s="130">
        <v>42202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31</v>
      </c>
      <c r="B189" s="105">
        <v>42151</v>
      </c>
      <c r="C189" s="105"/>
      <c r="D189" s="106" t="s">
        <v>674</v>
      </c>
      <c r="E189" s="107" t="s">
        <v>600</v>
      </c>
      <c r="F189" s="108">
        <v>237.5</v>
      </c>
      <c r="G189" s="107"/>
      <c r="H189" s="107">
        <v>279.5</v>
      </c>
      <c r="I189" s="125">
        <v>278</v>
      </c>
      <c r="J189" s="126" t="s">
        <v>625</v>
      </c>
      <c r="K189" s="127">
        <f t="shared" si="119"/>
        <v>42</v>
      </c>
      <c r="L189" s="128">
        <f t="shared" si="120"/>
        <v>0.17684210526315788</v>
      </c>
      <c r="M189" s="129" t="s">
        <v>599</v>
      </c>
      <c r="N189" s="130">
        <v>42222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32</v>
      </c>
      <c r="B190" s="105">
        <v>42174</v>
      </c>
      <c r="C190" s="105"/>
      <c r="D190" s="106" t="s">
        <v>644</v>
      </c>
      <c r="E190" s="107" t="s">
        <v>623</v>
      </c>
      <c r="F190" s="108">
        <v>340</v>
      </c>
      <c r="G190" s="107"/>
      <c r="H190" s="107">
        <v>448</v>
      </c>
      <c r="I190" s="125">
        <v>448</v>
      </c>
      <c r="J190" s="126" t="s">
        <v>625</v>
      </c>
      <c r="K190" s="127">
        <f t="shared" si="119"/>
        <v>108</v>
      </c>
      <c r="L190" s="128">
        <f t="shared" si="120"/>
        <v>0.31764705882352939</v>
      </c>
      <c r="M190" s="129" t="s">
        <v>599</v>
      </c>
      <c r="N190" s="130">
        <v>43018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33</v>
      </c>
      <c r="B191" s="105">
        <v>42191</v>
      </c>
      <c r="C191" s="105"/>
      <c r="D191" s="106" t="s">
        <v>675</v>
      </c>
      <c r="E191" s="107" t="s">
        <v>623</v>
      </c>
      <c r="F191" s="108">
        <v>390</v>
      </c>
      <c r="G191" s="107"/>
      <c r="H191" s="107">
        <v>460</v>
      </c>
      <c r="I191" s="125">
        <v>460</v>
      </c>
      <c r="J191" s="126" t="s">
        <v>625</v>
      </c>
      <c r="K191" s="127">
        <f t="shared" ref="K191:K211" si="121">H191-F191</f>
        <v>70</v>
      </c>
      <c r="L191" s="128">
        <f t="shared" ref="L191:L211" si="122">K191/F191</f>
        <v>0.17948717948717949</v>
      </c>
      <c r="M191" s="129" t="s">
        <v>599</v>
      </c>
      <c r="N191" s="130">
        <v>42478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34</v>
      </c>
      <c r="B192" s="109">
        <v>42195</v>
      </c>
      <c r="C192" s="109"/>
      <c r="D192" s="110" t="s">
        <v>676</v>
      </c>
      <c r="E192" s="111" t="s">
        <v>623</v>
      </c>
      <c r="F192" s="112">
        <v>122.5</v>
      </c>
      <c r="G192" s="112"/>
      <c r="H192" s="113">
        <v>61</v>
      </c>
      <c r="I192" s="131">
        <v>172</v>
      </c>
      <c r="J192" s="132" t="s">
        <v>677</v>
      </c>
      <c r="K192" s="133">
        <f t="shared" si="121"/>
        <v>-61.5</v>
      </c>
      <c r="L192" s="134">
        <f t="shared" si="122"/>
        <v>-0.50204081632653064</v>
      </c>
      <c r="M192" s="135" t="s">
        <v>663</v>
      </c>
      <c r="N192" s="136">
        <v>43333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35</v>
      </c>
      <c r="B193" s="105">
        <v>42219</v>
      </c>
      <c r="C193" s="105"/>
      <c r="D193" s="106" t="s">
        <v>678</v>
      </c>
      <c r="E193" s="107" t="s">
        <v>623</v>
      </c>
      <c r="F193" s="108">
        <v>297.5</v>
      </c>
      <c r="G193" s="107"/>
      <c r="H193" s="107">
        <v>350</v>
      </c>
      <c r="I193" s="125">
        <v>360</v>
      </c>
      <c r="J193" s="126" t="s">
        <v>679</v>
      </c>
      <c r="K193" s="127">
        <f t="shared" si="121"/>
        <v>52.5</v>
      </c>
      <c r="L193" s="128">
        <f t="shared" si="122"/>
        <v>0.17647058823529413</v>
      </c>
      <c r="M193" s="129" t="s">
        <v>599</v>
      </c>
      <c r="N193" s="130">
        <v>42232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36</v>
      </c>
      <c r="B194" s="105">
        <v>42219</v>
      </c>
      <c r="C194" s="105"/>
      <c r="D194" s="106" t="s">
        <v>680</v>
      </c>
      <c r="E194" s="107" t="s">
        <v>623</v>
      </c>
      <c r="F194" s="108">
        <v>115.5</v>
      </c>
      <c r="G194" s="107"/>
      <c r="H194" s="107">
        <v>149</v>
      </c>
      <c r="I194" s="125">
        <v>140</v>
      </c>
      <c r="J194" s="140" t="s">
        <v>681</v>
      </c>
      <c r="K194" s="127">
        <f t="shared" si="121"/>
        <v>33.5</v>
      </c>
      <c r="L194" s="128">
        <f t="shared" si="122"/>
        <v>0.29004329004329005</v>
      </c>
      <c r="M194" s="129" t="s">
        <v>599</v>
      </c>
      <c r="N194" s="130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37</v>
      </c>
      <c r="B195" s="105">
        <v>42251</v>
      </c>
      <c r="C195" s="105"/>
      <c r="D195" s="106" t="s">
        <v>674</v>
      </c>
      <c r="E195" s="107" t="s">
        <v>623</v>
      </c>
      <c r="F195" s="108">
        <v>226</v>
      </c>
      <c r="G195" s="107"/>
      <c r="H195" s="107">
        <v>292</v>
      </c>
      <c r="I195" s="125">
        <v>292</v>
      </c>
      <c r="J195" s="126" t="s">
        <v>682</v>
      </c>
      <c r="K195" s="127">
        <f t="shared" si="121"/>
        <v>66</v>
      </c>
      <c r="L195" s="128">
        <f t="shared" si="122"/>
        <v>0.29203539823008851</v>
      </c>
      <c r="M195" s="129" t="s">
        <v>599</v>
      </c>
      <c r="N195" s="130">
        <v>42286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38</v>
      </c>
      <c r="B196" s="105">
        <v>42254</v>
      </c>
      <c r="C196" s="105"/>
      <c r="D196" s="106" t="s">
        <v>669</v>
      </c>
      <c r="E196" s="107" t="s">
        <v>623</v>
      </c>
      <c r="F196" s="108">
        <v>232.5</v>
      </c>
      <c r="G196" s="107"/>
      <c r="H196" s="107">
        <v>312.5</v>
      </c>
      <c r="I196" s="125">
        <v>310</v>
      </c>
      <c r="J196" s="126" t="s">
        <v>625</v>
      </c>
      <c r="K196" s="127">
        <f t="shared" si="121"/>
        <v>80</v>
      </c>
      <c r="L196" s="128">
        <f t="shared" si="122"/>
        <v>0.34408602150537637</v>
      </c>
      <c r="M196" s="129" t="s">
        <v>599</v>
      </c>
      <c r="N196" s="130">
        <v>42823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39</v>
      </c>
      <c r="B197" s="105">
        <v>42268</v>
      </c>
      <c r="C197" s="105"/>
      <c r="D197" s="106" t="s">
        <v>683</v>
      </c>
      <c r="E197" s="107" t="s">
        <v>623</v>
      </c>
      <c r="F197" s="108">
        <v>196.5</v>
      </c>
      <c r="G197" s="107"/>
      <c r="H197" s="107">
        <v>238</v>
      </c>
      <c r="I197" s="125">
        <v>238</v>
      </c>
      <c r="J197" s="126" t="s">
        <v>682</v>
      </c>
      <c r="K197" s="127">
        <f t="shared" si="121"/>
        <v>41.5</v>
      </c>
      <c r="L197" s="128">
        <f t="shared" si="122"/>
        <v>0.21119592875318066</v>
      </c>
      <c r="M197" s="129" t="s">
        <v>599</v>
      </c>
      <c r="N197" s="130">
        <v>42291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40</v>
      </c>
      <c r="B198" s="105">
        <v>42271</v>
      </c>
      <c r="C198" s="105"/>
      <c r="D198" s="106" t="s">
        <v>622</v>
      </c>
      <c r="E198" s="107" t="s">
        <v>623</v>
      </c>
      <c r="F198" s="108">
        <v>65</v>
      </c>
      <c r="G198" s="107"/>
      <c r="H198" s="107">
        <v>82</v>
      </c>
      <c r="I198" s="125">
        <v>82</v>
      </c>
      <c r="J198" s="126" t="s">
        <v>682</v>
      </c>
      <c r="K198" s="127">
        <f t="shared" si="121"/>
        <v>17</v>
      </c>
      <c r="L198" s="128">
        <f t="shared" si="122"/>
        <v>0.26153846153846155</v>
      </c>
      <c r="M198" s="129" t="s">
        <v>599</v>
      </c>
      <c r="N198" s="130">
        <v>42578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41</v>
      </c>
      <c r="B199" s="105">
        <v>42291</v>
      </c>
      <c r="C199" s="105"/>
      <c r="D199" s="106" t="s">
        <v>684</v>
      </c>
      <c r="E199" s="107" t="s">
        <v>623</v>
      </c>
      <c r="F199" s="108">
        <v>144</v>
      </c>
      <c r="G199" s="107"/>
      <c r="H199" s="107">
        <v>182.5</v>
      </c>
      <c r="I199" s="125">
        <v>181</v>
      </c>
      <c r="J199" s="126" t="s">
        <v>682</v>
      </c>
      <c r="K199" s="127">
        <f t="shared" si="121"/>
        <v>38.5</v>
      </c>
      <c r="L199" s="128">
        <f t="shared" si="122"/>
        <v>0.2673611111111111</v>
      </c>
      <c r="M199" s="129" t="s">
        <v>599</v>
      </c>
      <c r="N199" s="130">
        <v>42817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42</v>
      </c>
      <c r="B200" s="105">
        <v>42291</v>
      </c>
      <c r="C200" s="105"/>
      <c r="D200" s="106" t="s">
        <v>685</v>
      </c>
      <c r="E200" s="107" t="s">
        <v>623</v>
      </c>
      <c r="F200" s="108">
        <v>264</v>
      </c>
      <c r="G200" s="107"/>
      <c r="H200" s="107">
        <v>311</v>
      </c>
      <c r="I200" s="125">
        <v>311</v>
      </c>
      <c r="J200" s="126" t="s">
        <v>682</v>
      </c>
      <c r="K200" s="127">
        <f t="shared" si="121"/>
        <v>47</v>
      </c>
      <c r="L200" s="128">
        <f t="shared" si="122"/>
        <v>0.17803030303030304</v>
      </c>
      <c r="M200" s="129" t="s">
        <v>599</v>
      </c>
      <c r="N200" s="130">
        <v>42604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43</v>
      </c>
      <c r="B201" s="105">
        <v>42318</v>
      </c>
      <c r="C201" s="105"/>
      <c r="D201" s="106" t="s">
        <v>686</v>
      </c>
      <c r="E201" s="107" t="s">
        <v>600</v>
      </c>
      <c r="F201" s="108">
        <v>549.5</v>
      </c>
      <c r="G201" s="107"/>
      <c r="H201" s="107">
        <v>630</v>
      </c>
      <c r="I201" s="125">
        <v>630</v>
      </c>
      <c r="J201" s="126" t="s">
        <v>682</v>
      </c>
      <c r="K201" s="127">
        <f t="shared" si="121"/>
        <v>80.5</v>
      </c>
      <c r="L201" s="128">
        <f t="shared" si="122"/>
        <v>0.1464968152866242</v>
      </c>
      <c r="M201" s="129" t="s">
        <v>599</v>
      </c>
      <c r="N201" s="130">
        <v>42419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44</v>
      </c>
      <c r="B202" s="105">
        <v>42342</v>
      </c>
      <c r="C202" s="105"/>
      <c r="D202" s="106" t="s">
        <v>687</v>
      </c>
      <c r="E202" s="107" t="s">
        <v>623</v>
      </c>
      <c r="F202" s="108">
        <v>1027.5</v>
      </c>
      <c r="G202" s="107"/>
      <c r="H202" s="107">
        <v>1315</v>
      </c>
      <c r="I202" s="125">
        <v>1250</v>
      </c>
      <c r="J202" s="126" t="s">
        <v>682</v>
      </c>
      <c r="K202" s="127">
        <f t="shared" si="121"/>
        <v>287.5</v>
      </c>
      <c r="L202" s="128">
        <f t="shared" si="122"/>
        <v>0.27980535279805352</v>
      </c>
      <c r="M202" s="129" t="s">
        <v>599</v>
      </c>
      <c r="N202" s="130">
        <v>43244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45</v>
      </c>
      <c r="B203" s="105">
        <v>42367</v>
      </c>
      <c r="C203" s="105"/>
      <c r="D203" s="106" t="s">
        <v>688</v>
      </c>
      <c r="E203" s="107" t="s">
        <v>623</v>
      </c>
      <c r="F203" s="108">
        <v>465</v>
      </c>
      <c r="G203" s="107"/>
      <c r="H203" s="107">
        <v>540</v>
      </c>
      <c r="I203" s="125">
        <v>540</v>
      </c>
      <c r="J203" s="126" t="s">
        <v>682</v>
      </c>
      <c r="K203" s="127">
        <f t="shared" si="121"/>
        <v>75</v>
      </c>
      <c r="L203" s="128">
        <f t="shared" si="122"/>
        <v>0.16129032258064516</v>
      </c>
      <c r="M203" s="129" t="s">
        <v>599</v>
      </c>
      <c r="N203" s="130">
        <v>42530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46</v>
      </c>
      <c r="B204" s="105">
        <v>42380</v>
      </c>
      <c r="C204" s="105"/>
      <c r="D204" s="106" t="s">
        <v>390</v>
      </c>
      <c r="E204" s="107" t="s">
        <v>600</v>
      </c>
      <c r="F204" s="108">
        <v>81</v>
      </c>
      <c r="G204" s="107"/>
      <c r="H204" s="107">
        <v>110</v>
      </c>
      <c r="I204" s="125">
        <v>110</v>
      </c>
      <c r="J204" s="126" t="s">
        <v>682</v>
      </c>
      <c r="K204" s="127">
        <f t="shared" si="121"/>
        <v>29</v>
      </c>
      <c r="L204" s="128">
        <f t="shared" si="122"/>
        <v>0.35802469135802467</v>
      </c>
      <c r="M204" s="129" t="s">
        <v>599</v>
      </c>
      <c r="N204" s="130">
        <v>42745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47</v>
      </c>
      <c r="B205" s="105">
        <v>42382</v>
      </c>
      <c r="C205" s="105"/>
      <c r="D205" s="106" t="s">
        <v>689</v>
      </c>
      <c r="E205" s="107" t="s">
        <v>600</v>
      </c>
      <c r="F205" s="108">
        <v>417.5</v>
      </c>
      <c r="G205" s="107"/>
      <c r="H205" s="107">
        <v>547</v>
      </c>
      <c r="I205" s="125">
        <v>535</v>
      </c>
      <c r="J205" s="126" t="s">
        <v>682</v>
      </c>
      <c r="K205" s="127">
        <f t="shared" si="121"/>
        <v>129.5</v>
      </c>
      <c r="L205" s="128">
        <f t="shared" si="122"/>
        <v>0.31017964071856285</v>
      </c>
      <c r="M205" s="129" t="s">
        <v>599</v>
      </c>
      <c r="N205" s="130">
        <v>42578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48</v>
      </c>
      <c r="B206" s="105">
        <v>42408</v>
      </c>
      <c r="C206" s="105"/>
      <c r="D206" s="106" t="s">
        <v>690</v>
      </c>
      <c r="E206" s="107" t="s">
        <v>623</v>
      </c>
      <c r="F206" s="108">
        <v>650</v>
      </c>
      <c r="G206" s="107"/>
      <c r="H206" s="107">
        <v>800</v>
      </c>
      <c r="I206" s="125">
        <v>800</v>
      </c>
      <c r="J206" s="126" t="s">
        <v>682</v>
      </c>
      <c r="K206" s="127">
        <f t="shared" si="121"/>
        <v>150</v>
      </c>
      <c r="L206" s="128">
        <f t="shared" si="122"/>
        <v>0.23076923076923078</v>
      </c>
      <c r="M206" s="129" t="s">
        <v>599</v>
      </c>
      <c r="N206" s="130">
        <v>43154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49</v>
      </c>
      <c r="B207" s="105">
        <v>42433</v>
      </c>
      <c r="C207" s="105"/>
      <c r="D207" s="106" t="s">
        <v>197</v>
      </c>
      <c r="E207" s="107" t="s">
        <v>623</v>
      </c>
      <c r="F207" s="108">
        <v>437.5</v>
      </c>
      <c r="G207" s="107"/>
      <c r="H207" s="107">
        <v>504.5</v>
      </c>
      <c r="I207" s="125">
        <v>522</v>
      </c>
      <c r="J207" s="126" t="s">
        <v>691</v>
      </c>
      <c r="K207" s="127">
        <f t="shared" si="121"/>
        <v>67</v>
      </c>
      <c r="L207" s="128">
        <f t="shared" si="122"/>
        <v>0.15314285714285714</v>
      </c>
      <c r="M207" s="129" t="s">
        <v>599</v>
      </c>
      <c r="N207" s="130">
        <v>42480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50</v>
      </c>
      <c r="B208" s="105">
        <v>42438</v>
      </c>
      <c r="C208" s="105"/>
      <c r="D208" s="106" t="s">
        <v>692</v>
      </c>
      <c r="E208" s="107" t="s">
        <v>623</v>
      </c>
      <c r="F208" s="108">
        <v>189.5</v>
      </c>
      <c r="G208" s="107"/>
      <c r="H208" s="107">
        <v>218</v>
      </c>
      <c r="I208" s="125">
        <v>218</v>
      </c>
      <c r="J208" s="126" t="s">
        <v>682</v>
      </c>
      <c r="K208" s="127">
        <f t="shared" si="121"/>
        <v>28.5</v>
      </c>
      <c r="L208" s="128">
        <f t="shared" si="122"/>
        <v>0.15039577836411611</v>
      </c>
      <c r="M208" s="129" t="s">
        <v>599</v>
      </c>
      <c r="N208" s="130">
        <v>43034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3">
        <v>51</v>
      </c>
      <c r="B209" s="114">
        <v>42471</v>
      </c>
      <c r="C209" s="114"/>
      <c r="D209" s="115" t="s">
        <v>693</v>
      </c>
      <c r="E209" s="116" t="s">
        <v>623</v>
      </c>
      <c r="F209" s="117">
        <v>36.5</v>
      </c>
      <c r="G209" s="118"/>
      <c r="H209" s="118">
        <v>15.85</v>
      </c>
      <c r="I209" s="118">
        <v>60</v>
      </c>
      <c r="J209" s="137" t="s">
        <v>694</v>
      </c>
      <c r="K209" s="133">
        <f t="shared" si="121"/>
        <v>-20.65</v>
      </c>
      <c r="L209" s="167">
        <f t="shared" si="122"/>
        <v>-0.5657534246575342</v>
      </c>
      <c r="M209" s="135" t="s">
        <v>663</v>
      </c>
      <c r="N209" s="168">
        <v>43627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52</v>
      </c>
      <c r="B210" s="105">
        <v>42472</v>
      </c>
      <c r="C210" s="105"/>
      <c r="D210" s="106" t="s">
        <v>695</v>
      </c>
      <c r="E210" s="107" t="s">
        <v>623</v>
      </c>
      <c r="F210" s="108">
        <v>93</v>
      </c>
      <c r="G210" s="107"/>
      <c r="H210" s="107">
        <v>149</v>
      </c>
      <c r="I210" s="125">
        <v>140</v>
      </c>
      <c r="J210" s="140" t="s">
        <v>696</v>
      </c>
      <c r="K210" s="127">
        <f t="shared" si="121"/>
        <v>56</v>
      </c>
      <c r="L210" s="128">
        <f t="shared" si="122"/>
        <v>0.60215053763440862</v>
      </c>
      <c r="M210" s="129" t="s">
        <v>599</v>
      </c>
      <c r="N210" s="130">
        <v>42740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53</v>
      </c>
      <c r="B211" s="105">
        <v>42472</v>
      </c>
      <c r="C211" s="105"/>
      <c r="D211" s="106" t="s">
        <v>697</v>
      </c>
      <c r="E211" s="107" t="s">
        <v>623</v>
      </c>
      <c r="F211" s="108">
        <v>130</v>
      </c>
      <c r="G211" s="107"/>
      <c r="H211" s="107">
        <v>150</v>
      </c>
      <c r="I211" s="125" t="s">
        <v>698</v>
      </c>
      <c r="J211" s="126" t="s">
        <v>682</v>
      </c>
      <c r="K211" s="127">
        <f t="shared" si="121"/>
        <v>20</v>
      </c>
      <c r="L211" s="128">
        <f t="shared" si="122"/>
        <v>0.15384615384615385</v>
      </c>
      <c r="M211" s="129" t="s">
        <v>599</v>
      </c>
      <c r="N211" s="130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54</v>
      </c>
      <c r="B212" s="105">
        <v>42473</v>
      </c>
      <c r="C212" s="105"/>
      <c r="D212" s="106" t="s">
        <v>354</v>
      </c>
      <c r="E212" s="107" t="s">
        <v>623</v>
      </c>
      <c r="F212" s="108">
        <v>196</v>
      </c>
      <c r="G212" s="107"/>
      <c r="H212" s="107">
        <v>299</v>
      </c>
      <c r="I212" s="125">
        <v>299</v>
      </c>
      <c r="J212" s="126" t="s">
        <v>682</v>
      </c>
      <c r="K212" s="127">
        <v>103</v>
      </c>
      <c r="L212" s="128">
        <v>0.52551020408163296</v>
      </c>
      <c r="M212" s="129" t="s">
        <v>599</v>
      </c>
      <c r="N212" s="130">
        <v>42620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55</v>
      </c>
      <c r="B213" s="105">
        <v>42473</v>
      </c>
      <c r="C213" s="105"/>
      <c r="D213" s="106" t="s">
        <v>756</v>
      </c>
      <c r="E213" s="107" t="s">
        <v>623</v>
      </c>
      <c r="F213" s="108">
        <v>88</v>
      </c>
      <c r="G213" s="107"/>
      <c r="H213" s="107">
        <v>103</v>
      </c>
      <c r="I213" s="125">
        <v>103</v>
      </c>
      <c r="J213" s="126" t="s">
        <v>682</v>
      </c>
      <c r="K213" s="127">
        <v>15</v>
      </c>
      <c r="L213" s="128">
        <v>0.170454545454545</v>
      </c>
      <c r="M213" s="129" t="s">
        <v>599</v>
      </c>
      <c r="N213" s="130">
        <v>42530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56</v>
      </c>
      <c r="B214" s="105">
        <v>42492</v>
      </c>
      <c r="C214" s="105"/>
      <c r="D214" s="106" t="s">
        <v>699</v>
      </c>
      <c r="E214" s="107" t="s">
        <v>623</v>
      </c>
      <c r="F214" s="108">
        <v>127.5</v>
      </c>
      <c r="G214" s="107"/>
      <c r="H214" s="107">
        <v>148</v>
      </c>
      <c r="I214" s="125" t="s">
        <v>700</v>
      </c>
      <c r="J214" s="126" t="s">
        <v>682</v>
      </c>
      <c r="K214" s="127">
        <f>H214-F214</f>
        <v>20.5</v>
      </c>
      <c r="L214" s="128">
        <f>K214/F214</f>
        <v>0.16078431372549021</v>
      </c>
      <c r="M214" s="129" t="s">
        <v>599</v>
      </c>
      <c r="N214" s="130">
        <v>42564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57</v>
      </c>
      <c r="B215" s="105">
        <v>42493</v>
      </c>
      <c r="C215" s="105"/>
      <c r="D215" s="106" t="s">
        <v>701</v>
      </c>
      <c r="E215" s="107" t="s">
        <v>623</v>
      </c>
      <c r="F215" s="108">
        <v>675</v>
      </c>
      <c r="G215" s="107"/>
      <c r="H215" s="107">
        <v>815</v>
      </c>
      <c r="I215" s="125" t="s">
        <v>702</v>
      </c>
      <c r="J215" s="126" t="s">
        <v>682</v>
      </c>
      <c r="K215" s="127">
        <f>H215-F215</f>
        <v>140</v>
      </c>
      <c r="L215" s="128">
        <f>K215/F215</f>
        <v>0.2074074074074074</v>
      </c>
      <c r="M215" s="129" t="s">
        <v>599</v>
      </c>
      <c r="N215" s="130">
        <v>43154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58</v>
      </c>
      <c r="B216" s="109">
        <v>42522</v>
      </c>
      <c r="C216" s="109"/>
      <c r="D216" s="110" t="s">
        <v>757</v>
      </c>
      <c r="E216" s="111" t="s">
        <v>623</v>
      </c>
      <c r="F216" s="112">
        <v>500</v>
      </c>
      <c r="G216" s="112"/>
      <c r="H216" s="113">
        <v>232.5</v>
      </c>
      <c r="I216" s="131" t="s">
        <v>758</v>
      </c>
      <c r="J216" s="132" t="s">
        <v>759</v>
      </c>
      <c r="K216" s="133">
        <f>H216-F216</f>
        <v>-267.5</v>
      </c>
      <c r="L216" s="134">
        <f>K216/F216</f>
        <v>-0.53500000000000003</v>
      </c>
      <c r="M216" s="135" t="s">
        <v>663</v>
      </c>
      <c r="N216" s="136">
        <v>43735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59</v>
      </c>
      <c r="B217" s="105">
        <v>42527</v>
      </c>
      <c r="C217" s="105"/>
      <c r="D217" s="106" t="s">
        <v>703</v>
      </c>
      <c r="E217" s="107" t="s">
        <v>623</v>
      </c>
      <c r="F217" s="108">
        <v>110</v>
      </c>
      <c r="G217" s="107"/>
      <c r="H217" s="107">
        <v>126.5</v>
      </c>
      <c r="I217" s="125">
        <v>125</v>
      </c>
      <c r="J217" s="126" t="s">
        <v>632</v>
      </c>
      <c r="K217" s="127">
        <f>H217-F217</f>
        <v>16.5</v>
      </c>
      <c r="L217" s="128">
        <f>K217/F217</f>
        <v>0.15</v>
      </c>
      <c r="M217" s="129" t="s">
        <v>599</v>
      </c>
      <c r="N217" s="130">
        <v>42552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60</v>
      </c>
      <c r="B218" s="105">
        <v>42538</v>
      </c>
      <c r="C218" s="105"/>
      <c r="D218" s="106" t="s">
        <v>704</v>
      </c>
      <c r="E218" s="107" t="s">
        <v>623</v>
      </c>
      <c r="F218" s="108">
        <v>44</v>
      </c>
      <c r="G218" s="107"/>
      <c r="H218" s="107">
        <v>69.5</v>
      </c>
      <c r="I218" s="125">
        <v>69.5</v>
      </c>
      <c r="J218" s="126" t="s">
        <v>705</v>
      </c>
      <c r="K218" s="127">
        <f>H218-F218</f>
        <v>25.5</v>
      </c>
      <c r="L218" s="128">
        <f>K218/F218</f>
        <v>0.57954545454545459</v>
      </c>
      <c r="M218" s="129" t="s">
        <v>599</v>
      </c>
      <c r="N218" s="130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61</v>
      </c>
      <c r="B219" s="105">
        <v>42549</v>
      </c>
      <c r="C219" s="105"/>
      <c r="D219" s="147" t="s">
        <v>760</v>
      </c>
      <c r="E219" s="107" t="s">
        <v>623</v>
      </c>
      <c r="F219" s="108">
        <v>262.5</v>
      </c>
      <c r="G219" s="107"/>
      <c r="H219" s="107">
        <v>340</v>
      </c>
      <c r="I219" s="125">
        <v>333</v>
      </c>
      <c r="J219" s="126" t="s">
        <v>761</v>
      </c>
      <c r="K219" s="127">
        <v>77.5</v>
      </c>
      <c r="L219" s="128">
        <v>0.29523809523809502</v>
      </c>
      <c r="M219" s="129" t="s">
        <v>599</v>
      </c>
      <c r="N219" s="130">
        <v>43017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62</v>
      </c>
      <c r="B220" s="105">
        <v>42549</v>
      </c>
      <c r="C220" s="105"/>
      <c r="D220" s="147" t="s">
        <v>762</v>
      </c>
      <c r="E220" s="107" t="s">
        <v>623</v>
      </c>
      <c r="F220" s="108">
        <v>840</v>
      </c>
      <c r="G220" s="107"/>
      <c r="H220" s="107">
        <v>1230</v>
      </c>
      <c r="I220" s="125">
        <v>1230</v>
      </c>
      <c r="J220" s="126" t="s">
        <v>682</v>
      </c>
      <c r="K220" s="127">
        <v>390</v>
      </c>
      <c r="L220" s="128">
        <v>0.46428571428571402</v>
      </c>
      <c r="M220" s="129" t="s">
        <v>599</v>
      </c>
      <c r="N220" s="130">
        <v>42649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4">
        <v>63</v>
      </c>
      <c r="B221" s="142">
        <v>42556</v>
      </c>
      <c r="C221" s="142"/>
      <c r="D221" s="143" t="s">
        <v>706</v>
      </c>
      <c r="E221" s="144" t="s">
        <v>623</v>
      </c>
      <c r="F221" s="145">
        <v>395</v>
      </c>
      <c r="G221" s="146"/>
      <c r="H221" s="146">
        <f>(468.5+342.5)/2</f>
        <v>405.5</v>
      </c>
      <c r="I221" s="146">
        <v>510</v>
      </c>
      <c r="J221" s="169" t="s">
        <v>707</v>
      </c>
      <c r="K221" s="170">
        <f t="shared" ref="K221:K227" si="123">H221-F221</f>
        <v>10.5</v>
      </c>
      <c r="L221" s="171">
        <f t="shared" ref="L221:L227" si="124">K221/F221</f>
        <v>2.6582278481012658E-2</v>
      </c>
      <c r="M221" s="172" t="s">
        <v>708</v>
      </c>
      <c r="N221" s="173">
        <v>43606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64</v>
      </c>
      <c r="B222" s="109">
        <v>42584</v>
      </c>
      <c r="C222" s="109"/>
      <c r="D222" s="110" t="s">
        <v>709</v>
      </c>
      <c r="E222" s="111" t="s">
        <v>600</v>
      </c>
      <c r="F222" s="112">
        <f>169.5-12.8</f>
        <v>156.69999999999999</v>
      </c>
      <c r="G222" s="112"/>
      <c r="H222" s="113">
        <v>77</v>
      </c>
      <c r="I222" s="131" t="s">
        <v>710</v>
      </c>
      <c r="J222" s="383" t="s">
        <v>3401</v>
      </c>
      <c r="K222" s="133">
        <f t="shared" si="123"/>
        <v>-79.699999999999989</v>
      </c>
      <c r="L222" s="134">
        <f t="shared" si="124"/>
        <v>-0.50861518825781749</v>
      </c>
      <c r="M222" s="135" t="s">
        <v>663</v>
      </c>
      <c r="N222" s="136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65</v>
      </c>
      <c r="B223" s="109">
        <v>42586</v>
      </c>
      <c r="C223" s="109"/>
      <c r="D223" s="110" t="s">
        <v>711</v>
      </c>
      <c r="E223" s="111" t="s">
        <v>623</v>
      </c>
      <c r="F223" s="112">
        <v>400</v>
      </c>
      <c r="G223" s="112"/>
      <c r="H223" s="113">
        <v>305</v>
      </c>
      <c r="I223" s="131">
        <v>475</v>
      </c>
      <c r="J223" s="132" t="s">
        <v>712</v>
      </c>
      <c r="K223" s="133">
        <f t="shared" si="123"/>
        <v>-95</v>
      </c>
      <c r="L223" s="134">
        <f t="shared" si="124"/>
        <v>-0.23749999999999999</v>
      </c>
      <c r="M223" s="135" t="s">
        <v>663</v>
      </c>
      <c r="N223" s="136">
        <v>43606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66</v>
      </c>
      <c r="B224" s="105">
        <v>42593</v>
      </c>
      <c r="C224" s="105"/>
      <c r="D224" s="106" t="s">
        <v>713</v>
      </c>
      <c r="E224" s="107" t="s">
        <v>623</v>
      </c>
      <c r="F224" s="108">
        <v>86.5</v>
      </c>
      <c r="G224" s="107"/>
      <c r="H224" s="107">
        <v>130</v>
      </c>
      <c r="I224" s="125">
        <v>130</v>
      </c>
      <c r="J224" s="140" t="s">
        <v>714</v>
      </c>
      <c r="K224" s="127">
        <f t="shared" si="123"/>
        <v>43.5</v>
      </c>
      <c r="L224" s="128">
        <f t="shared" si="124"/>
        <v>0.50289017341040465</v>
      </c>
      <c r="M224" s="129" t="s">
        <v>599</v>
      </c>
      <c r="N224" s="130">
        <v>43091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67</v>
      </c>
      <c r="B225" s="109">
        <v>42600</v>
      </c>
      <c r="C225" s="109"/>
      <c r="D225" s="110" t="s">
        <v>381</v>
      </c>
      <c r="E225" s="111" t="s">
        <v>623</v>
      </c>
      <c r="F225" s="112">
        <v>133.5</v>
      </c>
      <c r="G225" s="112"/>
      <c r="H225" s="113">
        <v>126.5</v>
      </c>
      <c r="I225" s="131">
        <v>178</v>
      </c>
      <c r="J225" s="132" t="s">
        <v>715</v>
      </c>
      <c r="K225" s="133">
        <f t="shared" si="123"/>
        <v>-7</v>
      </c>
      <c r="L225" s="134">
        <f t="shared" si="124"/>
        <v>-5.2434456928838954E-2</v>
      </c>
      <c r="M225" s="135" t="s">
        <v>663</v>
      </c>
      <c r="N225" s="136">
        <v>42615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68</v>
      </c>
      <c r="B226" s="105">
        <v>42613</v>
      </c>
      <c r="C226" s="105"/>
      <c r="D226" s="106" t="s">
        <v>716</v>
      </c>
      <c r="E226" s="107" t="s">
        <v>623</v>
      </c>
      <c r="F226" s="108">
        <v>560</v>
      </c>
      <c r="G226" s="107"/>
      <c r="H226" s="107">
        <v>725</v>
      </c>
      <c r="I226" s="125">
        <v>725</v>
      </c>
      <c r="J226" s="126" t="s">
        <v>625</v>
      </c>
      <c r="K226" s="127">
        <f t="shared" si="123"/>
        <v>165</v>
      </c>
      <c r="L226" s="128">
        <f t="shared" si="124"/>
        <v>0.29464285714285715</v>
      </c>
      <c r="M226" s="129" t="s">
        <v>599</v>
      </c>
      <c r="N226" s="130">
        <v>42456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69</v>
      </c>
      <c r="B227" s="105">
        <v>42614</v>
      </c>
      <c r="C227" s="105"/>
      <c r="D227" s="106" t="s">
        <v>717</v>
      </c>
      <c r="E227" s="107" t="s">
        <v>623</v>
      </c>
      <c r="F227" s="108">
        <v>160.5</v>
      </c>
      <c r="G227" s="107"/>
      <c r="H227" s="107">
        <v>210</v>
      </c>
      <c r="I227" s="125">
        <v>210</v>
      </c>
      <c r="J227" s="126" t="s">
        <v>625</v>
      </c>
      <c r="K227" s="127">
        <f t="shared" si="123"/>
        <v>49.5</v>
      </c>
      <c r="L227" s="128">
        <f t="shared" si="124"/>
        <v>0.30841121495327101</v>
      </c>
      <c r="M227" s="129" t="s">
        <v>599</v>
      </c>
      <c r="N227" s="130">
        <v>42871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70</v>
      </c>
      <c r="B228" s="105">
        <v>42646</v>
      </c>
      <c r="C228" s="105"/>
      <c r="D228" s="147" t="s">
        <v>405</v>
      </c>
      <c r="E228" s="107" t="s">
        <v>623</v>
      </c>
      <c r="F228" s="108">
        <v>430</v>
      </c>
      <c r="G228" s="107"/>
      <c r="H228" s="107">
        <v>596</v>
      </c>
      <c r="I228" s="125">
        <v>575</v>
      </c>
      <c r="J228" s="126" t="s">
        <v>763</v>
      </c>
      <c r="K228" s="127">
        <v>166</v>
      </c>
      <c r="L228" s="128">
        <v>0.38604651162790699</v>
      </c>
      <c r="M228" s="129" t="s">
        <v>599</v>
      </c>
      <c r="N228" s="130">
        <v>42769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71</v>
      </c>
      <c r="B229" s="105">
        <v>42657</v>
      </c>
      <c r="C229" s="105"/>
      <c r="D229" s="106" t="s">
        <v>718</v>
      </c>
      <c r="E229" s="107" t="s">
        <v>623</v>
      </c>
      <c r="F229" s="108">
        <v>280</v>
      </c>
      <c r="G229" s="107"/>
      <c r="H229" s="107">
        <v>345</v>
      </c>
      <c r="I229" s="125">
        <v>345</v>
      </c>
      <c r="J229" s="126" t="s">
        <v>625</v>
      </c>
      <c r="K229" s="127">
        <f t="shared" ref="K229:K234" si="125">H229-F229</f>
        <v>65</v>
      </c>
      <c r="L229" s="128">
        <f>K229/F229</f>
        <v>0.23214285714285715</v>
      </c>
      <c r="M229" s="129" t="s">
        <v>599</v>
      </c>
      <c r="N229" s="130">
        <v>42814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72</v>
      </c>
      <c r="B230" s="105">
        <v>42657</v>
      </c>
      <c r="C230" s="105"/>
      <c r="D230" s="106" t="s">
        <v>719</v>
      </c>
      <c r="E230" s="107" t="s">
        <v>623</v>
      </c>
      <c r="F230" s="108">
        <v>245</v>
      </c>
      <c r="G230" s="107"/>
      <c r="H230" s="107">
        <v>325.5</v>
      </c>
      <c r="I230" s="125">
        <v>330</v>
      </c>
      <c r="J230" s="126" t="s">
        <v>720</v>
      </c>
      <c r="K230" s="127">
        <f t="shared" si="125"/>
        <v>80.5</v>
      </c>
      <c r="L230" s="128">
        <f>K230/F230</f>
        <v>0.32857142857142857</v>
      </c>
      <c r="M230" s="129" t="s">
        <v>599</v>
      </c>
      <c r="N230" s="130">
        <v>42769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73</v>
      </c>
      <c r="B231" s="105">
        <v>42660</v>
      </c>
      <c r="C231" s="105"/>
      <c r="D231" s="106" t="s">
        <v>349</v>
      </c>
      <c r="E231" s="107" t="s">
        <v>623</v>
      </c>
      <c r="F231" s="108">
        <v>125</v>
      </c>
      <c r="G231" s="107"/>
      <c r="H231" s="107">
        <v>160</v>
      </c>
      <c r="I231" s="125">
        <v>160</v>
      </c>
      <c r="J231" s="126" t="s">
        <v>682</v>
      </c>
      <c r="K231" s="127">
        <f t="shared" si="125"/>
        <v>35</v>
      </c>
      <c r="L231" s="128">
        <v>0.28000000000000003</v>
      </c>
      <c r="M231" s="129" t="s">
        <v>599</v>
      </c>
      <c r="N231" s="130">
        <v>42803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74</v>
      </c>
      <c r="B232" s="105">
        <v>42660</v>
      </c>
      <c r="C232" s="105"/>
      <c r="D232" s="106" t="s">
        <v>483</v>
      </c>
      <c r="E232" s="107" t="s">
        <v>623</v>
      </c>
      <c r="F232" s="108">
        <v>114</v>
      </c>
      <c r="G232" s="107"/>
      <c r="H232" s="107">
        <v>145</v>
      </c>
      <c r="I232" s="125">
        <v>145</v>
      </c>
      <c r="J232" s="126" t="s">
        <v>682</v>
      </c>
      <c r="K232" s="127">
        <f t="shared" si="125"/>
        <v>31</v>
      </c>
      <c r="L232" s="128">
        <f>K232/F232</f>
        <v>0.27192982456140352</v>
      </c>
      <c r="M232" s="129" t="s">
        <v>599</v>
      </c>
      <c r="N232" s="130">
        <v>42859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75</v>
      </c>
      <c r="B233" s="105">
        <v>42660</v>
      </c>
      <c r="C233" s="105"/>
      <c r="D233" s="106" t="s">
        <v>721</v>
      </c>
      <c r="E233" s="107" t="s">
        <v>623</v>
      </c>
      <c r="F233" s="108">
        <v>212</v>
      </c>
      <c r="G233" s="107"/>
      <c r="H233" s="107">
        <v>280</v>
      </c>
      <c r="I233" s="125">
        <v>276</v>
      </c>
      <c r="J233" s="126" t="s">
        <v>722</v>
      </c>
      <c r="K233" s="127">
        <f t="shared" si="125"/>
        <v>68</v>
      </c>
      <c r="L233" s="128">
        <f>K233/F233</f>
        <v>0.32075471698113206</v>
      </c>
      <c r="M233" s="129" t="s">
        <v>599</v>
      </c>
      <c r="N233" s="130">
        <v>42858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76</v>
      </c>
      <c r="B234" s="105">
        <v>42678</v>
      </c>
      <c r="C234" s="105"/>
      <c r="D234" s="106" t="s">
        <v>151</v>
      </c>
      <c r="E234" s="107" t="s">
        <v>623</v>
      </c>
      <c r="F234" s="108">
        <v>155</v>
      </c>
      <c r="G234" s="107"/>
      <c r="H234" s="107">
        <v>210</v>
      </c>
      <c r="I234" s="125">
        <v>210</v>
      </c>
      <c r="J234" s="126" t="s">
        <v>723</v>
      </c>
      <c r="K234" s="127">
        <f t="shared" si="125"/>
        <v>55</v>
      </c>
      <c r="L234" s="128">
        <f>K234/F234</f>
        <v>0.35483870967741937</v>
      </c>
      <c r="M234" s="129" t="s">
        <v>599</v>
      </c>
      <c r="N234" s="130">
        <v>42944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77</v>
      </c>
      <c r="B235" s="109">
        <v>42710</v>
      </c>
      <c r="C235" s="109"/>
      <c r="D235" s="110" t="s">
        <v>764</v>
      </c>
      <c r="E235" s="111" t="s">
        <v>623</v>
      </c>
      <c r="F235" s="112">
        <v>150.5</v>
      </c>
      <c r="G235" s="112"/>
      <c r="H235" s="113">
        <v>72.5</v>
      </c>
      <c r="I235" s="131">
        <v>174</v>
      </c>
      <c r="J235" s="132" t="s">
        <v>765</v>
      </c>
      <c r="K235" s="133">
        <v>-78</v>
      </c>
      <c r="L235" s="134">
        <v>-0.51827242524916906</v>
      </c>
      <c r="M235" s="135" t="s">
        <v>663</v>
      </c>
      <c r="N235" s="136">
        <v>43333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78</v>
      </c>
      <c r="B236" s="105">
        <v>42712</v>
      </c>
      <c r="C236" s="105"/>
      <c r="D236" s="106" t="s">
        <v>125</v>
      </c>
      <c r="E236" s="107" t="s">
        <v>623</v>
      </c>
      <c r="F236" s="108">
        <v>380</v>
      </c>
      <c r="G236" s="107"/>
      <c r="H236" s="107">
        <v>478</v>
      </c>
      <c r="I236" s="125">
        <v>468</v>
      </c>
      <c r="J236" s="126" t="s">
        <v>682</v>
      </c>
      <c r="K236" s="127">
        <f>H236-F236</f>
        <v>98</v>
      </c>
      <c r="L236" s="128">
        <f>K236/F236</f>
        <v>0.25789473684210529</v>
      </c>
      <c r="M236" s="129" t="s">
        <v>599</v>
      </c>
      <c r="N236" s="130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79</v>
      </c>
      <c r="B237" s="105">
        <v>42734</v>
      </c>
      <c r="C237" s="105"/>
      <c r="D237" s="106" t="s">
        <v>248</v>
      </c>
      <c r="E237" s="107" t="s">
        <v>623</v>
      </c>
      <c r="F237" s="108">
        <v>305</v>
      </c>
      <c r="G237" s="107"/>
      <c r="H237" s="107">
        <v>375</v>
      </c>
      <c r="I237" s="125">
        <v>375</v>
      </c>
      <c r="J237" s="126" t="s">
        <v>682</v>
      </c>
      <c r="K237" s="127">
        <f>H237-F237</f>
        <v>70</v>
      </c>
      <c r="L237" s="128">
        <f>K237/F237</f>
        <v>0.22950819672131148</v>
      </c>
      <c r="M237" s="129" t="s">
        <v>599</v>
      </c>
      <c r="N237" s="130">
        <v>42768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80</v>
      </c>
      <c r="B238" s="105">
        <v>42739</v>
      </c>
      <c r="C238" s="105"/>
      <c r="D238" s="106" t="s">
        <v>351</v>
      </c>
      <c r="E238" s="107" t="s">
        <v>623</v>
      </c>
      <c r="F238" s="108">
        <v>99.5</v>
      </c>
      <c r="G238" s="107"/>
      <c r="H238" s="107">
        <v>158</v>
      </c>
      <c r="I238" s="125">
        <v>158</v>
      </c>
      <c r="J238" s="126" t="s">
        <v>682</v>
      </c>
      <c r="K238" s="127">
        <f>H238-F238</f>
        <v>58.5</v>
      </c>
      <c r="L238" s="128">
        <f>K238/F238</f>
        <v>0.5879396984924623</v>
      </c>
      <c r="M238" s="129" t="s">
        <v>599</v>
      </c>
      <c r="N238" s="130">
        <v>42898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81</v>
      </c>
      <c r="B239" s="105">
        <v>42739</v>
      </c>
      <c r="C239" s="105"/>
      <c r="D239" s="106" t="s">
        <v>351</v>
      </c>
      <c r="E239" s="107" t="s">
        <v>623</v>
      </c>
      <c r="F239" s="108">
        <v>99.5</v>
      </c>
      <c r="G239" s="107"/>
      <c r="H239" s="107">
        <v>158</v>
      </c>
      <c r="I239" s="125">
        <v>158</v>
      </c>
      <c r="J239" s="126" t="s">
        <v>682</v>
      </c>
      <c r="K239" s="127">
        <v>58.5</v>
      </c>
      <c r="L239" s="128">
        <v>0.58793969849246197</v>
      </c>
      <c r="M239" s="129" t="s">
        <v>599</v>
      </c>
      <c r="N239" s="130">
        <v>42898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82</v>
      </c>
      <c r="B240" s="105">
        <v>42786</v>
      </c>
      <c r="C240" s="105"/>
      <c r="D240" s="106" t="s">
        <v>169</v>
      </c>
      <c r="E240" s="107" t="s">
        <v>623</v>
      </c>
      <c r="F240" s="108">
        <v>140.5</v>
      </c>
      <c r="G240" s="107"/>
      <c r="H240" s="107">
        <v>220</v>
      </c>
      <c r="I240" s="125">
        <v>220</v>
      </c>
      <c r="J240" s="126" t="s">
        <v>682</v>
      </c>
      <c r="K240" s="127">
        <f>H240-F240</f>
        <v>79.5</v>
      </c>
      <c r="L240" s="128">
        <f>K240/F240</f>
        <v>0.5658362989323843</v>
      </c>
      <c r="M240" s="129" t="s">
        <v>599</v>
      </c>
      <c r="N240" s="130">
        <v>42864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83</v>
      </c>
      <c r="B241" s="105">
        <v>42786</v>
      </c>
      <c r="C241" s="105"/>
      <c r="D241" s="106" t="s">
        <v>766</v>
      </c>
      <c r="E241" s="107" t="s">
        <v>623</v>
      </c>
      <c r="F241" s="108">
        <v>202.5</v>
      </c>
      <c r="G241" s="107"/>
      <c r="H241" s="107">
        <v>234</v>
      </c>
      <c r="I241" s="125">
        <v>234</v>
      </c>
      <c r="J241" s="126" t="s">
        <v>682</v>
      </c>
      <c r="K241" s="127">
        <v>31.5</v>
      </c>
      <c r="L241" s="128">
        <v>0.155555555555556</v>
      </c>
      <c r="M241" s="129" t="s">
        <v>599</v>
      </c>
      <c r="N241" s="130">
        <v>42836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84</v>
      </c>
      <c r="B242" s="105">
        <v>42818</v>
      </c>
      <c r="C242" s="105"/>
      <c r="D242" s="106" t="s">
        <v>557</v>
      </c>
      <c r="E242" s="107" t="s">
        <v>623</v>
      </c>
      <c r="F242" s="108">
        <v>300.5</v>
      </c>
      <c r="G242" s="107"/>
      <c r="H242" s="107">
        <v>417.5</v>
      </c>
      <c r="I242" s="125">
        <v>420</v>
      </c>
      <c r="J242" s="126" t="s">
        <v>724</v>
      </c>
      <c r="K242" s="127">
        <f>H242-F242</f>
        <v>117</v>
      </c>
      <c r="L242" s="128">
        <f>K242/F242</f>
        <v>0.38935108153078202</v>
      </c>
      <c r="M242" s="129" t="s">
        <v>599</v>
      </c>
      <c r="N242" s="130">
        <v>43070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85</v>
      </c>
      <c r="B243" s="105">
        <v>42818</v>
      </c>
      <c r="C243" s="105"/>
      <c r="D243" s="106" t="s">
        <v>762</v>
      </c>
      <c r="E243" s="107" t="s">
        <v>623</v>
      </c>
      <c r="F243" s="108">
        <v>850</v>
      </c>
      <c r="G243" s="107"/>
      <c r="H243" s="107">
        <v>1042.5</v>
      </c>
      <c r="I243" s="125">
        <v>1023</v>
      </c>
      <c r="J243" s="126" t="s">
        <v>767</v>
      </c>
      <c r="K243" s="127">
        <v>192.5</v>
      </c>
      <c r="L243" s="128">
        <v>0.22647058823529401</v>
      </c>
      <c r="M243" s="129" t="s">
        <v>599</v>
      </c>
      <c r="N243" s="130">
        <v>42830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86</v>
      </c>
      <c r="B244" s="105">
        <v>42830</v>
      </c>
      <c r="C244" s="105"/>
      <c r="D244" s="106" t="s">
        <v>501</v>
      </c>
      <c r="E244" s="107" t="s">
        <v>623</v>
      </c>
      <c r="F244" s="108">
        <v>785</v>
      </c>
      <c r="G244" s="107"/>
      <c r="H244" s="107">
        <v>930</v>
      </c>
      <c r="I244" s="125">
        <v>920</v>
      </c>
      <c r="J244" s="126" t="s">
        <v>725</v>
      </c>
      <c r="K244" s="127">
        <f>H244-F244</f>
        <v>145</v>
      </c>
      <c r="L244" s="128">
        <f>K244/F244</f>
        <v>0.18471337579617833</v>
      </c>
      <c r="M244" s="129" t="s">
        <v>599</v>
      </c>
      <c r="N244" s="130">
        <v>42976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87</v>
      </c>
      <c r="B245" s="109">
        <v>42831</v>
      </c>
      <c r="C245" s="109"/>
      <c r="D245" s="110" t="s">
        <v>768</v>
      </c>
      <c r="E245" s="111" t="s">
        <v>623</v>
      </c>
      <c r="F245" s="112">
        <v>40</v>
      </c>
      <c r="G245" s="112"/>
      <c r="H245" s="113">
        <v>13.1</v>
      </c>
      <c r="I245" s="131">
        <v>60</v>
      </c>
      <c r="J245" s="137" t="s">
        <v>769</v>
      </c>
      <c r="K245" s="133">
        <v>-26.9</v>
      </c>
      <c r="L245" s="134">
        <v>-0.67249999999999999</v>
      </c>
      <c r="M245" s="135" t="s">
        <v>663</v>
      </c>
      <c r="N245" s="136">
        <v>43138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88</v>
      </c>
      <c r="B246" s="105">
        <v>42837</v>
      </c>
      <c r="C246" s="105"/>
      <c r="D246" s="106" t="s">
        <v>88</v>
      </c>
      <c r="E246" s="107" t="s">
        <v>623</v>
      </c>
      <c r="F246" s="108">
        <v>289.5</v>
      </c>
      <c r="G246" s="107"/>
      <c r="H246" s="107">
        <v>354</v>
      </c>
      <c r="I246" s="125">
        <v>360</v>
      </c>
      <c r="J246" s="126" t="s">
        <v>726</v>
      </c>
      <c r="K246" s="127">
        <f t="shared" ref="K246:K254" si="126">H246-F246</f>
        <v>64.5</v>
      </c>
      <c r="L246" s="128">
        <f t="shared" ref="L246:L254" si="127">K246/F246</f>
        <v>0.22279792746113988</v>
      </c>
      <c r="M246" s="129" t="s">
        <v>599</v>
      </c>
      <c r="N246" s="130">
        <v>43040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89</v>
      </c>
      <c r="B247" s="105">
        <v>42845</v>
      </c>
      <c r="C247" s="105"/>
      <c r="D247" s="106" t="s">
        <v>438</v>
      </c>
      <c r="E247" s="107" t="s">
        <v>623</v>
      </c>
      <c r="F247" s="108">
        <v>700</v>
      </c>
      <c r="G247" s="107"/>
      <c r="H247" s="107">
        <v>840</v>
      </c>
      <c r="I247" s="125">
        <v>840</v>
      </c>
      <c r="J247" s="126" t="s">
        <v>727</v>
      </c>
      <c r="K247" s="127">
        <f t="shared" si="126"/>
        <v>140</v>
      </c>
      <c r="L247" s="128">
        <f t="shared" si="127"/>
        <v>0.2</v>
      </c>
      <c r="M247" s="129" t="s">
        <v>599</v>
      </c>
      <c r="N247" s="130">
        <v>42893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90</v>
      </c>
      <c r="B248" s="105">
        <v>42887</v>
      </c>
      <c r="C248" s="105"/>
      <c r="D248" s="147" t="s">
        <v>363</v>
      </c>
      <c r="E248" s="107" t="s">
        <v>623</v>
      </c>
      <c r="F248" s="108">
        <v>130</v>
      </c>
      <c r="G248" s="107"/>
      <c r="H248" s="107">
        <v>144.25</v>
      </c>
      <c r="I248" s="125">
        <v>170</v>
      </c>
      <c r="J248" s="126" t="s">
        <v>728</v>
      </c>
      <c r="K248" s="127">
        <f t="shared" si="126"/>
        <v>14.25</v>
      </c>
      <c r="L248" s="128">
        <f t="shared" si="127"/>
        <v>0.10961538461538461</v>
      </c>
      <c r="M248" s="129" t="s">
        <v>599</v>
      </c>
      <c r="N248" s="130">
        <v>43675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91</v>
      </c>
      <c r="B249" s="105">
        <v>42901</v>
      </c>
      <c r="C249" s="105"/>
      <c r="D249" s="147" t="s">
        <v>729</v>
      </c>
      <c r="E249" s="107" t="s">
        <v>623</v>
      </c>
      <c r="F249" s="108">
        <v>214.5</v>
      </c>
      <c r="G249" s="107"/>
      <c r="H249" s="107">
        <v>262</v>
      </c>
      <c r="I249" s="125">
        <v>262</v>
      </c>
      <c r="J249" s="126" t="s">
        <v>730</v>
      </c>
      <c r="K249" s="127">
        <f t="shared" si="126"/>
        <v>47.5</v>
      </c>
      <c r="L249" s="128">
        <f t="shared" si="127"/>
        <v>0.22144522144522144</v>
      </c>
      <c r="M249" s="129" t="s">
        <v>599</v>
      </c>
      <c r="N249" s="130">
        <v>42977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92</v>
      </c>
      <c r="B250" s="153">
        <v>42933</v>
      </c>
      <c r="C250" s="153"/>
      <c r="D250" s="154" t="s">
        <v>731</v>
      </c>
      <c r="E250" s="155" t="s">
        <v>623</v>
      </c>
      <c r="F250" s="156">
        <v>370</v>
      </c>
      <c r="G250" s="155"/>
      <c r="H250" s="155">
        <v>447.5</v>
      </c>
      <c r="I250" s="177">
        <v>450</v>
      </c>
      <c r="J250" s="230" t="s">
        <v>682</v>
      </c>
      <c r="K250" s="127">
        <f t="shared" si="126"/>
        <v>77.5</v>
      </c>
      <c r="L250" s="179">
        <f t="shared" si="127"/>
        <v>0.20945945945945946</v>
      </c>
      <c r="M250" s="180" t="s">
        <v>599</v>
      </c>
      <c r="N250" s="181">
        <v>43035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93</v>
      </c>
      <c r="B251" s="153">
        <v>42943</v>
      </c>
      <c r="C251" s="153"/>
      <c r="D251" s="154" t="s">
        <v>167</v>
      </c>
      <c r="E251" s="155" t="s">
        <v>623</v>
      </c>
      <c r="F251" s="156">
        <v>657.5</v>
      </c>
      <c r="G251" s="155"/>
      <c r="H251" s="155">
        <v>825</v>
      </c>
      <c r="I251" s="177">
        <v>820</v>
      </c>
      <c r="J251" s="230" t="s">
        <v>682</v>
      </c>
      <c r="K251" s="127">
        <f t="shared" si="126"/>
        <v>167.5</v>
      </c>
      <c r="L251" s="179">
        <f t="shared" si="127"/>
        <v>0.25475285171102663</v>
      </c>
      <c r="M251" s="180" t="s">
        <v>599</v>
      </c>
      <c r="N251" s="181">
        <v>43090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94</v>
      </c>
      <c r="B252" s="105">
        <v>42964</v>
      </c>
      <c r="C252" s="105"/>
      <c r="D252" s="106" t="s">
        <v>368</v>
      </c>
      <c r="E252" s="107" t="s">
        <v>623</v>
      </c>
      <c r="F252" s="108">
        <v>605</v>
      </c>
      <c r="G252" s="107"/>
      <c r="H252" s="107">
        <v>750</v>
      </c>
      <c r="I252" s="125">
        <v>750</v>
      </c>
      <c r="J252" s="126" t="s">
        <v>725</v>
      </c>
      <c r="K252" s="127">
        <f t="shared" si="126"/>
        <v>145</v>
      </c>
      <c r="L252" s="128">
        <f t="shared" si="127"/>
        <v>0.23966942148760331</v>
      </c>
      <c r="M252" s="129" t="s">
        <v>599</v>
      </c>
      <c r="N252" s="130">
        <v>43027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5">
        <v>95</v>
      </c>
      <c r="B253" s="148">
        <v>42979</v>
      </c>
      <c r="C253" s="148"/>
      <c r="D253" s="149" t="s">
        <v>509</v>
      </c>
      <c r="E253" s="150" t="s">
        <v>623</v>
      </c>
      <c r="F253" s="151">
        <v>255</v>
      </c>
      <c r="G253" s="152"/>
      <c r="H253" s="152">
        <v>217.25</v>
      </c>
      <c r="I253" s="152">
        <v>320</v>
      </c>
      <c r="J253" s="174" t="s">
        <v>732</v>
      </c>
      <c r="K253" s="133">
        <f t="shared" si="126"/>
        <v>-37.75</v>
      </c>
      <c r="L253" s="175">
        <f t="shared" si="127"/>
        <v>-0.14803921568627451</v>
      </c>
      <c r="M253" s="135" t="s">
        <v>663</v>
      </c>
      <c r="N253" s="176">
        <v>43661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96</v>
      </c>
      <c r="B254" s="105">
        <v>42997</v>
      </c>
      <c r="C254" s="105"/>
      <c r="D254" s="106" t="s">
        <v>733</v>
      </c>
      <c r="E254" s="107" t="s">
        <v>623</v>
      </c>
      <c r="F254" s="108">
        <v>215</v>
      </c>
      <c r="G254" s="107"/>
      <c r="H254" s="107">
        <v>258</v>
      </c>
      <c r="I254" s="125">
        <v>258</v>
      </c>
      <c r="J254" s="126" t="s">
        <v>682</v>
      </c>
      <c r="K254" s="127">
        <f t="shared" si="126"/>
        <v>43</v>
      </c>
      <c r="L254" s="128">
        <f t="shared" si="127"/>
        <v>0.2</v>
      </c>
      <c r="M254" s="129" t="s">
        <v>599</v>
      </c>
      <c r="N254" s="130">
        <v>43040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97</v>
      </c>
      <c r="B255" s="105">
        <v>42997</v>
      </c>
      <c r="C255" s="105"/>
      <c r="D255" s="106" t="s">
        <v>733</v>
      </c>
      <c r="E255" s="107" t="s">
        <v>623</v>
      </c>
      <c r="F255" s="108">
        <v>215</v>
      </c>
      <c r="G255" s="107"/>
      <c r="H255" s="107">
        <v>258</v>
      </c>
      <c r="I255" s="125">
        <v>258</v>
      </c>
      <c r="J255" s="230" t="s">
        <v>682</v>
      </c>
      <c r="K255" s="127">
        <v>43</v>
      </c>
      <c r="L255" s="128">
        <v>0.2</v>
      </c>
      <c r="M255" s="129" t="s">
        <v>599</v>
      </c>
      <c r="N255" s="130">
        <v>43040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98</v>
      </c>
      <c r="B256" s="206">
        <v>42998</v>
      </c>
      <c r="C256" s="206"/>
      <c r="D256" s="374" t="s">
        <v>2979</v>
      </c>
      <c r="E256" s="207" t="s">
        <v>623</v>
      </c>
      <c r="F256" s="208">
        <v>75</v>
      </c>
      <c r="G256" s="207"/>
      <c r="H256" s="207">
        <v>90</v>
      </c>
      <c r="I256" s="231">
        <v>90</v>
      </c>
      <c r="J256" s="126" t="s">
        <v>734</v>
      </c>
      <c r="K256" s="127">
        <f t="shared" ref="K256:K261" si="128">H256-F256</f>
        <v>15</v>
      </c>
      <c r="L256" s="128">
        <f t="shared" ref="L256:L261" si="129">K256/F256</f>
        <v>0.2</v>
      </c>
      <c r="M256" s="129" t="s">
        <v>599</v>
      </c>
      <c r="N256" s="130">
        <v>43019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99</v>
      </c>
      <c r="B257" s="153">
        <v>43011</v>
      </c>
      <c r="C257" s="153"/>
      <c r="D257" s="154" t="s">
        <v>735</v>
      </c>
      <c r="E257" s="155" t="s">
        <v>623</v>
      </c>
      <c r="F257" s="156">
        <v>315</v>
      </c>
      <c r="G257" s="155"/>
      <c r="H257" s="155">
        <v>392</v>
      </c>
      <c r="I257" s="177">
        <v>384</v>
      </c>
      <c r="J257" s="230" t="s">
        <v>736</v>
      </c>
      <c r="K257" s="127">
        <f t="shared" si="128"/>
        <v>77</v>
      </c>
      <c r="L257" s="179">
        <f t="shared" si="129"/>
        <v>0.24444444444444444</v>
      </c>
      <c r="M257" s="180" t="s">
        <v>599</v>
      </c>
      <c r="N257" s="181">
        <v>43017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100</v>
      </c>
      <c r="B258" s="153">
        <v>43013</v>
      </c>
      <c r="C258" s="153"/>
      <c r="D258" s="154" t="s">
        <v>737</v>
      </c>
      <c r="E258" s="155" t="s">
        <v>623</v>
      </c>
      <c r="F258" s="156">
        <v>145</v>
      </c>
      <c r="G258" s="155"/>
      <c r="H258" s="155">
        <v>179</v>
      </c>
      <c r="I258" s="177">
        <v>180</v>
      </c>
      <c r="J258" s="230" t="s">
        <v>613</v>
      </c>
      <c r="K258" s="127">
        <f t="shared" si="128"/>
        <v>34</v>
      </c>
      <c r="L258" s="179">
        <f t="shared" si="129"/>
        <v>0.23448275862068965</v>
      </c>
      <c r="M258" s="180" t="s">
        <v>599</v>
      </c>
      <c r="N258" s="181">
        <v>43025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101</v>
      </c>
      <c r="B259" s="153">
        <v>43014</v>
      </c>
      <c r="C259" s="153"/>
      <c r="D259" s="154" t="s">
        <v>339</v>
      </c>
      <c r="E259" s="155" t="s">
        <v>623</v>
      </c>
      <c r="F259" s="156">
        <v>256</v>
      </c>
      <c r="G259" s="155"/>
      <c r="H259" s="155">
        <v>323</v>
      </c>
      <c r="I259" s="177">
        <v>320</v>
      </c>
      <c r="J259" s="230" t="s">
        <v>682</v>
      </c>
      <c r="K259" s="127">
        <f t="shared" si="128"/>
        <v>67</v>
      </c>
      <c r="L259" s="179">
        <f t="shared" si="129"/>
        <v>0.26171875</v>
      </c>
      <c r="M259" s="180" t="s">
        <v>599</v>
      </c>
      <c r="N259" s="181">
        <v>43067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102</v>
      </c>
      <c r="B260" s="153">
        <v>43017</v>
      </c>
      <c r="C260" s="153"/>
      <c r="D260" s="154" t="s">
        <v>360</v>
      </c>
      <c r="E260" s="155" t="s">
        <v>623</v>
      </c>
      <c r="F260" s="156">
        <v>137.5</v>
      </c>
      <c r="G260" s="155"/>
      <c r="H260" s="155">
        <v>184</v>
      </c>
      <c r="I260" s="177">
        <v>183</v>
      </c>
      <c r="J260" s="178" t="s">
        <v>738</v>
      </c>
      <c r="K260" s="127">
        <f t="shared" si="128"/>
        <v>46.5</v>
      </c>
      <c r="L260" s="179">
        <f t="shared" si="129"/>
        <v>0.33818181818181819</v>
      </c>
      <c r="M260" s="180" t="s">
        <v>599</v>
      </c>
      <c r="N260" s="181">
        <v>43108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103</v>
      </c>
      <c r="B261" s="153">
        <v>43018</v>
      </c>
      <c r="C261" s="153"/>
      <c r="D261" s="154" t="s">
        <v>739</v>
      </c>
      <c r="E261" s="155" t="s">
        <v>623</v>
      </c>
      <c r="F261" s="156">
        <v>125.5</v>
      </c>
      <c r="G261" s="155"/>
      <c r="H261" s="155">
        <v>158</v>
      </c>
      <c r="I261" s="177">
        <v>155</v>
      </c>
      <c r="J261" s="178" t="s">
        <v>740</v>
      </c>
      <c r="K261" s="127">
        <f t="shared" si="128"/>
        <v>32.5</v>
      </c>
      <c r="L261" s="179">
        <f t="shared" si="129"/>
        <v>0.25896414342629481</v>
      </c>
      <c r="M261" s="180" t="s">
        <v>599</v>
      </c>
      <c r="N261" s="181">
        <v>43067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104</v>
      </c>
      <c r="B262" s="153">
        <v>43018</v>
      </c>
      <c r="C262" s="153"/>
      <c r="D262" s="154" t="s">
        <v>770</v>
      </c>
      <c r="E262" s="155" t="s">
        <v>623</v>
      </c>
      <c r="F262" s="156">
        <v>895</v>
      </c>
      <c r="G262" s="155"/>
      <c r="H262" s="155">
        <v>1122.5</v>
      </c>
      <c r="I262" s="177">
        <v>1078</v>
      </c>
      <c r="J262" s="178" t="s">
        <v>771</v>
      </c>
      <c r="K262" s="127">
        <v>227.5</v>
      </c>
      <c r="L262" s="179">
        <v>0.25418994413407803</v>
      </c>
      <c r="M262" s="180" t="s">
        <v>599</v>
      </c>
      <c r="N262" s="181">
        <v>43117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105</v>
      </c>
      <c r="B263" s="153">
        <v>43020</v>
      </c>
      <c r="C263" s="153"/>
      <c r="D263" s="154" t="s">
        <v>347</v>
      </c>
      <c r="E263" s="155" t="s">
        <v>623</v>
      </c>
      <c r="F263" s="156">
        <v>525</v>
      </c>
      <c r="G263" s="155"/>
      <c r="H263" s="155">
        <v>629</v>
      </c>
      <c r="I263" s="177">
        <v>629</v>
      </c>
      <c r="J263" s="230" t="s">
        <v>682</v>
      </c>
      <c r="K263" s="127">
        <v>104</v>
      </c>
      <c r="L263" s="179">
        <v>0.19809523809523799</v>
      </c>
      <c r="M263" s="180" t="s">
        <v>599</v>
      </c>
      <c r="N263" s="181">
        <v>43119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106</v>
      </c>
      <c r="B264" s="153">
        <v>43046</v>
      </c>
      <c r="C264" s="153"/>
      <c r="D264" s="154" t="s">
        <v>393</v>
      </c>
      <c r="E264" s="155" t="s">
        <v>623</v>
      </c>
      <c r="F264" s="156">
        <v>740</v>
      </c>
      <c r="G264" s="155"/>
      <c r="H264" s="155">
        <v>892.5</v>
      </c>
      <c r="I264" s="177">
        <v>900</v>
      </c>
      <c r="J264" s="178" t="s">
        <v>741</v>
      </c>
      <c r="K264" s="127">
        <f>H264-F264</f>
        <v>152.5</v>
      </c>
      <c r="L264" s="179">
        <f>K264/F264</f>
        <v>0.20608108108108109</v>
      </c>
      <c r="M264" s="180" t="s">
        <v>599</v>
      </c>
      <c r="N264" s="181">
        <v>43052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107</v>
      </c>
      <c r="B265" s="105">
        <v>43073</v>
      </c>
      <c r="C265" s="105"/>
      <c r="D265" s="106" t="s">
        <v>742</v>
      </c>
      <c r="E265" s="107" t="s">
        <v>623</v>
      </c>
      <c r="F265" s="108">
        <v>118.5</v>
      </c>
      <c r="G265" s="107"/>
      <c r="H265" s="107">
        <v>143.5</v>
      </c>
      <c r="I265" s="125">
        <v>145</v>
      </c>
      <c r="J265" s="140" t="s">
        <v>743</v>
      </c>
      <c r="K265" s="127">
        <f>H265-F265</f>
        <v>25</v>
      </c>
      <c r="L265" s="128">
        <f>K265/F265</f>
        <v>0.2109704641350211</v>
      </c>
      <c r="M265" s="129" t="s">
        <v>599</v>
      </c>
      <c r="N265" s="130">
        <v>43097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108</v>
      </c>
      <c r="B266" s="109">
        <v>43090</v>
      </c>
      <c r="C266" s="109"/>
      <c r="D266" s="157" t="s">
        <v>443</v>
      </c>
      <c r="E266" s="111" t="s">
        <v>623</v>
      </c>
      <c r="F266" s="112">
        <v>715</v>
      </c>
      <c r="G266" s="112"/>
      <c r="H266" s="113">
        <v>500</v>
      </c>
      <c r="I266" s="131">
        <v>872</v>
      </c>
      <c r="J266" s="137" t="s">
        <v>744</v>
      </c>
      <c r="K266" s="133">
        <f>H266-F266</f>
        <v>-215</v>
      </c>
      <c r="L266" s="134">
        <f>K266/F266</f>
        <v>-0.30069930069930068</v>
      </c>
      <c r="M266" s="135" t="s">
        <v>663</v>
      </c>
      <c r="N266" s="136">
        <v>43670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109</v>
      </c>
      <c r="B267" s="105">
        <v>43098</v>
      </c>
      <c r="C267" s="105"/>
      <c r="D267" s="106" t="s">
        <v>735</v>
      </c>
      <c r="E267" s="107" t="s">
        <v>623</v>
      </c>
      <c r="F267" s="108">
        <v>435</v>
      </c>
      <c r="G267" s="107"/>
      <c r="H267" s="107">
        <v>542.5</v>
      </c>
      <c r="I267" s="125">
        <v>539</v>
      </c>
      <c r="J267" s="140" t="s">
        <v>682</v>
      </c>
      <c r="K267" s="127">
        <v>107.5</v>
      </c>
      <c r="L267" s="128">
        <v>0.247126436781609</v>
      </c>
      <c r="M267" s="129" t="s">
        <v>599</v>
      </c>
      <c r="N267" s="130">
        <v>43206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110</v>
      </c>
      <c r="B268" s="105">
        <v>43098</v>
      </c>
      <c r="C268" s="105"/>
      <c r="D268" s="106" t="s">
        <v>571</v>
      </c>
      <c r="E268" s="107" t="s">
        <v>623</v>
      </c>
      <c r="F268" s="108">
        <v>885</v>
      </c>
      <c r="G268" s="107"/>
      <c r="H268" s="107">
        <v>1090</v>
      </c>
      <c r="I268" s="125">
        <v>1084</v>
      </c>
      <c r="J268" s="140" t="s">
        <v>682</v>
      </c>
      <c r="K268" s="127">
        <v>205</v>
      </c>
      <c r="L268" s="128">
        <v>0.23163841807909599</v>
      </c>
      <c r="M268" s="129" t="s">
        <v>599</v>
      </c>
      <c r="N268" s="130">
        <v>43213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6">
        <v>111</v>
      </c>
      <c r="B269" s="347">
        <v>43192</v>
      </c>
      <c r="C269" s="347"/>
      <c r="D269" s="115" t="s">
        <v>752</v>
      </c>
      <c r="E269" s="350" t="s">
        <v>623</v>
      </c>
      <c r="F269" s="353">
        <v>478.5</v>
      </c>
      <c r="G269" s="350"/>
      <c r="H269" s="350">
        <v>442</v>
      </c>
      <c r="I269" s="356">
        <v>613</v>
      </c>
      <c r="J269" s="383" t="s">
        <v>3403</v>
      </c>
      <c r="K269" s="133">
        <f>H269-F269</f>
        <v>-36.5</v>
      </c>
      <c r="L269" s="134">
        <f>K269/F269</f>
        <v>-7.6280041797283177E-2</v>
      </c>
      <c r="M269" s="135" t="s">
        <v>663</v>
      </c>
      <c r="N269" s="136">
        <v>43762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112</v>
      </c>
      <c r="B270" s="109">
        <v>43194</v>
      </c>
      <c r="C270" s="109"/>
      <c r="D270" s="373" t="s">
        <v>2978</v>
      </c>
      <c r="E270" s="111" t="s">
        <v>623</v>
      </c>
      <c r="F270" s="112">
        <f>141.5-7.3</f>
        <v>134.19999999999999</v>
      </c>
      <c r="G270" s="112"/>
      <c r="H270" s="113">
        <v>77</v>
      </c>
      <c r="I270" s="131">
        <v>180</v>
      </c>
      <c r="J270" s="383" t="s">
        <v>3402</v>
      </c>
      <c r="K270" s="133">
        <f>H270-F270</f>
        <v>-57.199999999999989</v>
      </c>
      <c r="L270" s="134">
        <f>K270/F270</f>
        <v>-0.42622950819672129</v>
      </c>
      <c r="M270" s="135" t="s">
        <v>663</v>
      </c>
      <c r="N270" s="136">
        <v>43522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113</v>
      </c>
      <c r="B271" s="109">
        <v>43209</v>
      </c>
      <c r="C271" s="109"/>
      <c r="D271" s="110" t="s">
        <v>745</v>
      </c>
      <c r="E271" s="111" t="s">
        <v>623</v>
      </c>
      <c r="F271" s="112">
        <v>430</v>
      </c>
      <c r="G271" s="112"/>
      <c r="H271" s="113">
        <v>220</v>
      </c>
      <c r="I271" s="131">
        <v>537</v>
      </c>
      <c r="J271" s="137" t="s">
        <v>746</v>
      </c>
      <c r="K271" s="133">
        <f>H271-F271</f>
        <v>-210</v>
      </c>
      <c r="L271" s="134">
        <f>K271/F271</f>
        <v>-0.48837209302325579</v>
      </c>
      <c r="M271" s="135" t="s">
        <v>663</v>
      </c>
      <c r="N271" s="136">
        <v>43252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7">
        <v>114</v>
      </c>
      <c r="B272" s="158">
        <v>43220</v>
      </c>
      <c r="C272" s="158"/>
      <c r="D272" s="159" t="s">
        <v>394</v>
      </c>
      <c r="E272" s="160" t="s">
        <v>623</v>
      </c>
      <c r="F272" s="162">
        <v>153.5</v>
      </c>
      <c r="G272" s="162"/>
      <c r="H272" s="162">
        <v>196</v>
      </c>
      <c r="I272" s="162">
        <v>196</v>
      </c>
      <c r="J272" s="358" t="s">
        <v>3494</v>
      </c>
      <c r="K272" s="182">
        <f>H272-F272</f>
        <v>42.5</v>
      </c>
      <c r="L272" s="183">
        <f>K272/F272</f>
        <v>0.27687296416938112</v>
      </c>
      <c r="M272" s="161" t="s">
        <v>599</v>
      </c>
      <c r="N272" s="184">
        <v>43605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115</v>
      </c>
      <c r="B273" s="109">
        <v>43306</v>
      </c>
      <c r="C273" s="109"/>
      <c r="D273" s="110" t="s">
        <v>768</v>
      </c>
      <c r="E273" s="111" t="s">
        <v>623</v>
      </c>
      <c r="F273" s="112">
        <v>27.5</v>
      </c>
      <c r="G273" s="112"/>
      <c r="H273" s="113">
        <v>13.1</v>
      </c>
      <c r="I273" s="131">
        <v>60</v>
      </c>
      <c r="J273" s="137" t="s">
        <v>772</v>
      </c>
      <c r="K273" s="133">
        <v>-14.4</v>
      </c>
      <c r="L273" s="134">
        <v>-0.52363636363636401</v>
      </c>
      <c r="M273" s="135" t="s">
        <v>663</v>
      </c>
      <c r="N273" s="136">
        <v>43138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6">
        <v>116</v>
      </c>
      <c r="B274" s="347">
        <v>43318</v>
      </c>
      <c r="C274" s="347"/>
      <c r="D274" s="115" t="s">
        <v>747</v>
      </c>
      <c r="E274" s="350" t="s">
        <v>623</v>
      </c>
      <c r="F274" s="350">
        <v>148.5</v>
      </c>
      <c r="G274" s="350"/>
      <c r="H274" s="350">
        <v>102</v>
      </c>
      <c r="I274" s="356">
        <v>182</v>
      </c>
      <c r="J274" s="137" t="s">
        <v>3493</v>
      </c>
      <c r="K274" s="133">
        <f>H274-F274</f>
        <v>-46.5</v>
      </c>
      <c r="L274" s="134">
        <f>K274/F274</f>
        <v>-0.31313131313131315</v>
      </c>
      <c r="M274" s="135" t="s">
        <v>663</v>
      </c>
      <c r="N274" s="136">
        <v>43661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117</v>
      </c>
      <c r="B275" s="105">
        <v>43335</v>
      </c>
      <c r="C275" s="105"/>
      <c r="D275" s="106" t="s">
        <v>773</v>
      </c>
      <c r="E275" s="107" t="s">
        <v>623</v>
      </c>
      <c r="F275" s="155">
        <v>285</v>
      </c>
      <c r="G275" s="107"/>
      <c r="H275" s="107">
        <v>355</v>
      </c>
      <c r="I275" s="125">
        <v>364</v>
      </c>
      <c r="J275" s="140" t="s">
        <v>774</v>
      </c>
      <c r="K275" s="127">
        <v>70</v>
      </c>
      <c r="L275" s="128">
        <v>0.24561403508771901</v>
      </c>
      <c r="M275" s="129" t="s">
        <v>599</v>
      </c>
      <c r="N275" s="130">
        <v>43455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118</v>
      </c>
      <c r="B276" s="105">
        <v>43341</v>
      </c>
      <c r="C276" s="105"/>
      <c r="D276" s="106" t="s">
        <v>384</v>
      </c>
      <c r="E276" s="107" t="s">
        <v>623</v>
      </c>
      <c r="F276" s="155">
        <v>525</v>
      </c>
      <c r="G276" s="107"/>
      <c r="H276" s="107">
        <v>585</v>
      </c>
      <c r="I276" s="125">
        <v>635</v>
      </c>
      <c r="J276" s="140" t="s">
        <v>748</v>
      </c>
      <c r="K276" s="127">
        <f t="shared" ref="K276:K288" si="130">H276-F276</f>
        <v>60</v>
      </c>
      <c r="L276" s="128">
        <f t="shared" ref="L276:L288" si="131">K276/F276</f>
        <v>0.11428571428571428</v>
      </c>
      <c r="M276" s="129" t="s">
        <v>599</v>
      </c>
      <c r="N276" s="130">
        <v>43662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119</v>
      </c>
      <c r="B277" s="105">
        <v>43395</v>
      </c>
      <c r="C277" s="105"/>
      <c r="D277" s="106" t="s">
        <v>368</v>
      </c>
      <c r="E277" s="107" t="s">
        <v>623</v>
      </c>
      <c r="F277" s="155">
        <v>475</v>
      </c>
      <c r="G277" s="107"/>
      <c r="H277" s="107">
        <v>574</v>
      </c>
      <c r="I277" s="125">
        <v>570</v>
      </c>
      <c r="J277" s="140" t="s">
        <v>682</v>
      </c>
      <c r="K277" s="127">
        <f t="shared" si="130"/>
        <v>99</v>
      </c>
      <c r="L277" s="128">
        <f t="shared" si="131"/>
        <v>0.20842105263157895</v>
      </c>
      <c r="M277" s="129" t="s">
        <v>599</v>
      </c>
      <c r="N277" s="130">
        <v>43403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120</v>
      </c>
      <c r="B278" s="153">
        <v>43397</v>
      </c>
      <c r="C278" s="153"/>
      <c r="D278" s="400" t="s">
        <v>391</v>
      </c>
      <c r="E278" s="155" t="s">
        <v>623</v>
      </c>
      <c r="F278" s="155">
        <v>707.5</v>
      </c>
      <c r="G278" s="155"/>
      <c r="H278" s="155">
        <v>872</v>
      </c>
      <c r="I278" s="177">
        <v>872</v>
      </c>
      <c r="J278" s="178" t="s">
        <v>682</v>
      </c>
      <c r="K278" s="127">
        <f t="shared" si="130"/>
        <v>164.5</v>
      </c>
      <c r="L278" s="179">
        <f t="shared" si="131"/>
        <v>0.23250883392226149</v>
      </c>
      <c r="M278" s="180" t="s">
        <v>599</v>
      </c>
      <c r="N278" s="181">
        <v>43482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4">
        <v>121</v>
      </c>
      <c r="B279" s="153">
        <v>43398</v>
      </c>
      <c r="C279" s="153"/>
      <c r="D279" s="400" t="s">
        <v>348</v>
      </c>
      <c r="E279" s="155" t="s">
        <v>623</v>
      </c>
      <c r="F279" s="155">
        <v>162</v>
      </c>
      <c r="G279" s="155"/>
      <c r="H279" s="155">
        <v>204</v>
      </c>
      <c r="I279" s="177">
        <v>209</v>
      </c>
      <c r="J279" s="178" t="s">
        <v>3492</v>
      </c>
      <c r="K279" s="127">
        <f t="shared" si="130"/>
        <v>42</v>
      </c>
      <c r="L279" s="179">
        <f t="shared" si="131"/>
        <v>0.25925925925925924</v>
      </c>
      <c r="M279" s="180" t="s">
        <v>599</v>
      </c>
      <c r="N279" s="181">
        <v>43539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122</v>
      </c>
      <c r="B280" s="206">
        <v>43399</v>
      </c>
      <c r="C280" s="206"/>
      <c r="D280" s="154" t="s">
        <v>495</v>
      </c>
      <c r="E280" s="207" t="s">
        <v>623</v>
      </c>
      <c r="F280" s="207">
        <v>240</v>
      </c>
      <c r="G280" s="207"/>
      <c r="H280" s="207">
        <v>297</v>
      </c>
      <c r="I280" s="231">
        <v>297</v>
      </c>
      <c r="J280" s="178" t="s">
        <v>682</v>
      </c>
      <c r="K280" s="232">
        <f t="shared" si="130"/>
        <v>57</v>
      </c>
      <c r="L280" s="233">
        <f t="shared" si="131"/>
        <v>0.23749999999999999</v>
      </c>
      <c r="M280" s="234" t="s">
        <v>599</v>
      </c>
      <c r="N280" s="235">
        <v>43417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123</v>
      </c>
      <c r="B281" s="105">
        <v>43439</v>
      </c>
      <c r="C281" s="105"/>
      <c r="D281" s="147" t="s">
        <v>749</v>
      </c>
      <c r="E281" s="107" t="s">
        <v>623</v>
      </c>
      <c r="F281" s="107">
        <v>202.5</v>
      </c>
      <c r="G281" s="107"/>
      <c r="H281" s="107">
        <v>255</v>
      </c>
      <c r="I281" s="125">
        <v>252</v>
      </c>
      <c r="J281" s="140" t="s">
        <v>682</v>
      </c>
      <c r="K281" s="127">
        <f t="shared" si="130"/>
        <v>52.5</v>
      </c>
      <c r="L281" s="128">
        <f t="shared" si="131"/>
        <v>0.25925925925925924</v>
      </c>
      <c r="M281" s="129" t="s">
        <v>599</v>
      </c>
      <c r="N281" s="130">
        <v>43542</v>
      </c>
      <c r="O281" s="57"/>
      <c r="P281" s="16"/>
      <c r="Q281" s="16"/>
      <c r="R281" s="93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124</v>
      </c>
      <c r="B282" s="206">
        <v>43465</v>
      </c>
      <c r="C282" s="105"/>
      <c r="D282" s="400" t="s">
        <v>423</v>
      </c>
      <c r="E282" s="207" t="s">
        <v>623</v>
      </c>
      <c r="F282" s="207">
        <v>710</v>
      </c>
      <c r="G282" s="207"/>
      <c r="H282" s="207">
        <v>866</v>
      </c>
      <c r="I282" s="231">
        <v>866</v>
      </c>
      <c r="J282" s="178" t="s">
        <v>682</v>
      </c>
      <c r="K282" s="127">
        <f t="shared" si="130"/>
        <v>156</v>
      </c>
      <c r="L282" s="128">
        <f t="shared" si="131"/>
        <v>0.21971830985915494</v>
      </c>
      <c r="M282" s="129" t="s">
        <v>599</v>
      </c>
      <c r="N282" s="361">
        <v>43553</v>
      </c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125</v>
      </c>
      <c r="B283" s="206">
        <v>43522</v>
      </c>
      <c r="C283" s="206"/>
      <c r="D283" s="400" t="s">
        <v>141</v>
      </c>
      <c r="E283" s="207" t="s">
        <v>623</v>
      </c>
      <c r="F283" s="207">
        <v>337.25</v>
      </c>
      <c r="G283" s="207"/>
      <c r="H283" s="207">
        <v>398.5</v>
      </c>
      <c r="I283" s="231">
        <v>411</v>
      </c>
      <c r="J283" s="140" t="s">
        <v>3491</v>
      </c>
      <c r="K283" s="127">
        <f t="shared" si="130"/>
        <v>61.25</v>
      </c>
      <c r="L283" s="128">
        <f t="shared" si="131"/>
        <v>0.1816160118606375</v>
      </c>
      <c r="M283" s="129" t="s">
        <v>599</v>
      </c>
      <c r="N283" s="361">
        <v>43760</v>
      </c>
      <c r="O283" s="57"/>
      <c r="P283" s="16"/>
      <c r="Q283" s="16"/>
      <c r="R283" s="93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8">
        <v>126</v>
      </c>
      <c r="B284" s="163">
        <v>43559</v>
      </c>
      <c r="C284" s="163"/>
      <c r="D284" s="164" t="s">
        <v>410</v>
      </c>
      <c r="E284" s="165" t="s">
        <v>623</v>
      </c>
      <c r="F284" s="165">
        <v>130</v>
      </c>
      <c r="G284" s="165"/>
      <c r="H284" s="165">
        <v>65</v>
      </c>
      <c r="I284" s="185">
        <v>158</v>
      </c>
      <c r="J284" s="137" t="s">
        <v>750</v>
      </c>
      <c r="K284" s="133">
        <f t="shared" si="130"/>
        <v>-65</v>
      </c>
      <c r="L284" s="134">
        <f t="shared" si="131"/>
        <v>-0.5</v>
      </c>
      <c r="M284" s="135" t="s">
        <v>663</v>
      </c>
      <c r="N284" s="136">
        <v>43726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69">
        <v>127</v>
      </c>
      <c r="B285" s="186">
        <v>43017</v>
      </c>
      <c r="C285" s="186"/>
      <c r="D285" s="187" t="s">
        <v>169</v>
      </c>
      <c r="E285" s="188" t="s">
        <v>623</v>
      </c>
      <c r="F285" s="189">
        <v>141.5</v>
      </c>
      <c r="G285" s="190"/>
      <c r="H285" s="190">
        <v>183.5</v>
      </c>
      <c r="I285" s="190">
        <v>210</v>
      </c>
      <c r="J285" s="217" t="s">
        <v>3440</v>
      </c>
      <c r="K285" s="218">
        <f t="shared" si="130"/>
        <v>42</v>
      </c>
      <c r="L285" s="219">
        <f t="shared" si="131"/>
        <v>0.29681978798586572</v>
      </c>
      <c r="M285" s="189" t="s">
        <v>599</v>
      </c>
      <c r="N285" s="220">
        <v>43042</v>
      </c>
      <c r="O285" s="57"/>
      <c r="P285" s="16"/>
      <c r="Q285" s="16"/>
      <c r="R285" s="9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8">
        <v>128</v>
      </c>
      <c r="B286" s="163">
        <v>43074</v>
      </c>
      <c r="C286" s="163"/>
      <c r="D286" s="164" t="s">
        <v>303</v>
      </c>
      <c r="E286" s="165" t="s">
        <v>623</v>
      </c>
      <c r="F286" s="166">
        <v>172</v>
      </c>
      <c r="G286" s="165"/>
      <c r="H286" s="165">
        <v>155.25</v>
      </c>
      <c r="I286" s="185">
        <v>230</v>
      </c>
      <c r="J286" s="383" t="s">
        <v>3400</v>
      </c>
      <c r="K286" s="133">
        <f t="shared" ref="K286" si="132">H286-F286</f>
        <v>-16.75</v>
      </c>
      <c r="L286" s="134">
        <f t="shared" ref="L286" si="133">K286/F286</f>
        <v>-9.7383720930232565E-2</v>
      </c>
      <c r="M286" s="135" t="s">
        <v>663</v>
      </c>
      <c r="N286" s="136">
        <v>43787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129</v>
      </c>
      <c r="B287" s="186">
        <v>43398</v>
      </c>
      <c r="C287" s="186"/>
      <c r="D287" s="187" t="s">
        <v>104</v>
      </c>
      <c r="E287" s="188" t="s">
        <v>623</v>
      </c>
      <c r="F287" s="190">
        <v>698.5</v>
      </c>
      <c r="G287" s="190"/>
      <c r="H287" s="190">
        <v>850</v>
      </c>
      <c r="I287" s="190">
        <v>890</v>
      </c>
      <c r="J287" s="221" t="s">
        <v>3488</v>
      </c>
      <c r="K287" s="218">
        <f t="shared" si="130"/>
        <v>151.5</v>
      </c>
      <c r="L287" s="219">
        <f t="shared" si="131"/>
        <v>0.21689334287759485</v>
      </c>
      <c r="M287" s="189" t="s">
        <v>599</v>
      </c>
      <c r="N287" s="220">
        <v>43453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130</v>
      </c>
      <c r="B288" s="158">
        <v>42877</v>
      </c>
      <c r="C288" s="158"/>
      <c r="D288" s="159" t="s">
        <v>383</v>
      </c>
      <c r="E288" s="160" t="s">
        <v>623</v>
      </c>
      <c r="F288" s="161">
        <v>127.6</v>
      </c>
      <c r="G288" s="162"/>
      <c r="H288" s="162">
        <v>138</v>
      </c>
      <c r="I288" s="162">
        <v>190</v>
      </c>
      <c r="J288" s="384" t="s">
        <v>3404</v>
      </c>
      <c r="K288" s="182">
        <f t="shared" si="130"/>
        <v>10.400000000000006</v>
      </c>
      <c r="L288" s="183">
        <f t="shared" si="131"/>
        <v>8.1504702194357417E-2</v>
      </c>
      <c r="M288" s="161" t="s">
        <v>599</v>
      </c>
      <c r="N288" s="184">
        <v>43774</v>
      </c>
      <c r="O288" s="57"/>
      <c r="P288" s="16"/>
      <c r="Q288" s="16"/>
      <c r="R288" s="93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0">
        <v>131</v>
      </c>
      <c r="B289" s="194">
        <v>43158</v>
      </c>
      <c r="C289" s="194"/>
      <c r="D289" s="191" t="s">
        <v>754</v>
      </c>
      <c r="E289" s="195" t="s">
        <v>623</v>
      </c>
      <c r="F289" s="196">
        <v>317</v>
      </c>
      <c r="G289" s="195"/>
      <c r="H289" s="195"/>
      <c r="I289" s="224">
        <v>398</v>
      </c>
      <c r="J289" s="237" t="s">
        <v>601</v>
      </c>
      <c r="K289" s="193"/>
      <c r="L289" s="192"/>
      <c r="M289" s="223" t="s">
        <v>601</v>
      </c>
      <c r="N289" s="222"/>
      <c r="O289" s="57"/>
      <c r="P289" s="16"/>
      <c r="Q289" s="16"/>
      <c r="R289" s="341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68">
        <v>132</v>
      </c>
      <c r="B290" s="163">
        <v>43164</v>
      </c>
      <c r="C290" s="163"/>
      <c r="D290" s="164" t="s">
        <v>135</v>
      </c>
      <c r="E290" s="165" t="s">
        <v>623</v>
      </c>
      <c r="F290" s="166">
        <f>510-14.4</f>
        <v>495.6</v>
      </c>
      <c r="G290" s="165"/>
      <c r="H290" s="165">
        <v>350</v>
      </c>
      <c r="I290" s="185">
        <v>672</v>
      </c>
      <c r="J290" s="383" t="s">
        <v>3461</v>
      </c>
      <c r="K290" s="133">
        <f t="shared" ref="K290" si="134">H290-F290</f>
        <v>-145.60000000000002</v>
      </c>
      <c r="L290" s="134">
        <f t="shared" ref="L290" si="135">K290/F290</f>
        <v>-0.29378531073446329</v>
      </c>
      <c r="M290" s="135" t="s">
        <v>663</v>
      </c>
      <c r="N290" s="136">
        <v>43887</v>
      </c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133</v>
      </c>
      <c r="B291" s="163">
        <v>43237</v>
      </c>
      <c r="C291" s="163"/>
      <c r="D291" s="164" t="s">
        <v>489</v>
      </c>
      <c r="E291" s="165" t="s">
        <v>623</v>
      </c>
      <c r="F291" s="166">
        <v>230.3</v>
      </c>
      <c r="G291" s="165"/>
      <c r="H291" s="165">
        <v>102.5</v>
      </c>
      <c r="I291" s="185">
        <v>348</v>
      </c>
      <c r="J291" s="383" t="s">
        <v>3482</v>
      </c>
      <c r="K291" s="133">
        <f t="shared" ref="K291" si="136">H291-F291</f>
        <v>-127.80000000000001</v>
      </c>
      <c r="L291" s="134">
        <f t="shared" ref="L291" si="137">K291/F291</f>
        <v>-0.55492835432045162</v>
      </c>
      <c r="M291" s="135" t="s">
        <v>663</v>
      </c>
      <c r="N291" s="136">
        <v>43896</v>
      </c>
      <c r="O291" s="57"/>
      <c r="P291" s="16"/>
      <c r="Q291" s="16"/>
      <c r="R291" s="343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4">
        <v>134</v>
      </c>
      <c r="B292" s="197">
        <v>43258</v>
      </c>
      <c r="C292" s="197"/>
      <c r="D292" s="200" t="s">
        <v>449</v>
      </c>
      <c r="E292" s="198" t="s">
        <v>623</v>
      </c>
      <c r="F292" s="196">
        <f>342.5-5.1</f>
        <v>337.4</v>
      </c>
      <c r="G292" s="198"/>
      <c r="H292" s="198"/>
      <c r="I292" s="225">
        <v>439</v>
      </c>
      <c r="J292" s="237" t="s">
        <v>601</v>
      </c>
      <c r="K292" s="227"/>
      <c r="L292" s="228"/>
      <c r="M292" s="226" t="s">
        <v>601</v>
      </c>
      <c r="N292" s="229"/>
      <c r="O292" s="57"/>
      <c r="P292" s="16"/>
      <c r="Q292" s="16"/>
      <c r="R292" s="341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4">
        <v>135</v>
      </c>
      <c r="B293" s="197">
        <v>43285</v>
      </c>
      <c r="C293" s="197"/>
      <c r="D293" s="201" t="s">
        <v>49</v>
      </c>
      <c r="E293" s="198" t="s">
        <v>623</v>
      </c>
      <c r="F293" s="196">
        <f>127.5-5.53</f>
        <v>121.97</v>
      </c>
      <c r="G293" s="198"/>
      <c r="H293" s="198"/>
      <c r="I293" s="225">
        <v>170</v>
      </c>
      <c r="J293" s="237" t="s">
        <v>601</v>
      </c>
      <c r="K293" s="227"/>
      <c r="L293" s="228"/>
      <c r="M293" s="226" t="s">
        <v>601</v>
      </c>
      <c r="N293" s="229"/>
      <c r="O293" s="57"/>
      <c r="P293" s="16"/>
      <c r="Q293" s="16"/>
      <c r="R293" s="17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8">
        <v>136</v>
      </c>
      <c r="B294" s="163">
        <v>43294</v>
      </c>
      <c r="C294" s="163"/>
      <c r="D294" s="164" t="s">
        <v>243</v>
      </c>
      <c r="E294" s="165" t="s">
        <v>623</v>
      </c>
      <c r="F294" s="166">
        <v>46.5</v>
      </c>
      <c r="G294" s="165"/>
      <c r="H294" s="165">
        <v>17</v>
      </c>
      <c r="I294" s="185">
        <v>59</v>
      </c>
      <c r="J294" s="383" t="s">
        <v>3460</v>
      </c>
      <c r="K294" s="133">
        <f t="shared" ref="K294" si="138">H294-F294</f>
        <v>-29.5</v>
      </c>
      <c r="L294" s="134">
        <f t="shared" ref="L294" si="139">K294/F294</f>
        <v>-0.63440860215053763</v>
      </c>
      <c r="M294" s="135" t="s">
        <v>663</v>
      </c>
      <c r="N294" s="136">
        <v>43887</v>
      </c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0">
        <v>137</v>
      </c>
      <c r="B295" s="194">
        <v>43396</v>
      </c>
      <c r="C295" s="194"/>
      <c r="D295" s="201" t="s">
        <v>425</v>
      </c>
      <c r="E295" s="198" t="s">
        <v>623</v>
      </c>
      <c r="F295" s="199">
        <v>156.5</v>
      </c>
      <c r="G295" s="198"/>
      <c r="H295" s="198"/>
      <c r="I295" s="225">
        <v>191</v>
      </c>
      <c r="J295" s="237" t="s">
        <v>601</v>
      </c>
      <c r="K295" s="227"/>
      <c r="L295" s="228"/>
      <c r="M295" s="226" t="s">
        <v>601</v>
      </c>
      <c r="N295" s="229"/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0">
        <v>138</v>
      </c>
      <c r="B296" s="194">
        <v>43439</v>
      </c>
      <c r="C296" s="194"/>
      <c r="D296" s="201" t="s">
        <v>330</v>
      </c>
      <c r="E296" s="198" t="s">
        <v>623</v>
      </c>
      <c r="F296" s="199">
        <v>259.5</v>
      </c>
      <c r="G296" s="198"/>
      <c r="H296" s="198"/>
      <c r="I296" s="225">
        <v>321</v>
      </c>
      <c r="J296" s="237" t="s">
        <v>601</v>
      </c>
      <c r="K296" s="227"/>
      <c r="L296" s="228"/>
      <c r="M296" s="226" t="s">
        <v>601</v>
      </c>
      <c r="N296" s="229"/>
      <c r="O296" s="16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8">
        <v>139</v>
      </c>
      <c r="B297" s="163">
        <v>43439</v>
      </c>
      <c r="C297" s="163"/>
      <c r="D297" s="164" t="s">
        <v>775</v>
      </c>
      <c r="E297" s="165" t="s">
        <v>623</v>
      </c>
      <c r="F297" s="165">
        <v>715</v>
      </c>
      <c r="G297" s="165"/>
      <c r="H297" s="165">
        <v>445</v>
      </c>
      <c r="I297" s="185">
        <v>840</v>
      </c>
      <c r="J297" s="137" t="s">
        <v>2994</v>
      </c>
      <c r="K297" s="133">
        <f t="shared" ref="K297:K300" si="140">H297-F297</f>
        <v>-270</v>
      </c>
      <c r="L297" s="134">
        <f t="shared" ref="L297:L300" si="141">K297/F297</f>
        <v>-0.3776223776223776</v>
      </c>
      <c r="M297" s="135" t="s">
        <v>663</v>
      </c>
      <c r="N297" s="136">
        <v>43800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140</v>
      </c>
      <c r="B298" s="206">
        <v>43469</v>
      </c>
      <c r="C298" s="206"/>
      <c r="D298" s="154" t="s">
        <v>145</v>
      </c>
      <c r="E298" s="207" t="s">
        <v>623</v>
      </c>
      <c r="F298" s="207">
        <v>875</v>
      </c>
      <c r="G298" s="207"/>
      <c r="H298" s="207">
        <v>1165</v>
      </c>
      <c r="I298" s="231">
        <v>1185</v>
      </c>
      <c r="J298" s="140" t="s">
        <v>3489</v>
      </c>
      <c r="K298" s="127">
        <f t="shared" si="140"/>
        <v>290</v>
      </c>
      <c r="L298" s="128">
        <f t="shared" si="141"/>
        <v>0.33142857142857141</v>
      </c>
      <c r="M298" s="129" t="s">
        <v>599</v>
      </c>
      <c r="N298" s="361">
        <v>43847</v>
      </c>
      <c r="O298" s="57"/>
      <c r="P298" s="16"/>
      <c r="Q298" s="16"/>
      <c r="R298" s="343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141</v>
      </c>
      <c r="B299" s="206">
        <v>43559</v>
      </c>
      <c r="C299" s="206"/>
      <c r="D299" s="400" t="s">
        <v>345</v>
      </c>
      <c r="E299" s="207" t="s">
        <v>623</v>
      </c>
      <c r="F299" s="207">
        <f>387-14.63</f>
        <v>372.37</v>
      </c>
      <c r="G299" s="207"/>
      <c r="H299" s="207">
        <v>490</v>
      </c>
      <c r="I299" s="231">
        <v>490</v>
      </c>
      <c r="J299" s="140" t="s">
        <v>682</v>
      </c>
      <c r="K299" s="127">
        <f t="shared" si="140"/>
        <v>117.63</v>
      </c>
      <c r="L299" s="128">
        <f t="shared" si="141"/>
        <v>0.31589548030185027</v>
      </c>
      <c r="M299" s="129" t="s">
        <v>599</v>
      </c>
      <c r="N299" s="361">
        <v>43850</v>
      </c>
      <c r="O299" s="57"/>
      <c r="P299" s="16"/>
      <c r="Q299" s="16"/>
      <c r="R299" s="343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8">
        <v>142</v>
      </c>
      <c r="B300" s="163">
        <v>43578</v>
      </c>
      <c r="C300" s="163"/>
      <c r="D300" s="164" t="s">
        <v>776</v>
      </c>
      <c r="E300" s="165" t="s">
        <v>600</v>
      </c>
      <c r="F300" s="165">
        <v>220</v>
      </c>
      <c r="G300" s="165"/>
      <c r="H300" s="165">
        <v>127.5</v>
      </c>
      <c r="I300" s="185">
        <v>284</v>
      </c>
      <c r="J300" s="383" t="s">
        <v>3483</v>
      </c>
      <c r="K300" s="133">
        <f t="shared" si="140"/>
        <v>-92.5</v>
      </c>
      <c r="L300" s="134">
        <f t="shared" si="141"/>
        <v>-0.42045454545454547</v>
      </c>
      <c r="M300" s="135" t="s">
        <v>663</v>
      </c>
      <c r="N300" s="136">
        <v>43896</v>
      </c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143</v>
      </c>
      <c r="B301" s="206">
        <v>43622</v>
      </c>
      <c r="C301" s="206"/>
      <c r="D301" s="400" t="s">
        <v>496</v>
      </c>
      <c r="E301" s="207" t="s">
        <v>600</v>
      </c>
      <c r="F301" s="207">
        <v>332.8</v>
      </c>
      <c r="G301" s="207"/>
      <c r="H301" s="207">
        <v>405</v>
      </c>
      <c r="I301" s="231">
        <v>419</v>
      </c>
      <c r="J301" s="140" t="s">
        <v>3490</v>
      </c>
      <c r="K301" s="127">
        <f t="shared" ref="K301" si="142">H301-F301</f>
        <v>72.199999999999989</v>
      </c>
      <c r="L301" s="128">
        <f t="shared" ref="L301" si="143">K301/F301</f>
        <v>0.21694711538461534</v>
      </c>
      <c r="M301" s="129" t="s">
        <v>599</v>
      </c>
      <c r="N301" s="361">
        <v>43860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143">
        <v>144</v>
      </c>
      <c r="B302" s="142">
        <v>43641</v>
      </c>
      <c r="C302" s="142"/>
      <c r="D302" s="143" t="s">
        <v>139</v>
      </c>
      <c r="E302" s="144" t="s">
        <v>623</v>
      </c>
      <c r="F302" s="145">
        <v>386</v>
      </c>
      <c r="G302" s="146"/>
      <c r="H302" s="146">
        <v>395</v>
      </c>
      <c r="I302" s="146">
        <v>452</v>
      </c>
      <c r="J302" s="169" t="s">
        <v>3405</v>
      </c>
      <c r="K302" s="170">
        <f t="shared" ref="K302" si="144">H302-F302</f>
        <v>9</v>
      </c>
      <c r="L302" s="171">
        <f t="shared" ref="L302" si="145">K302/F302</f>
        <v>2.3316062176165803E-2</v>
      </c>
      <c r="M302" s="172" t="s">
        <v>708</v>
      </c>
      <c r="N302" s="173">
        <v>43868</v>
      </c>
      <c r="O302" s="16"/>
      <c r="P302" s="16"/>
      <c r="Q302" s="16"/>
      <c r="R302" s="17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1">
        <v>145</v>
      </c>
      <c r="B303" s="194">
        <v>43707</v>
      </c>
      <c r="C303" s="194"/>
      <c r="D303" s="201" t="s">
        <v>260</v>
      </c>
      <c r="E303" s="198" t="s">
        <v>623</v>
      </c>
      <c r="F303" s="198" t="s">
        <v>755</v>
      </c>
      <c r="G303" s="198"/>
      <c r="H303" s="198"/>
      <c r="I303" s="225">
        <v>190</v>
      </c>
      <c r="J303" s="237" t="s">
        <v>601</v>
      </c>
      <c r="K303" s="227"/>
      <c r="L303" s="228"/>
      <c r="M303" s="357" t="s">
        <v>601</v>
      </c>
      <c r="N303" s="229"/>
      <c r="O303" s="16"/>
      <c r="P303" s="16"/>
      <c r="Q303" s="16"/>
      <c r="R303" s="343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5">
        <v>146</v>
      </c>
      <c r="B304" s="206">
        <v>43731</v>
      </c>
      <c r="C304" s="206"/>
      <c r="D304" s="154" t="s">
        <v>440</v>
      </c>
      <c r="E304" s="207" t="s">
        <v>623</v>
      </c>
      <c r="F304" s="207">
        <v>235</v>
      </c>
      <c r="G304" s="207"/>
      <c r="H304" s="207">
        <v>295</v>
      </c>
      <c r="I304" s="231">
        <v>296</v>
      </c>
      <c r="J304" s="140" t="s">
        <v>3147</v>
      </c>
      <c r="K304" s="127">
        <f t="shared" ref="K304" si="146">H304-F304</f>
        <v>60</v>
      </c>
      <c r="L304" s="128">
        <f t="shared" ref="L304" si="147">K304/F304</f>
        <v>0.25531914893617019</v>
      </c>
      <c r="M304" s="129" t="s">
        <v>599</v>
      </c>
      <c r="N304" s="361">
        <v>43844</v>
      </c>
      <c r="O304" s="57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147</v>
      </c>
      <c r="B305" s="206">
        <v>43752</v>
      </c>
      <c r="C305" s="206"/>
      <c r="D305" s="154" t="s">
        <v>2977</v>
      </c>
      <c r="E305" s="207" t="s">
        <v>623</v>
      </c>
      <c r="F305" s="207">
        <v>277.5</v>
      </c>
      <c r="G305" s="207"/>
      <c r="H305" s="207">
        <v>333</v>
      </c>
      <c r="I305" s="231">
        <v>333</v>
      </c>
      <c r="J305" s="140" t="s">
        <v>3148</v>
      </c>
      <c r="K305" s="127">
        <f t="shared" ref="K305" si="148">H305-F305</f>
        <v>55.5</v>
      </c>
      <c r="L305" s="128">
        <f t="shared" ref="L305" si="149">K305/F305</f>
        <v>0.2</v>
      </c>
      <c r="M305" s="129" t="s">
        <v>599</v>
      </c>
      <c r="N305" s="361">
        <v>43846</v>
      </c>
      <c r="O305" s="57"/>
      <c r="P305" s="16"/>
      <c r="Q305" s="16"/>
      <c r="R305" s="343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148</v>
      </c>
      <c r="B306" s="206">
        <v>43752</v>
      </c>
      <c r="C306" s="206"/>
      <c r="D306" s="154" t="s">
        <v>2976</v>
      </c>
      <c r="E306" s="207" t="s">
        <v>623</v>
      </c>
      <c r="F306" s="207">
        <v>930</v>
      </c>
      <c r="G306" s="207"/>
      <c r="H306" s="207">
        <v>1165</v>
      </c>
      <c r="I306" s="231">
        <v>1200</v>
      </c>
      <c r="J306" s="140" t="s">
        <v>3150</v>
      </c>
      <c r="K306" s="127">
        <f t="shared" ref="K306" si="150">H306-F306</f>
        <v>235</v>
      </c>
      <c r="L306" s="128">
        <f t="shared" ref="L306" si="151">K306/F306</f>
        <v>0.25268817204301075</v>
      </c>
      <c r="M306" s="129" t="s">
        <v>599</v>
      </c>
      <c r="N306" s="361">
        <v>43847</v>
      </c>
      <c r="O306" s="57"/>
      <c r="P306" s="16"/>
      <c r="Q306" s="16"/>
      <c r="R306" s="343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0">
        <v>149</v>
      </c>
      <c r="B307" s="346">
        <v>43753</v>
      </c>
      <c r="C307" s="211"/>
      <c r="D307" s="372" t="s">
        <v>2975</v>
      </c>
      <c r="E307" s="349" t="s">
        <v>623</v>
      </c>
      <c r="F307" s="352">
        <v>111</v>
      </c>
      <c r="G307" s="349"/>
      <c r="H307" s="349"/>
      <c r="I307" s="355">
        <v>141</v>
      </c>
      <c r="J307" s="237" t="s">
        <v>601</v>
      </c>
      <c r="K307" s="237"/>
      <c r="L307" s="122"/>
      <c r="M307" s="360" t="s">
        <v>601</v>
      </c>
      <c r="N307" s="239"/>
      <c r="O307" s="16"/>
      <c r="P307" s="16"/>
      <c r="Q307" s="16"/>
      <c r="R307" s="343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150</v>
      </c>
      <c r="B308" s="206">
        <v>43753</v>
      </c>
      <c r="C308" s="206"/>
      <c r="D308" s="154" t="s">
        <v>2974</v>
      </c>
      <c r="E308" s="207" t="s">
        <v>623</v>
      </c>
      <c r="F308" s="208">
        <v>296</v>
      </c>
      <c r="G308" s="207"/>
      <c r="H308" s="207">
        <v>370</v>
      </c>
      <c r="I308" s="231">
        <v>370</v>
      </c>
      <c r="J308" s="140" t="s">
        <v>682</v>
      </c>
      <c r="K308" s="127">
        <f t="shared" ref="K308" si="152">H308-F308</f>
        <v>74</v>
      </c>
      <c r="L308" s="128">
        <f t="shared" ref="L308" si="153">K308/F308</f>
        <v>0.25</v>
      </c>
      <c r="M308" s="129" t="s">
        <v>599</v>
      </c>
      <c r="N308" s="361">
        <v>43853</v>
      </c>
      <c r="O308" s="57"/>
      <c r="P308" s="16"/>
      <c r="Q308" s="16"/>
      <c r="R308" s="343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151</v>
      </c>
      <c r="B309" s="210">
        <v>43754</v>
      </c>
      <c r="C309" s="210"/>
      <c r="D309" s="191" t="s">
        <v>2973</v>
      </c>
      <c r="E309" s="348" t="s">
        <v>623</v>
      </c>
      <c r="F309" s="351" t="s">
        <v>2939</v>
      </c>
      <c r="G309" s="348"/>
      <c r="H309" s="348"/>
      <c r="I309" s="354">
        <v>344</v>
      </c>
      <c r="J309" s="237" t="s">
        <v>601</v>
      </c>
      <c r="K309" s="240"/>
      <c r="L309" s="359"/>
      <c r="M309" s="342" t="s">
        <v>601</v>
      </c>
      <c r="N309" s="362"/>
      <c r="O309" s="16"/>
      <c r="P309" s="16"/>
      <c r="Q309" s="16"/>
      <c r="R309" s="343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45">
        <v>152</v>
      </c>
      <c r="B310" s="211">
        <v>43832</v>
      </c>
      <c r="C310" s="211"/>
      <c r="D310" s="215" t="s">
        <v>2253</v>
      </c>
      <c r="E310" s="212" t="s">
        <v>623</v>
      </c>
      <c r="F310" s="213" t="s">
        <v>3135</v>
      </c>
      <c r="G310" s="212"/>
      <c r="H310" s="212"/>
      <c r="I310" s="236">
        <v>590</v>
      </c>
      <c r="J310" s="237" t="s">
        <v>601</v>
      </c>
      <c r="K310" s="237"/>
      <c r="L310" s="122"/>
      <c r="M310" s="342" t="s">
        <v>601</v>
      </c>
      <c r="N310" s="239"/>
      <c r="O310" s="16"/>
      <c r="P310" s="16"/>
      <c r="Q310" s="16"/>
      <c r="R310" s="343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153</v>
      </c>
      <c r="B311" s="206">
        <v>43966</v>
      </c>
      <c r="C311" s="206"/>
      <c r="D311" s="154" t="s">
        <v>65</v>
      </c>
      <c r="E311" s="207" t="s">
        <v>623</v>
      </c>
      <c r="F311" s="208">
        <v>67.5</v>
      </c>
      <c r="G311" s="207"/>
      <c r="H311" s="207">
        <v>86</v>
      </c>
      <c r="I311" s="231">
        <v>86</v>
      </c>
      <c r="J311" s="140" t="s">
        <v>3628</v>
      </c>
      <c r="K311" s="127">
        <f t="shared" ref="K311" si="154">H311-F311</f>
        <v>18.5</v>
      </c>
      <c r="L311" s="128">
        <f t="shared" ref="L311" si="155">K311/F311</f>
        <v>0.27407407407407408</v>
      </c>
      <c r="M311" s="129" t="s">
        <v>599</v>
      </c>
      <c r="N311" s="361">
        <v>44008</v>
      </c>
      <c r="O311" s="57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9">
        <v>154</v>
      </c>
      <c r="B312" s="211">
        <v>44035</v>
      </c>
      <c r="C312" s="211"/>
      <c r="D312" s="215" t="s">
        <v>495</v>
      </c>
      <c r="E312" s="212" t="s">
        <v>623</v>
      </c>
      <c r="F312" s="213" t="s">
        <v>3631</v>
      </c>
      <c r="G312" s="212"/>
      <c r="H312" s="212"/>
      <c r="I312" s="236">
        <v>296</v>
      </c>
      <c r="J312" s="237" t="s">
        <v>601</v>
      </c>
      <c r="K312" s="237"/>
      <c r="L312" s="122"/>
      <c r="M312" s="238"/>
      <c r="N312" s="239"/>
      <c r="O312" s="16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155</v>
      </c>
      <c r="B313" s="206">
        <v>44092</v>
      </c>
      <c r="C313" s="206"/>
      <c r="D313" s="154" t="s">
        <v>416</v>
      </c>
      <c r="E313" s="207" t="s">
        <v>623</v>
      </c>
      <c r="F313" s="207">
        <v>206</v>
      </c>
      <c r="G313" s="207"/>
      <c r="H313" s="207">
        <v>248</v>
      </c>
      <c r="I313" s="231">
        <v>248</v>
      </c>
      <c r="J313" s="140" t="s">
        <v>682</v>
      </c>
      <c r="K313" s="127">
        <f t="shared" ref="K313:K314" si="156">H313-F313</f>
        <v>42</v>
      </c>
      <c r="L313" s="128">
        <f t="shared" ref="L313:L314" si="157">K313/F313</f>
        <v>0.20388349514563106</v>
      </c>
      <c r="M313" s="129" t="s">
        <v>599</v>
      </c>
      <c r="N313" s="361">
        <v>44214</v>
      </c>
      <c r="O313" s="57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5">
        <v>156</v>
      </c>
      <c r="B314" s="206">
        <v>44140</v>
      </c>
      <c r="C314" s="206"/>
      <c r="D314" s="154" t="s">
        <v>416</v>
      </c>
      <c r="E314" s="207" t="s">
        <v>623</v>
      </c>
      <c r="F314" s="207">
        <v>182.5</v>
      </c>
      <c r="G314" s="207"/>
      <c r="H314" s="207">
        <v>248</v>
      </c>
      <c r="I314" s="231">
        <v>248</v>
      </c>
      <c r="J314" s="140" t="s">
        <v>682</v>
      </c>
      <c r="K314" s="127">
        <f t="shared" si="156"/>
        <v>65.5</v>
      </c>
      <c r="L314" s="128">
        <f t="shared" si="157"/>
        <v>0.35890410958904112</v>
      </c>
      <c r="M314" s="129" t="s">
        <v>599</v>
      </c>
      <c r="N314" s="361">
        <v>44214</v>
      </c>
      <c r="O314" s="57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9">
        <v>157</v>
      </c>
      <c r="B315" s="211">
        <v>44140</v>
      </c>
      <c r="C315" s="211"/>
      <c r="D315" s="215" t="s">
        <v>330</v>
      </c>
      <c r="E315" s="212" t="s">
        <v>623</v>
      </c>
      <c r="F315" s="213" t="s">
        <v>3635</v>
      </c>
      <c r="G315" s="212"/>
      <c r="H315" s="212"/>
      <c r="I315" s="236">
        <v>320</v>
      </c>
      <c r="J315" s="237" t="s">
        <v>601</v>
      </c>
      <c r="K315" s="237"/>
      <c r="L315" s="122"/>
      <c r="M315" s="238"/>
      <c r="N315" s="239"/>
      <c r="O315" s="16"/>
      <c r="P315" s="16"/>
      <c r="Q315" s="16"/>
      <c r="R315" s="34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158</v>
      </c>
      <c r="B316" s="206">
        <v>44140</v>
      </c>
      <c r="C316" s="206"/>
      <c r="D316" s="154" t="s">
        <v>491</v>
      </c>
      <c r="E316" s="207" t="s">
        <v>623</v>
      </c>
      <c r="F316" s="208">
        <v>925</v>
      </c>
      <c r="G316" s="207"/>
      <c r="H316" s="207">
        <v>1095</v>
      </c>
      <c r="I316" s="231">
        <v>1093</v>
      </c>
      <c r="J316" s="544" t="s">
        <v>3684</v>
      </c>
      <c r="K316" s="127">
        <f t="shared" ref="K316" si="158">H316-F316</f>
        <v>170</v>
      </c>
      <c r="L316" s="128">
        <f t="shared" ref="L316" si="159">K316/F316</f>
        <v>0.18378378378378379</v>
      </c>
      <c r="M316" s="129" t="s">
        <v>599</v>
      </c>
      <c r="N316" s="361">
        <v>44201</v>
      </c>
      <c r="O316" s="16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9">
        <v>159</v>
      </c>
      <c r="B317" s="211">
        <v>44140</v>
      </c>
      <c r="C317" s="211"/>
      <c r="D317" s="215" t="s">
        <v>345</v>
      </c>
      <c r="E317" s="212" t="s">
        <v>623</v>
      </c>
      <c r="F317" s="213" t="s">
        <v>3636</v>
      </c>
      <c r="G317" s="212"/>
      <c r="H317" s="212"/>
      <c r="I317" s="236">
        <v>406</v>
      </c>
      <c r="J317" s="237" t="s">
        <v>601</v>
      </c>
      <c r="K317" s="237"/>
      <c r="L317" s="122"/>
      <c r="M317" s="238"/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9">
        <v>160</v>
      </c>
      <c r="B318" s="211">
        <v>44141</v>
      </c>
      <c r="C318" s="211"/>
      <c r="D318" s="215" t="s">
        <v>495</v>
      </c>
      <c r="E318" s="212" t="s">
        <v>623</v>
      </c>
      <c r="F318" s="213" t="s">
        <v>3637</v>
      </c>
      <c r="G318" s="212"/>
      <c r="H318" s="212"/>
      <c r="I318" s="236">
        <v>290</v>
      </c>
      <c r="J318" s="237" t="s">
        <v>601</v>
      </c>
      <c r="K318" s="237"/>
      <c r="L318" s="122"/>
      <c r="M318" s="238"/>
      <c r="N318" s="239"/>
      <c r="O318" s="16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9">
        <v>161</v>
      </c>
      <c r="B319" s="211">
        <v>44187</v>
      </c>
      <c r="C319" s="211"/>
      <c r="D319" s="215" t="s">
        <v>1975</v>
      </c>
      <c r="E319" s="212" t="s">
        <v>623</v>
      </c>
      <c r="F319" s="514" t="s">
        <v>3646</v>
      </c>
      <c r="G319" s="212"/>
      <c r="H319" s="212"/>
      <c r="I319" s="236">
        <v>239</v>
      </c>
      <c r="J319" s="515" t="s">
        <v>601</v>
      </c>
      <c r="K319" s="237"/>
      <c r="L319" s="122"/>
      <c r="M319" s="238"/>
      <c r="N319" s="239"/>
      <c r="O319" s="16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/>
      <c r="B320" s="211"/>
      <c r="C320" s="211"/>
      <c r="D320" s="215"/>
      <c r="E320" s="212"/>
      <c r="F320" s="213"/>
      <c r="G320" s="212"/>
      <c r="H320" s="212"/>
      <c r="I320" s="236"/>
      <c r="J320" s="237"/>
      <c r="K320" s="237"/>
      <c r="L320" s="122"/>
      <c r="M320" s="238"/>
      <c r="N320" s="239"/>
      <c r="O320" s="16"/>
      <c r="P320" s="16"/>
      <c r="R320" s="343"/>
    </row>
    <row r="321" spans="1:18">
      <c r="A321" s="209"/>
      <c r="B321" s="211"/>
      <c r="C321" s="211"/>
      <c r="D321" s="215"/>
      <c r="E321" s="212"/>
      <c r="F321" s="213"/>
      <c r="G321" s="212"/>
      <c r="H321" s="212"/>
      <c r="I321" s="236"/>
      <c r="J321" s="237"/>
      <c r="K321" s="237"/>
      <c r="L321" s="122"/>
      <c r="M321" s="238"/>
      <c r="N321" s="239"/>
      <c r="O321" s="16"/>
      <c r="R321" s="241"/>
    </row>
    <row r="322" spans="1:18">
      <c r="A322" s="209"/>
      <c r="B322" s="211"/>
      <c r="C322" s="211"/>
      <c r="D322" s="215"/>
      <c r="E322" s="212"/>
      <c r="F322" s="213"/>
      <c r="G322" s="212"/>
      <c r="H322" s="212"/>
      <c r="I322" s="236"/>
      <c r="J322" s="237"/>
      <c r="K322" s="237"/>
      <c r="L322" s="122"/>
      <c r="M322" s="238"/>
      <c r="N322" s="239"/>
      <c r="O322" s="16"/>
      <c r="R322" s="241"/>
    </row>
    <row r="323" spans="1:18">
      <c r="A323" s="209"/>
      <c r="B323" s="211"/>
      <c r="C323" s="211"/>
      <c r="D323" s="215"/>
      <c r="E323" s="212"/>
      <c r="F323" s="213"/>
      <c r="G323" s="212"/>
      <c r="H323" s="212"/>
      <c r="I323" s="236"/>
      <c r="J323" s="237"/>
      <c r="K323" s="237"/>
      <c r="L323" s="122"/>
      <c r="M323" s="238"/>
      <c r="N323" s="239"/>
      <c r="O323" s="16"/>
      <c r="R323" s="241"/>
    </row>
    <row r="324" spans="1:18">
      <c r="A324" s="209"/>
      <c r="B324" s="199" t="s">
        <v>2980</v>
      </c>
      <c r="O324" s="16"/>
      <c r="R324" s="241"/>
    </row>
    <row r="325" spans="1:18">
      <c r="R325" s="241"/>
    </row>
    <row r="326" spans="1:18">
      <c r="R326" s="241"/>
    </row>
    <row r="327" spans="1:18">
      <c r="R327" s="241"/>
    </row>
    <row r="328" spans="1:18">
      <c r="R328" s="241"/>
    </row>
    <row r="329" spans="1:18">
      <c r="R329" s="241"/>
    </row>
    <row r="330" spans="1:18">
      <c r="R330" s="241"/>
    </row>
    <row r="331" spans="1:18">
      <c r="R331" s="241"/>
    </row>
    <row r="341" spans="1:6">
      <c r="A341" s="216"/>
    </row>
    <row r="342" spans="1:6">
      <c r="A342" s="216"/>
      <c r="F342" s="516"/>
    </row>
    <row r="343" spans="1:6">
      <c r="A343" s="212"/>
    </row>
  </sheetData>
  <autoFilter ref="R1:R33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2021-01-19T03:26:12Z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