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6" windowWidth="20736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F&amp;O)'!$R$1:$R$326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L48" i="6"/>
  <c r="K48"/>
  <c r="M48" s="1"/>
  <c r="L80"/>
  <c r="K80"/>
  <c r="L79"/>
  <c r="K79"/>
  <c r="M78"/>
  <c r="L78"/>
  <c r="K78"/>
  <c r="L81"/>
  <c r="K81"/>
  <c r="L49"/>
  <c r="K49"/>
  <c r="M49" s="1"/>
  <c r="L47"/>
  <c r="K47"/>
  <c r="M47" s="1"/>
  <c r="L22"/>
  <c r="K22"/>
  <c r="M22" s="1"/>
  <c r="L77"/>
  <c r="K77"/>
  <c r="L76"/>
  <c r="K76"/>
  <c r="K102"/>
  <c r="M102" s="1"/>
  <c r="L44"/>
  <c r="M44" s="1"/>
  <c r="K44"/>
  <c r="L36"/>
  <c r="K36"/>
  <c r="M36" s="1"/>
  <c r="P24"/>
  <c r="L35"/>
  <c r="K35"/>
  <c r="L46"/>
  <c r="K46"/>
  <c r="M46" s="1"/>
  <c r="L16"/>
  <c r="K16"/>
  <c r="M16" s="1"/>
  <c r="P23"/>
  <c r="L45"/>
  <c r="K45"/>
  <c r="M45" s="1"/>
  <c r="K95"/>
  <c r="M95" s="1"/>
  <c r="K101"/>
  <c r="M101" s="1"/>
  <c r="L74"/>
  <c r="K74"/>
  <c r="L72"/>
  <c r="K72"/>
  <c r="L75"/>
  <c r="K75"/>
  <c r="L71"/>
  <c r="M71" s="1"/>
  <c r="K71"/>
  <c r="L19"/>
  <c r="K19"/>
  <c r="M19" s="1"/>
  <c r="M100"/>
  <c r="K100"/>
  <c r="M96"/>
  <c r="K99"/>
  <c r="M99" s="1"/>
  <c r="L73"/>
  <c r="K73"/>
  <c r="K98"/>
  <c r="M98" s="1"/>
  <c r="K96"/>
  <c r="K97"/>
  <c r="M80" l="1"/>
  <c r="M79"/>
  <c r="M81"/>
  <c r="M77"/>
  <c r="M76"/>
  <c r="M35"/>
  <c r="M74"/>
  <c r="M75"/>
  <c r="M72"/>
  <c r="M73"/>
  <c r="L42"/>
  <c r="K42"/>
  <c r="P20"/>
  <c r="L40"/>
  <c r="K40"/>
  <c r="L39"/>
  <c r="K39"/>
  <c r="L37"/>
  <c r="K37"/>
  <c r="L69"/>
  <c r="M69" s="1"/>
  <c r="K69"/>
  <c r="L66"/>
  <c r="K66"/>
  <c r="L65"/>
  <c r="M65" s="1"/>
  <c r="K65"/>
  <c r="L67"/>
  <c r="K67"/>
  <c r="K93"/>
  <c r="M93" s="1"/>
  <c r="L70"/>
  <c r="K70"/>
  <c r="P21"/>
  <c r="L21"/>
  <c r="K21"/>
  <c r="L41"/>
  <c r="K41"/>
  <c r="M41" s="1"/>
  <c r="L68"/>
  <c r="M68" s="1"/>
  <c r="K68"/>
  <c r="L64"/>
  <c r="K64"/>
  <c r="M94"/>
  <c r="L61"/>
  <c r="K61"/>
  <c r="M61" s="1"/>
  <c r="L63"/>
  <c r="K63"/>
  <c r="L62"/>
  <c r="K62"/>
  <c r="M39" l="1"/>
  <c r="M70"/>
  <c r="M67"/>
  <c r="M66"/>
  <c r="M37"/>
  <c r="M40"/>
  <c r="M42"/>
  <c r="M21"/>
  <c r="M64"/>
  <c r="M63"/>
  <c r="M62"/>
  <c r="L12" l="1"/>
  <c r="K12"/>
  <c r="M12" s="1"/>
  <c r="L38"/>
  <c r="K38"/>
  <c r="P15"/>
  <c r="L15"/>
  <c r="K15"/>
  <c r="M15" s="1"/>
  <c r="L17"/>
  <c r="K17"/>
  <c r="L14"/>
  <c r="K14"/>
  <c r="K10"/>
  <c r="L10"/>
  <c r="P10"/>
  <c r="L18"/>
  <c r="K18"/>
  <c r="P13"/>
  <c r="P123"/>
  <c r="P11"/>
  <c r="L123"/>
  <c r="K123"/>
  <c r="M38" l="1"/>
  <c r="M17"/>
  <c r="M14"/>
  <c r="M10"/>
  <c r="M18"/>
  <c r="M123"/>
  <c r="K288" l="1"/>
  <c r="L288" s="1"/>
  <c r="K308" l="1"/>
  <c r="L308" s="1"/>
  <c r="K307"/>
  <c r="L307" s="1"/>
  <c r="K306"/>
  <c r="L306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F284"/>
  <c r="K284" s="1"/>
  <c r="L284" s="1"/>
  <c r="K283"/>
  <c r="L283" s="1"/>
  <c r="K282"/>
  <c r="L282" s="1"/>
  <c r="K281"/>
  <c r="L281" s="1"/>
  <c r="K280"/>
  <c r="L280" s="1"/>
  <c r="K279"/>
  <c r="L279" s="1"/>
  <c r="F278"/>
  <c r="K278" s="1"/>
  <c r="L278" s="1"/>
  <c r="F277"/>
  <c r="K277" s="1"/>
  <c r="L277" s="1"/>
  <c r="K276"/>
  <c r="L276" s="1"/>
  <c r="F275"/>
  <c r="K275" s="1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F255"/>
  <c r="K255" s="1"/>
  <c r="L255" s="1"/>
  <c r="K254"/>
  <c r="L254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F207"/>
  <c r="K207" s="1"/>
  <c r="L207" s="1"/>
  <c r="H206"/>
  <c r="K206" s="1"/>
  <c r="L206" s="1"/>
  <c r="K203"/>
  <c r="L203" s="1"/>
  <c r="K202"/>
  <c r="L202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M7"/>
  <c r="D7" i="5"/>
  <c r="K6" i="4"/>
  <c r="K6" i="3"/>
  <c r="L6" i="2"/>
</calcChain>
</file>

<file path=xl/sharedStrings.xml><?xml version="1.0" encoding="utf-8"?>
<sst xmlns="http://schemas.openxmlformats.org/spreadsheetml/2006/main" count="2898" uniqueCount="1130">
  <si>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</si>
  <si>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</si>
  <si>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</si>
  <si>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</si>
  <si>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</si>
  <si>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</si>
  <si>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</si>
  <si>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</si>
  <si>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</si>
  <si>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</si>
  <si>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</si>
  <si>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</si>
  <si>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</si>
  <si>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</si>
  <si>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</si>
  <si>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</si>
  <si>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</si>
  <si>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</si>
  <si>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</si>
  <si>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</si>
  <si>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</si>
  <si>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</si>
  <si>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</si>
  <si>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</si>
  <si>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</si>
  <si>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</si>
  <si>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</si>
  <si>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</si>
  <si>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</si>
  <si>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</si>
  <si>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</si>
  <si>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</si>
  <si>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</si>
  <si>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</si>
  <si>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</si>
  <si>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</si>
  <si>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</si>
  <si>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</si>
  <si>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</si>
  <si>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</si>
  <si>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</si>
  <si>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</si>
  <si>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</si>
  <si>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</si>
  <si>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</si>
  <si>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</si>
  <si>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</si>
  <si>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</si>
  <si>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</si>
  <si>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</si>
  <si>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</si>
  <si>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</si>
  <si>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</si>
  <si>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</si>
  <si>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</si>
  <si>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</si>
  <si>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</si>
  <si>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</si>
  <si>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</si>
  <si>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</si>
  <si>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</si>
  <si>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</si>
  <si>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</si>
  <si>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</si>
  <si>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</si>
  <si>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</si>
  <si>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</si>
  <si>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</si>
  <si>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</si>
  <si>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</si>
  <si>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</si>
  <si>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</si>
  <si>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</si>
  <si>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</si>
  <si>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</si>
  <si>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</si>
  <si>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</si>
  <si>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</si>
  <si>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</si>
  <si>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</si>
  <si>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</si>
  <si>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</si>
  <si>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</si>
  <si>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</si>
  <si>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</si>
  <si>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</si>
  <si>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</si>
  <si>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</si>
  <si>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</si>
  <si>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</si>
  <si>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</si>
  <si>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</si>
  <si>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</si>
  <si>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</si>
  <si>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</si>
  <si>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</si>
  <si>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</si>
  <si>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</si>
  <si>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</si>
  <si>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</si>
  <si>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</si>
  <si>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</si>
  <si>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</si>
  <si>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</si>
  <si>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</si>
  <si>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</si>
  <si>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</si>
  <si>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</si>
  <si>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</si>
  <si>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</si>
  <si>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</si>
  <si>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</si>
  <si>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</si>
  <si>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</si>
  <si>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</si>
  <si>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</si>
  <si>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</si>
  <si>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</si>
  <si>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</si>
  <si>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</si>
  <si>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</si>
  <si>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</si>
  <si>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</si>
  <si>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</si>
  <si>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</si>
  <si>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</si>
  <si>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</si>
  <si>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</si>
  <si>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</si>
  <si>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</si>
  <si>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</si>
  <si>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</si>
  <si>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</si>
  <si>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</si>
  <si>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</si>
  <si>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</si>
  <si>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</si>
  <si>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</si>
  <si>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</si>
  <si>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</si>
  <si>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</si>
  <si>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</si>
  <si>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</si>
  <si>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</si>
  <si>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</si>
  <si>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</si>
  <si>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</si>
  <si>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</si>
  <si>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</si>
  <si>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</si>
  <si>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</si>
  <si>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</si>
  <si>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</si>
  <si>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</si>
  <si>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</si>
  <si>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</si>
  <si>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</si>
  <si>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</si>
  <si>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</si>
  <si>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</si>
  <si>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</si>
  <si>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</si>
  <si>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</si>
  <si>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</si>
  <si>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</si>
  <si>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</si>
  <si>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</si>
  <si>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</si>
  <si>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</si>
  <si>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</si>
  <si>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</si>
  <si>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</si>
  <si>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</si>
  <si>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</si>
  <si>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</si>
  <si>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</si>
  <si>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</si>
  <si>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</si>
  <si>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</si>
  <si>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</si>
  <si>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</si>
  <si>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</si>
  <si>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</si>
  <si>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</si>
  <si>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</si>
  <si>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</si>
  <si>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</si>
  <si>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</si>
  <si>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</si>
  <si>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</si>
  <si>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</si>
  <si>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</si>
  <si>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</si>
  <si>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</si>
  <si>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</si>
  <si>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</si>
  <si>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</si>
  <si>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</si>
  <si>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</si>
  <si>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</si>
  <si>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</si>
  <si>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</si>
  <si>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</si>
  <si>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</si>
  <si>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</si>
  <si>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</si>
  <si>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</si>
  <si>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</si>
  <si>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</si>
  <si>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</si>
  <si>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</si>
  <si>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</si>
  <si>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</si>
  <si>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</si>
  <si>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</si>
  <si>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</si>
  <si>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</si>
  <si>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</si>
  <si>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</si>
  <si>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</si>
  <si>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</si>
  <si>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</si>
  <si>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</si>
  <si>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</si>
  <si>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</si>
  <si>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</si>
  <si>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</si>
  <si>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</si>
  <si>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</si>
  <si>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</si>
  <si>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</si>
  <si>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</si>
  <si>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</si>
  <si>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</si>
  <si>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</si>
  <si>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</si>
  <si>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</si>
  <si>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</si>
  <si>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</si>
  <si>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</si>
  <si>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</si>
  <si>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</si>
  <si>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</si>
  <si>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</si>
  <si>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</si>
  <si>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</si>
  <si>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</si>
  <si>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</si>
  <si>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</si>
  <si>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</si>
  <si>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</si>
  <si>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</si>
  <si>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</si>
  <si>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</si>
  <si>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</si>
  <si>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</si>
  <si>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</si>
  <si>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</si>
  <si>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</si>
  <si>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</si>
  <si>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</si>
  <si>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</si>
  <si>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</si>
  <si>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</si>
  <si>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</si>
  <si>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</si>
  <si>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</si>
  <si>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</si>
  <si>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</si>
  <si>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</si>
  <si>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</si>
  <si>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</si>
  <si>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</si>
  <si>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</si>
  <si>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</si>
  <si>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</si>
  <si>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</si>
  <si>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</si>
  <si>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</si>
  <si>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</si>
  <si>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</si>
  <si>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</si>
  <si>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</si>
  <si>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</si>
  <si>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</si>
  <si>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</si>
  <si>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</si>
  <si>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</si>
  <si>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</si>
  <si>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</si>
  <si>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</si>
  <si>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</si>
  <si>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</si>
  <si>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</si>
  <si>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</si>
  <si>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</si>
  <si>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</si>
  <si>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</si>
  <si>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</si>
  <si>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</si>
  <si>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</si>
  <si>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</si>
  <si>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</si>
  <si>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</si>
  <si>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</si>
  <si>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</si>
  <si>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</si>
  <si>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</si>
  <si>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</si>
  <si>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</si>
  <si>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</si>
  <si>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</si>
  <si>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</si>
  <si>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</si>
  <si>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</si>
  <si>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</si>
  <si>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</si>
  <si>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</si>
  <si>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</si>
  <si>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</si>
  <si>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</si>
  <si>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</si>
  <si>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</si>
  <si>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</si>
  <si>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</si>
  <si>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</si>
  <si>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</si>
  <si>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</si>
  <si>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</si>
  <si>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</si>
  <si>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</si>
  <si>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</si>
  <si>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</si>
  <si>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</si>
  <si>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</si>
  <si>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</si>
  <si>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</si>
  <si>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</si>
  <si>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</si>
  <si>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</si>
  <si>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</si>
  <si>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</si>
  <si>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</si>
  <si>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</si>
  <si>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</si>
  <si>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</si>
  <si>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</si>
  <si>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</si>
  <si>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</si>
  <si>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</si>
  <si>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</si>
  <si>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</si>
  <si>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</si>
  <si>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</si>
  <si>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</si>
  <si>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</si>
  <si>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</si>
  <si>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</si>
  <si>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</si>
  <si>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</si>
  <si>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</si>
  <si>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</si>
  <si>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</si>
  <si>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</si>
  <si>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</si>
  <si>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</si>
  <si>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</si>
  <si>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</si>
  <si>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</si>
  <si>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</si>
  <si>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</si>
  <si>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</si>
  <si>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</si>
  <si>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</si>
  <si>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</si>
  <si>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</si>
  <si>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</si>
  <si>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</si>
  <si>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</si>
  <si>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</si>
  <si>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</si>
  <si>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</si>
  <si>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</si>
  <si>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</si>
  <si>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</si>
  <si>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</si>
  <si>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</si>
  <si>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</si>
  <si>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</si>
  <si>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</si>
  <si>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</si>
  <si>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</si>
  <si>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</si>
  <si>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</si>
  <si>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</si>
  <si>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</si>
  <si>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</si>
  <si>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</si>
  <si>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</si>
  <si>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</si>
  <si>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</si>
  <si>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</si>
  <si>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</si>
  <si>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</si>
  <si>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</si>
  <si>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</si>
  <si>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</si>
  <si>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</si>
  <si>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</si>
  <si>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</si>
  <si>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</si>
  <si>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</si>
  <si>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</si>
  <si>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</si>
  <si>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</si>
  <si>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</si>
  <si>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</si>
  <si>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</si>
  <si>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</si>
  <si>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</si>
  <si>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</si>
  <si>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</si>
  <si>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</si>
  <si>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</si>
  <si>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</si>
  <si>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</si>
  <si>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</si>
  <si>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</si>
  <si>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</si>
  <si>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</si>
  <si>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</si>
  <si>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</si>
  <si>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</si>
  <si>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</si>
  <si>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</si>
  <si>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</si>
  <si>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</si>
  <si>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</si>
  <si>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</si>
  <si>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</si>
  <si>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</si>
  <si>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</si>
  <si>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</si>
  <si>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</si>
  <si>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</si>
  <si>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</si>
  <si>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</si>
  <si>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</si>
  <si>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</si>
  <si>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</si>
  <si>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</si>
  <si>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</si>
  <si>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</si>
  <si>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</si>
  <si>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</si>
  <si>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</si>
  <si>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</si>
  <si>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</si>
  <si>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</si>
  <si>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</si>
  <si>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</si>
  <si>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</si>
  <si>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</si>
  <si>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</si>
  <si>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</si>
  <si>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</si>
  <si>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</si>
  <si>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</si>
  <si>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</si>
  <si>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</si>
  <si>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</si>
  <si>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</si>
  <si>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</si>
  <si>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</si>
  <si>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</si>
  <si>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</si>
  <si>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</si>
  <si>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</si>
  <si>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</si>
  <si>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</si>
  <si>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</si>
  <si>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</si>
  <si>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</si>
  <si>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</si>
  <si>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</si>
  <si>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</si>
  <si>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</si>
  <si>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</si>
  <si>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</si>
  <si>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</si>
  <si>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</si>
  <si>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</si>
  <si>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</si>
  <si>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</si>
  <si>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</si>
  <si>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</si>
  <si>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</si>
  <si>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</si>
  <si>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</si>
  <si>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</si>
  <si>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</si>
  <si>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</si>
  <si>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</si>
  <si>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</si>
  <si>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</si>
  <si>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</si>
  <si>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</si>
  <si>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</si>
  <si>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</si>
  <si>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</si>
  <si>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</si>
  <si>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</si>
  <si>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</si>
  <si>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</si>
  <si>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</si>
  <si>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</si>
  <si>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</si>
  <si>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</si>
  <si>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</si>
  <si>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</si>
  <si>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</si>
  <si>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</si>
  <si>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</si>
  <si>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</si>
  <si>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</si>
  <si>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</si>
  <si>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</si>
  <si>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</si>
  <si>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</si>
  <si>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</si>
  <si>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</si>
  <si>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</si>
  <si>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</si>
  <si>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</si>
  <si>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</si>
  <si>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</si>
  <si>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</si>
  <si>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</si>
  <si>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</si>
  <si>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</si>
  <si>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</si>
  <si>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</si>
  <si>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</si>
  <si>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</si>
  <si>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</si>
  <si>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</si>
  <si>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</si>
  <si>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</si>
  <si>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</si>
  <si>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</si>
  <si>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</si>
  <si>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</si>
  <si>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</si>
  <si>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</si>
  <si>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</si>
  <si>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</si>
  <si>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</si>
  <si>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</si>
  <si>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</si>
  <si>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</si>
  <si>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</si>
  <si>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</si>
  <si>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</si>
  <si>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</si>
  <si>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</si>
  <si>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</si>
  <si>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</si>
  <si>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</si>
  <si>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</si>
  <si>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</si>
  <si>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</si>
  <si>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</si>
  <si>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</si>
  <si>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</si>
  <si>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</si>
  <si>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</si>
  <si>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</si>
  <si>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</si>
  <si>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</si>
  <si>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</si>
  <si>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</si>
  <si>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</si>
  <si>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</si>
  <si>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</si>
  <si>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</si>
  <si>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</si>
  <si>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</si>
  <si>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</si>
  <si>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</si>
  <si>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</si>
  <si>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</si>
  <si>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</si>
  <si>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</si>
  <si>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</si>
  <si>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</si>
  <si>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</si>
  <si>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</si>
  <si>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</si>
  <si>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</si>
  <si>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</si>
  <si>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</si>
  <si>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</si>
  <si>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</si>
  <si>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</si>
  <si>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</si>
  <si>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</si>
  <si>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</si>
  <si>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</si>
  <si>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</si>
  <si>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</si>
  <si>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</si>
  <si>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</si>
  <si>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</si>
  <si>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</si>
  <si>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</si>
  <si>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</si>
  <si>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</si>
  <si>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</si>
  <si>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</si>
  <si>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</si>
  <si>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</si>
  <si>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</si>
  <si>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</si>
  <si>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</si>
  <si>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</si>
  <si>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</si>
  <si>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</si>
  <si>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</si>
  <si>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</si>
  <si>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</si>
  <si>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</si>
  <si>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</si>
  <si>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</si>
  <si>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</si>
  <si>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</si>
  <si>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</si>
  <si>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</si>
  <si>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</si>
  <si>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</si>
  <si>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</si>
  <si>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</si>
  <si>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</si>
  <si>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</si>
  <si>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</si>
  <si>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</si>
  <si>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</si>
  <si>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</si>
  <si>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</si>
  <si>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</si>
  <si>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</si>
  <si>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</si>
  <si>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</si>
  <si>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</si>
  <si>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</si>
  <si>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</si>
  <si>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</si>
  <si>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</si>
  <si>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</si>
  <si>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</si>
  <si>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</si>
  <si>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</si>
  <si>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</si>
  <si>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</si>
  <si>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</si>
  <si>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</si>
  <si>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</si>
  <si>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</si>
  <si>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</si>
  <si>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</si>
  <si>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</si>
  <si>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</si>
  <si>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</si>
  <si>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</si>
  <si>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</si>
  <si>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</si>
  <si>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</si>
  <si>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</si>
  <si>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</si>
  <si>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</si>
  <si>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</si>
  <si>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</si>
  <si>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</si>
  <si>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</si>
  <si>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</si>
  <si>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</si>
  <si>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</si>
  <si>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</si>
  <si>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</si>
  <si>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</si>
  <si>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</si>
  <si>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</si>
  <si>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</si>
  <si>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</si>
  <si>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</si>
  <si>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</si>
  <si>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</si>
  <si>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</si>
  <si>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</si>
  <si>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</si>
  <si>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</si>
  <si>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</si>
  <si>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</si>
  <si>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</si>
  <si>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</si>
  <si>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</si>
  <si>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</si>
  <si>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</si>
  <si>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</si>
  <si>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</si>
  <si>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</si>
  <si>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</si>
  <si>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</si>
  <si>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</si>
  <si>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</si>
  <si>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</si>
  <si>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</si>
  <si>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</si>
  <si>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</si>
  <si>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</si>
  <si>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</si>
  <si>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</si>
  <si>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</si>
  <si>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</si>
  <si>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</si>
  <si>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</si>
  <si>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</si>
  <si>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</si>
  <si>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</si>
  <si>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</si>
  <si>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</si>
  <si>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</si>
  <si>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</si>
  <si>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</si>
  <si>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</si>
  <si>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</si>
  <si>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</si>
  <si>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</si>
  <si>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</si>
  <si>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</si>
  <si>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</si>
  <si>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</si>
  <si>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</si>
  <si>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</si>
  <si>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</si>
  <si>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</si>
  <si>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</si>
  <si>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</si>
  <si>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</si>
  <si>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</si>
  <si>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</si>
  <si>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</si>
  <si>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</si>
  <si>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</si>
  <si>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</si>
  <si>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</si>
  <si>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</si>
  <si>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</si>
  <si>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</si>
  <si>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</si>
  <si>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</si>
  <si>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</si>
  <si>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</si>
  <si>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</si>
  <si>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</si>
  <si>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</si>
  <si>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</si>
  <si>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</si>
  <si>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</si>
  <si>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</si>
  <si>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</si>
  <si>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</si>
  <si>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</si>
  <si>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</si>
  <si>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</si>
  <si>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</si>
  <si>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</si>
  <si>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</si>
  <si>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</si>
  <si>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</si>
  <si>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</si>
  <si>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</si>
  <si>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</si>
  <si>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</si>
  <si>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</si>
  <si>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</si>
  <si>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</si>
  <si>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</si>
  <si>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</si>
  <si>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</si>
  <si>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</si>
  <si>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</si>
  <si>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</si>
  <si>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</si>
  <si>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</si>
  <si>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</si>
  <si>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</si>
  <si>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</si>
  <si>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</si>
  <si>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</si>
  <si>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</si>
  <si>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</si>
  <si>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</si>
  <si>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</si>
  <si>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</si>
  <si>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</si>
  <si>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</si>
  <si>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</si>
  <si>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</si>
  <si>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</si>
  <si>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</si>
  <si>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</si>
  <si>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</si>
  <si>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</si>
  <si>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</si>
  <si>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</si>
  <si>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</si>
  <si>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</si>
  <si>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</si>
  <si>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</si>
  <si>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</si>
  <si>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</si>
  <si>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</si>
  <si>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</si>
  <si>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</si>
  <si>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</si>
  <si>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</si>
  <si>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</si>
  <si>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</si>
  <si>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</si>
  <si>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</si>
  <si>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</si>
  <si>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</si>
  <si>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</si>
  <si>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</si>
  <si>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</si>
  <si>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</si>
  <si>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</si>
  <si>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</si>
  <si>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</si>
  <si>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</si>
  <si>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</si>
  <si>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</si>
  <si>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</si>
  <si>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</si>
  <si>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</si>
  <si>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</si>
  <si>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</si>
  <si>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</si>
  <si>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</si>
  <si>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</si>
  <si>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</si>
  <si>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</si>
  <si>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</si>
  <si>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</si>
  <si>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</si>
  <si>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</si>
  <si>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</si>
  <si>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MNIL</t>
  </si>
  <si>
    <t>KIMS</t>
  </si>
  <si>
    <t>1225-1245</t>
  </si>
  <si>
    <t>LOOKS</t>
  </si>
  <si>
    <t>Market Closing Price</t>
  </si>
  <si>
    <t>525-530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</si>
  <si>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</si>
  <si>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</si>
  <si>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</si>
  <si>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</si>
  <si>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</si>
  <si>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</si>
  <si>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</si>
  <si>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</si>
  <si>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</si>
  <si>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</si>
  <si>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</si>
  <si>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</si>
  <si>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</si>
  <si>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</si>
  <si>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</si>
  <si>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</si>
  <si>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</si>
  <si>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</si>
  <si>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</si>
  <si>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</si>
  <si>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</si>
  <si>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</si>
  <si>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</si>
  <si>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</si>
  <si>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</si>
  <si>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</si>
  <si>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</si>
  <si>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</si>
  <si>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</si>
  <si>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</si>
  <si>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</si>
  <si>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</si>
  <si>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</si>
  <si>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OLGA TRADING PRIVATE LIMITED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</si>
  <si>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</si>
  <si>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</si>
  <si>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</si>
  <si>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</si>
  <si>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</si>
  <si>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</si>
  <si>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</si>
  <si>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</si>
  <si>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</si>
  <si>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</si>
  <si>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</si>
  <si>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</si>
  <si>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</si>
  <si>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</si>
  <si>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</si>
  <si>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</si>
  <si>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</si>
  <si>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</si>
  <si>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</si>
  <si>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</si>
  <si>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</si>
  <si>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</si>
  <si>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Part Profit of Rs.33.5/-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</si>
  <si>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</si>
  <si>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</si>
  <si>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</si>
  <si>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</si>
  <si>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</si>
  <si>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</si>
  <si>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</si>
  <si>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</si>
  <si>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</si>
  <si>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</si>
  <si>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</si>
  <si>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1800-1808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</si>
  <si>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</si>
  <si>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</si>
  <si>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</si>
  <si>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</si>
  <si>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</si>
  <si>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</si>
  <si>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</si>
  <si>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</si>
  <si>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</si>
  <si>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</si>
  <si>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</si>
  <si>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</si>
  <si>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</si>
  <si>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</si>
  <si>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</si>
  <si>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</si>
  <si>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</si>
  <si>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</si>
  <si>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</si>
  <si>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NNM SECURITIES PVT LTD</t>
  </si>
  <si>
    <t>GRAVITON RESEARCH CAPITAL LLP</t>
  </si>
  <si>
    <t>FILATEX</t>
  </si>
  <si>
    <t>XTX MARKETS LLP</t>
  </si>
  <si>
    <t>7300-7360</t>
  </si>
  <si>
    <t>7700-8000</t>
  </si>
  <si>
    <t>244-248</t>
  </si>
  <si>
    <t>Profit of Rs.2/-</t>
  </si>
  <si>
    <t>835-845</t>
  </si>
  <si>
    <t>2280-2320</t>
  </si>
  <si>
    <t>215-220</t>
  </si>
  <si>
    <t>SIEMENS OCT FUT</t>
  </si>
  <si>
    <t>MANSI SHARE &amp; STOCK ADVISORS PRIVATE LIMITED</t>
  </si>
  <si>
    <t>BRIGHT</t>
  </si>
  <si>
    <t>Bright Solar Limited</t>
  </si>
  <si>
    <t>SICAL</t>
  </si>
  <si>
    <t>Sical Logistics Limited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</si>
  <si>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</si>
  <si>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</si>
  <si>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</si>
  <si>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</si>
  <si>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</si>
  <si>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</si>
  <si>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</si>
  <si>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</si>
  <si>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</si>
  <si>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</si>
  <si>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</si>
  <si>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</si>
  <si>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</si>
  <si>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</si>
  <si>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MAHACORP</t>
  </si>
  <si>
    <t>SITA RAM</t>
  </si>
  <si>
    <t>ALPHAGEO</t>
  </si>
  <si>
    <t>Alphageo (India) Limited</t>
  </si>
  <si>
    <t>SMP SECURITIES LTD</t>
  </si>
  <si>
    <t>Profit of Rs.22.5/-</t>
  </si>
  <si>
    <t>Loss of Rs.15/-</t>
  </si>
  <si>
    <t>BRITANNIA OCT FUT</t>
  </si>
  <si>
    <t>3950-4000</t>
  </si>
  <si>
    <t>ICICIBANK OCT FUT</t>
  </si>
  <si>
    <t>724-730</t>
  </si>
  <si>
    <t>7NR</t>
  </si>
  <si>
    <t>QUMIN PHARMA PRIVATE LIMITED</t>
  </si>
  <si>
    <t>CWD</t>
  </si>
  <si>
    <t>INTELSOFT</t>
  </si>
  <si>
    <t>MICRO LOGISTICS INDIA PRIVATE LIMITED</t>
  </si>
  <si>
    <t>KOCL</t>
  </si>
  <si>
    <t>BASANT MARKETING PRIVATE LIMITED</t>
  </si>
  <si>
    <t>HASMUKHRAY LADHABHAI SHETH</t>
  </si>
  <si>
    <t>NATURAL</t>
  </si>
  <si>
    <t>ARUN DASHRATHBHAI PRAJAPATI</t>
  </si>
  <si>
    <t>MANIDEEP GOPAVARAPU</t>
  </si>
  <si>
    <t>B.W.TRADERS</t>
  </si>
  <si>
    <t>VANRAJ DADBHAI KAHOR</t>
  </si>
  <si>
    <t>WALCHANNAG</t>
  </si>
  <si>
    <t>Walchandnagar Ind. Ltd</t>
  </si>
  <si>
    <t>VISTRA ITCL INDIA LIMITED</t>
  </si>
  <si>
    <t>Profit of Rs.28/-</t>
  </si>
  <si>
    <t xml:space="preserve">AXISBANK OCT FUT </t>
  </si>
  <si>
    <t>806-815</t>
  </si>
  <si>
    <t>Profit of Rs.11.5/-</t>
  </si>
  <si>
    <t>Profit of Rs.8/-</t>
  </si>
  <si>
    <t>2640-2645</t>
  </si>
  <si>
    <t>2690-2710</t>
  </si>
  <si>
    <t xml:space="preserve">HDFC OCT FUT </t>
  </si>
  <si>
    <t>2800-2808</t>
  </si>
  <si>
    <t>2850-2870</t>
  </si>
  <si>
    <t>Loss of Rs.6.5/-</t>
  </si>
  <si>
    <t>ADVIKCA</t>
  </si>
  <si>
    <t>SUKRITI GARG</t>
  </si>
  <si>
    <t>MUKESH MITTAL</t>
  </si>
  <si>
    <t>AMRAAGRI</t>
  </si>
  <si>
    <t>P V SHILPA</t>
  </si>
  <si>
    <t>BESTEAST</t>
  </si>
  <si>
    <t>SHIV PARVATI LEASING PVT LTD</t>
  </si>
  <si>
    <t>CALSOFT</t>
  </si>
  <si>
    <t>RAHUL AGARWAL</t>
  </si>
  <si>
    <t>CONTICON</t>
  </si>
  <si>
    <t>DIPAK KANAYALAL SHAH</t>
  </si>
  <si>
    <t>DOSHI DHARMESH ANANTRAI HUF</t>
  </si>
  <si>
    <t>NOPEA CAPITAL SERVICES PRIVATE LIMITED</t>
  </si>
  <si>
    <t>ESSARSEC</t>
  </si>
  <si>
    <t>BHUVA NISHANT RATILAL</t>
  </si>
  <si>
    <t>GCSL</t>
  </si>
  <si>
    <t>TEAM INDIA MANAGERS LTD</t>
  </si>
  <si>
    <t>GTV</t>
  </si>
  <si>
    <t>ASHOK KUMAR MADRECHA</t>
  </si>
  <si>
    <t>HGIND</t>
  </si>
  <si>
    <t>SANJEEV KRISHNA BHALOTIA</t>
  </si>
  <si>
    <t>INDRENEW</t>
  </si>
  <si>
    <t>JHANVI ARVINDBHAI SURTI</t>
  </si>
  <si>
    <t>JETMALL</t>
  </si>
  <si>
    <t>PRAGNESH JINDASBHAI DOSHI</t>
  </si>
  <si>
    <t>KPT</t>
  </si>
  <si>
    <t>KRETTOSYS</t>
  </si>
  <si>
    <t>SAGAR KUMAR CHETANPRAKASH SHAH</t>
  </si>
  <si>
    <t>RUPALBEN B SHAH</t>
  </si>
  <si>
    <t>NISHITH BABULAL SHAH</t>
  </si>
  <si>
    <t>LUHARUKA</t>
  </si>
  <si>
    <t>SHARAD P KEDIA HUF</t>
  </si>
  <si>
    <t>COBIA DISTRIBUTORS PRIVATE LIMITED</t>
  </si>
  <si>
    <t>DHARAMPAL AGARWAL</t>
  </si>
  <si>
    <t>KABIR SHRAN DAGAR</t>
  </si>
  <si>
    <t>DEEPAK KUMAR</t>
  </si>
  <si>
    <t>SKSE SECURITIES LIMITED CORP CM/TM PROP A/C</t>
  </si>
  <si>
    <t>NCLRESE</t>
  </si>
  <si>
    <t>DULCET ADVISORY PRIVATE LIMITED</t>
  </si>
  <si>
    <t>RAHUL KUMAR</t>
  </si>
  <si>
    <t>JITENDRAKUMAR GHEVERCHAND JAIN</t>
  </si>
  <si>
    <t>NOVAPUB</t>
  </si>
  <si>
    <t>YACOOBALI AIYUB MOHAMMED</t>
  </si>
  <si>
    <t>OBCL</t>
  </si>
  <si>
    <t>PANAFIC</t>
  </si>
  <si>
    <t>RAMA KRISHNA INFRASOL PRIVATE LIMITED</t>
  </si>
  <si>
    <t>VENKATARAKESHREDDYPALEM</t>
  </si>
  <si>
    <t>SUVIDHA BUILDTECH PRIVATE LIMITED .</t>
  </si>
  <si>
    <t>NEERAJ PAL BALYAN</t>
  </si>
  <si>
    <t>RATHIBAR</t>
  </si>
  <si>
    <t>HIMANSHUMAHENDRABHAIPATEL</t>
  </si>
  <si>
    <t>RGRL</t>
  </si>
  <si>
    <t>SUSHIL C SHINDE</t>
  </si>
  <si>
    <t>MOHD AZIM ABDULLAH MAPKAR</t>
  </si>
  <si>
    <t>SAGARPROD</t>
  </si>
  <si>
    <t>RACHNA PREMAL SHROFF</t>
  </si>
  <si>
    <t>SUMEDHA</t>
  </si>
  <si>
    <t>PARTH INFIN BROKERS PVT. LTD.</t>
  </si>
  <si>
    <t>TTIL</t>
  </si>
  <si>
    <t>SOMESHSHIVRAJCHOUNDE</t>
  </si>
  <si>
    <t>UNISON</t>
  </si>
  <si>
    <t>JIGNESH PRAVINBHAI PETHANI</t>
  </si>
  <si>
    <t>PRAJESH A SHUKLA</t>
  </si>
  <si>
    <t>REETABEN ASHVINKUMAR SHUKLA</t>
  </si>
  <si>
    <t>UTLINDS</t>
  </si>
  <si>
    <t>VEDAVAAG</t>
  </si>
  <si>
    <t>RAVIKUMAR RAO RAYAPURAJU</t>
  </si>
  <si>
    <t>ALBERTDAVD</t>
  </si>
  <si>
    <t>Albert David Limited</t>
  </si>
  <si>
    <t>ANMOL</t>
  </si>
  <si>
    <t>Anmol India Limited</t>
  </si>
  <si>
    <t>CaliforniaSoft- Roll Sett</t>
  </si>
  <si>
    <t>AGARWAL RAHUL</t>
  </si>
  <si>
    <t>DSML</t>
  </si>
  <si>
    <t>Debock Sale Marketing Ltd</t>
  </si>
  <si>
    <t>NANALAL BHANJI DUDHAIYA</t>
  </si>
  <si>
    <t>The India Cements Limited</t>
  </si>
  <si>
    <t>SURJECTIVE RESEARCH CAPITAL LLP</t>
  </si>
  <si>
    <t>JAINAM</t>
  </si>
  <si>
    <t>Jainam Fer Alloys (I) Ltd</t>
  </si>
  <si>
    <t>ATUL GARG</t>
  </si>
  <si>
    <t>KKCL</t>
  </si>
  <si>
    <t>Kewal Kiran Clothing Limi</t>
  </si>
  <si>
    <t>M/S. PRARTHANA ENTERPRISES</t>
  </si>
  <si>
    <t>LOVABLE</t>
  </si>
  <si>
    <t>Lovable Lingerie Ltd</t>
  </si>
  <si>
    <t>MSTCLTD</t>
  </si>
  <si>
    <t>MSTC Limited</t>
  </si>
  <si>
    <t>ANIL VISHANJI DEDHIA</t>
  </si>
  <si>
    <t>SHREE RAMANUJ FINANCE PVT LTD</t>
  </si>
  <si>
    <t>S &amp; D SHARE &amp; STOCK PVT LTD</t>
  </si>
  <si>
    <t>UNIDT</t>
  </si>
  <si>
    <t>United Drilling Tools Ltd</t>
  </si>
  <si>
    <t>KACHOLIA ASHISH</t>
  </si>
  <si>
    <t>VASWANI</t>
  </si>
  <si>
    <t>Vaswani Ind Ltd</t>
  </si>
  <si>
    <t>SHIVAM OMAR</t>
  </si>
  <si>
    <t>VIKASECO</t>
  </si>
  <si>
    <t>Vikas EcoTech Limited</t>
  </si>
  <si>
    <t>ANKITA VISHAL SHAH</t>
  </si>
  <si>
    <t>AKG</t>
  </si>
  <si>
    <t>AKG Exim Limited</t>
  </si>
  <si>
    <t>MANISHA  JAIN</t>
  </si>
  <si>
    <t>PRAVINKUMAR KHEMLAL RAHANGDALE</t>
  </si>
  <si>
    <t>CHINNAREDDYGARI PAVAN REDDYJUTURU</t>
  </si>
  <si>
    <t>UMESH BHAT</t>
  </si>
  <si>
    <t>CAIRN OIL SOLUTIONS PRIVATE LIMITED</t>
  </si>
  <si>
    <t>VIJAYA</t>
  </si>
  <si>
    <t>Vijaya Diagnostic Cen Ltd</t>
  </si>
  <si>
    <t>CLSA GLOBAL MARKETS PTE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</si>
</sst>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165" fontId="35" fillId="17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2" fontId="36" fillId="14" borderId="21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1" borderId="24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0" sqref="B10"/>
    </sheetView>
  </sheetViews>
  <sheetFormatPr defaultColWidth="17.332031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44487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17.332031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44487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3" t="s">
        <v>16</v>
      </c>
      <c r="B9" s="465" t="s">
        <v>17</v>
      </c>
      <c r="C9" s="465" t="s">
        <v>18</v>
      </c>
      <c r="D9" s="465" t="s">
        <v>19</v>
      </c>
      <c r="E9" s="26" t="s">
        <v>20</v>
      </c>
      <c r="F9" s="26" t="s">
        <v>21</v>
      </c>
      <c r="G9" s="460" t="s">
        <v>22</v>
      </c>
      <c r="H9" s="461"/>
      <c r="I9" s="462"/>
      <c r="J9" s="460" t="s">
        <v>23</v>
      </c>
      <c r="K9" s="461"/>
      <c r="L9" s="462"/>
      <c r="M9" s="26"/>
      <c r="N9" s="27"/>
      <c r="O9" s="27"/>
      <c r="P9" s="27"/>
    </row>
    <row r="10" spans="1:16" ht="59.25" customHeight="1">
      <c r="A10" s="464"/>
      <c r="B10" s="466"/>
      <c r="C10" s="466"/>
      <c r="D10" s="46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39402.35</v>
      </c>
      <c r="F11" s="35">
        <v>39176.450000000004</v>
      </c>
      <c r="G11" s="36">
        <v>38927.900000000009</v>
      </c>
      <c r="H11" s="36">
        <v>38453.450000000004</v>
      </c>
      <c r="I11" s="36">
        <v>38204.900000000009</v>
      </c>
      <c r="J11" s="36">
        <v>39650.900000000009</v>
      </c>
      <c r="K11" s="36">
        <v>39899.450000000012</v>
      </c>
      <c r="L11" s="36">
        <v>40373.900000000009</v>
      </c>
      <c r="M11" s="37">
        <v>39425</v>
      </c>
      <c r="N11" s="37">
        <v>38702</v>
      </c>
      <c r="O11" s="38">
        <v>1820150</v>
      </c>
      <c r="P11" s="39">
        <v>-5.3538334820509297E-4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18355</v>
      </c>
      <c r="F12" s="40">
        <v>18320.3</v>
      </c>
      <c r="G12" s="41">
        <v>18274.699999999997</v>
      </c>
      <c r="H12" s="41">
        <v>18194.399999999998</v>
      </c>
      <c r="I12" s="41">
        <v>18148.799999999996</v>
      </c>
      <c r="J12" s="41">
        <v>18400.599999999999</v>
      </c>
      <c r="K12" s="41">
        <v>18446.199999999997</v>
      </c>
      <c r="L12" s="41">
        <v>18526.5</v>
      </c>
      <c r="M12" s="31">
        <v>18365.900000000001</v>
      </c>
      <c r="N12" s="31">
        <v>18240</v>
      </c>
      <c r="O12" s="42">
        <v>13738250</v>
      </c>
      <c r="P12" s="43">
        <v>-9.4417846739537972E-3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18991.349999999999</v>
      </c>
      <c r="F13" s="40">
        <v>18902.016666666666</v>
      </c>
      <c r="G13" s="41">
        <v>18789.133333333331</v>
      </c>
      <c r="H13" s="41">
        <v>18586.916666666664</v>
      </c>
      <c r="I13" s="41">
        <v>18474.033333333329</v>
      </c>
      <c r="J13" s="41">
        <v>19104.233333333334</v>
      </c>
      <c r="K13" s="41">
        <v>19217.116666666672</v>
      </c>
      <c r="L13" s="41">
        <v>19419.333333333336</v>
      </c>
      <c r="M13" s="31">
        <v>19014.900000000001</v>
      </c>
      <c r="N13" s="31">
        <v>18699.8</v>
      </c>
      <c r="O13" s="42">
        <v>3000</v>
      </c>
      <c r="P13" s="43">
        <v>0.31578947368421051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1110.25</v>
      </c>
      <c r="F14" s="40">
        <v>1114.0999999999999</v>
      </c>
      <c r="G14" s="41">
        <v>1098.4999999999998</v>
      </c>
      <c r="H14" s="41">
        <v>1086.7499999999998</v>
      </c>
      <c r="I14" s="41">
        <v>1071.1499999999996</v>
      </c>
      <c r="J14" s="41">
        <v>1125.8499999999999</v>
      </c>
      <c r="K14" s="41">
        <v>1141.4500000000003</v>
      </c>
      <c r="L14" s="41">
        <v>1153.2</v>
      </c>
      <c r="M14" s="31">
        <v>1129.7</v>
      </c>
      <c r="N14" s="31">
        <v>1102.3499999999999</v>
      </c>
      <c r="O14" s="42">
        <v>3731500</v>
      </c>
      <c r="P14" s="43">
        <v>2.5221858944418495E-2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21642.3</v>
      </c>
      <c r="F15" s="40">
        <v>21698.850000000002</v>
      </c>
      <c r="G15" s="41">
        <v>21450.750000000004</v>
      </c>
      <c r="H15" s="41">
        <v>21259.200000000001</v>
      </c>
      <c r="I15" s="41">
        <v>21011.100000000002</v>
      </c>
      <c r="J15" s="41">
        <v>21890.400000000005</v>
      </c>
      <c r="K15" s="41">
        <v>22138.500000000004</v>
      </c>
      <c r="L15" s="41">
        <v>22330.050000000007</v>
      </c>
      <c r="M15" s="31">
        <v>21946.95</v>
      </c>
      <c r="N15" s="31">
        <v>21507.3</v>
      </c>
      <c r="O15" s="42">
        <v>38900</v>
      </c>
      <c r="P15" s="43">
        <v>6.575342465753424E-2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265.05</v>
      </c>
      <c r="F16" s="40">
        <v>266.78333333333336</v>
      </c>
      <c r="G16" s="41">
        <v>260.9666666666667</v>
      </c>
      <c r="H16" s="41">
        <v>256.88333333333333</v>
      </c>
      <c r="I16" s="41">
        <v>251.06666666666666</v>
      </c>
      <c r="J16" s="41">
        <v>270.86666666666673</v>
      </c>
      <c r="K16" s="41">
        <v>276.68333333333345</v>
      </c>
      <c r="L16" s="41">
        <v>280.76666666666677</v>
      </c>
      <c r="M16" s="31">
        <v>272.60000000000002</v>
      </c>
      <c r="N16" s="31">
        <v>262.7</v>
      </c>
      <c r="O16" s="42">
        <v>11185200</v>
      </c>
      <c r="P16" s="43">
        <v>-9.2123445416858584E-3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2314.5</v>
      </c>
      <c r="F17" s="40">
        <v>2313.7833333333333</v>
      </c>
      <c r="G17" s="41">
        <v>2275.7166666666667</v>
      </c>
      <c r="H17" s="41">
        <v>2236.9333333333334</v>
      </c>
      <c r="I17" s="41">
        <v>2198.8666666666668</v>
      </c>
      <c r="J17" s="41">
        <v>2352.5666666666666</v>
      </c>
      <c r="K17" s="41">
        <v>2390.6333333333332</v>
      </c>
      <c r="L17" s="41">
        <v>2429.4166666666665</v>
      </c>
      <c r="M17" s="31">
        <v>2351.85</v>
      </c>
      <c r="N17" s="31">
        <v>2275</v>
      </c>
      <c r="O17" s="42">
        <v>2909500</v>
      </c>
      <c r="P17" s="43">
        <v>6.878761822871883E-4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1652.8</v>
      </c>
      <c r="F18" s="40">
        <v>1631.4833333333333</v>
      </c>
      <c r="G18" s="41">
        <v>1601.3166666666666</v>
      </c>
      <c r="H18" s="41">
        <v>1549.8333333333333</v>
      </c>
      <c r="I18" s="41">
        <v>1519.6666666666665</v>
      </c>
      <c r="J18" s="41">
        <v>1682.9666666666667</v>
      </c>
      <c r="K18" s="41">
        <v>1713.1333333333332</v>
      </c>
      <c r="L18" s="41">
        <v>1764.6166666666668</v>
      </c>
      <c r="M18" s="31">
        <v>1661.65</v>
      </c>
      <c r="N18" s="31">
        <v>1580</v>
      </c>
      <c r="O18" s="42">
        <v>25071000</v>
      </c>
      <c r="P18" s="43">
        <v>-4.2799328039095905E-2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815.9</v>
      </c>
      <c r="F19" s="40">
        <v>800.68333333333339</v>
      </c>
      <c r="G19" s="41">
        <v>780.96666666666681</v>
      </c>
      <c r="H19" s="41">
        <v>746.03333333333342</v>
      </c>
      <c r="I19" s="41">
        <v>726.31666666666683</v>
      </c>
      <c r="J19" s="41">
        <v>835.61666666666679</v>
      </c>
      <c r="K19" s="41">
        <v>855.33333333333348</v>
      </c>
      <c r="L19" s="41">
        <v>890.26666666666677</v>
      </c>
      <c r="M19" s="31">
        <v>820.4</v>
      </c>
      <c r="N19" s="31">
        <v>765.75</v>
      </c>
      <c r="O19" s="42">
        <v>92785000</v>
      </c>
      <c r="P19" s="43">
        <v>1.6125941136208077E-2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3904.85</v>
      </c>
      <c r="F20" s="40">
        <v>3924.2999999999997</v>
      </c>
      <c r="G20" s="41">
        <v>3873.2999999999993</v>
      </c>
      <c r="H20" s="41">
        <v>3841.7499999999995</v>
      </c>
      <c r="I20" s="41">
        <v>3790.7499999999991</v>
      </c>
      <c r="J20" s="41">
        <v>3955.8499999999995</v>
      </c>
      <c r="K20" s="41">
        <v>4006.8500000000004</v>
      </c>
      <c r="L20" s="41">
        <v>4038.3999999999996</v>
      </c>
      <c r="M20" s="31">
        <v>3975.3</v>
      </c>
      <c r="N20" s="31">
        <v>3892.75</v>
      </c>
      <c r="O20" s="42">
        <v>556200</v>
      </c>
      <c r="P20" s="43">
        <v>7.1968333933069444E-4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763.3</v>
      </c>
      <c r="F21" s="40">
        <v>765.63333333333321</v>
      </c>
      <c r="G21" s="41">
        <v>756.86666666666645</v>
      </c>
      <c r="H21" s="41">
        <v>750.43333333333328</v>
      </c>
      <c r="I21" s="41">
        <v>741.66666666666652</v>
      </c>
      <c r="J21" s="41">
        <v>772.06666666666638</v>
      </c>
      <c r="K21" s="41">
        <v>780.83333333333326</v>
      </c>
      <c r="L21" s="41">
        <v>787.26666666666631</v>
      </c>
      <c r="M21" s="31">
        <v>774.4</v>
      </c>
      <c r="N21" s="31">
        <v>759.2</v>
      </c>
      <c r="O21" s="42">
        <v>9680000</v>
      </c>
      <c r="P21" s="43">
        <v>5.7142857142857143E-3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410.5</v>
      </c>
      <c r="F22" s="40">
        <v>411.05</v>
      </c>
      <c r="G22" s="41">
        <v>405.8</v>
      </c>
      <c r="H22" s="41">
        <v>401.1</v>
      </c>
      <c r="I22" s="41">
        <v>395.85</v>
      </c>
      <c r="J22" s="41">
        <v>415.75</v>
      </c>
      <c r="K22" s="41">
        <v>421</v>
      </c>
      <c r="L22" s="41">
        <v>425.7</v>
      </c>
      <c r="M22" s="31">
        <v>416.3</v>
      </c>
      <c r="N22" s="31">
        <v>406.35</v>
      </c>
      <c r="O22" s="42">
        <v>19707000</v>
      </c>
      <c r="P22" s="43">
        <v>-7.103990326481258E-3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810.05</v>
      </c>
      <c r="F23" s="40">
        <v>813.61666666666679</v>
      </c>
      <c r="G23" s="41">
        <v>803.88333333333355</v>
      </c>
      <c r="H23" s="41">
        <v>797.71666666666681</v>
      </c>
      <c r="I23" s="41">
        <v>787.98333333333358</v>
      </c>
      <c r="J23" s="41">
        <v>819.78333333333353</v>
      </c>
      <c r="K23" s="41">
        <v>829.51666666666665</v>
      </c>
      <c r="L23" s="41">
        <v>835.68333333333351</v>
      </c>
      <c r="M23" s="31">
        <v>823.35</v>
      </c>
      <c r="N23" s="31">
        <v>807.45</v>
      </c>
      <c r="O23" s="42">
        <v>2872100</v>
      </c>
      <c r="P23" s="43">
        <v>4.3565147881694646E-2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4346.95</v>
      </c>
      <c r="F24" s="40">
        <v>4372.4666666666672</v>
      </c>
      <c r="G24" s="41">
        <v>4304.9333333333343</v>
      </c>
      <c r="H24" s="41">
        <v>4262.916666666667</v>
      </c>
      <c r="I24" s="41">
        <v>4195.3833333333341</v>
      </c>
      <c r="J24" s="41">
        <v>4414.4833333333345</v>
      </c>
      <c r="K24" s="41">
        <v>4482.0166666666673</v>
      </c>
      <c r="L24" s="41">
        <v>4524.0333333333347</v>
      </c>
      <c r="M24" s="31">
        <v>4440</v>
      </c>
      <c r="N24" s="31">
        <v>4330.45</v>
      </c>
      <c r="O24" s="42">
        <v>2976000</v>
      </c>
      <c r="P24" s="43">
        <v>2.5411318804375915E-2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240.3</v>
      </c>
      <c r="F25" s="40">
        <v>240.60000000000002</v>
      </c>
      <c r="G25" s="41">
        <v>237.30000000000004</v>
      </c>
      <c r="H25" s="41">
        <v>234.3</v>
      </c>
      <c r="I25" s="41">
        <v>231.00000000000003</v>
      </c>
      <c r="J25" s="41">
        <v>243.60000000000005</v>
      </c>
      <c r="K25" s="41">
        <v>246.9</v>
      </c>
      <c r="L25" s="41">
        <v>249.90000000000006</v>
      </c>
      <c r="M25" s="31">
        <v>243.9</v>
      </c>
      <c r="N25" s="31">
        <v>237.6</v>
      </c>
      <c r="O25" s="42">
        <v>15202500</v>
      </c>
      <c r="P25" s="43">
        <v>-2.9513034923757992E-3</v>
      </c>
    </row>
    <row r="26" spans="1:16" ht="12.75" customHeight="1">
      <c r="A26" s="31">
        <v>16</v>
      </c>
      <c r="B26" s="351" t="s">
        <v>50</v>
      </c>
      <c r="C26" s="33" t="s">
        <v>56</v>
      </c>
      <c r="D26" s="34">
        <v>44497</v>
      </c>
      <c r="E26" s="40">
        <v>145.25</v>
      </c>
      <c r="F26" s="40">
        <v>146.13333333333333</v>
      </c>
      <c r="G26" s="41">
        <v>143.06666666666666</v>
      </c>
      <c r="H26" s="41">
        <v>140.88333333333333</v>
      </c>
      <c r="I26" s="41">
        <v>137.81666666666666</v>
      </c>
      <c r="J26" s="41">
        <v>148.31666666666666</v>
      </c>
      <c r="K26" s="41">
        <v>151.38333333333333</v>
      </c>
      <c r="L26" s="41">
        <v>153.56666666666666</v>
      </c>
      <c r="M26" s="31">
        <v>149.19999999999999</v>
      </c>
      <c r="N26" s="31">
        <v>143.94999999999999</v>
      </c>
      <c r="O26" s="42">
        <v>40842000</v>
      </c>
      <c r="P26" s="43">
        <v>7.5488454706927176E-3</v>
      </c>
    </row>
    <row r="27" spans="1:16" ht="12.75" customHeight="1">
      <c r="A27" s="31">
        <v>17</v>
      </c>
      <c r="B27" s="352" t="s">
        <v>57</v>
      </c>
      <c r="C27" s="33" t="s">
        <v>58</v>
      </c>
      <c r="D27" s="34">
        <v>44497</v>
      </c>
      <c r="E27" s="40">
        <v>3300.35</v>
      </c>
      <c r="F27" s="40">
        <v>3312.4500000000003</v>
      </c>
      <c r="G27" s="41">
        <v>3276.9000000000005</v>
      </c>
      <c r="H27" s="41">
        <v>3253.4500000000003</v>
      </c>
      <c r="I27" s="41">
        <v>3217.9000000000005</v>
      </c>
      <c r="J27" s="41">
        <v>3335.9000000000005</v>
      </c>
      <c r="K27" s="41">
        <v>3371.4500000000007</v>
      </c>
      <c r="L27" s="41">
        <v>3394.9000000000005</v>
      </c>
      <c r="M27" s="31">
        <v>3348</v>
      </c>
      <c r="N27" s="31">
        <v>3289</v>
      </c>
      <c r="O27" s="42">
        <v>4045500</v>
      </c>
      <c r="P27" s="43">
        <v>3.7068368837960469E-2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2347.9499999999998</v>
      </c>
      <c r="F28" s="40">
        <v>2372.1</v>
      </c>
      <c r="G28" s="41">
        <v>2305.8999999999996</v>
      </c>
      <c r="H28" s="41">
        <v>2263.85</v>
      </c>
      <c r="I28" s="41">
        <v>2197.6499999999996</v>
      </c>
      <c r="J28" s="41">
        <v>2414.1499999999996</v>
      </c>
      <c r="K28" s="41">
        <v>2480.3499999999995</v>
      </c>
      <c r="L28" s="41">
        <v>2522.3999999999996</v>
      </c>
      <c r="M28" s="31">
        <v>2438.3000000000002</v>
      </c>
      <c r="N28" s="31">
        <v>2330.0500000000002</v>
      </c>
      <c r="O28" s="42">
        <v>776050</v>
      </c>
      <c r="P28" s="43">
        <v>2.3947750362844702E-2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1197.6500000000001</v>
      </c>
      <c r="F29" s="40">
        <v>1206.2166666666667</v>
      </c>
      <c r="G29" s="41">
        <v>1181.4333333333334</v>
      </c>
      <c r="H29" s="41">
        <v>1165.2166666666667</v>
      </c>
      <c r="I29" s="41">
        <v>1140.4333333333334</v>
      </c>
      <c r="J29" s="41">
        <v>1222.4333333333334</v>
      </c>
      <c r="K29" s="41">
        <v>1247.2166666666667</v>
      </c>
      <c r="L29" s="41">
        <v>1263.4333333333334</v>
      </c>
      <c r="M29" s="31">
        <v>1231</v>
      </c>
      <c r="N29" s="31">
        <v>1190</v>
      </c>
      <c r="O29" s="42">
        <v>4301500</v>
      </c>
      <c r="P29" s="43">
        <v>-9.4415659182498553E-3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728.15</v>
      </c>
      <c r="F30" s="40">
        <v>730.91666666666663</v>
      </c>
      <c r="G30" s="41">
        <v>722.83333333333326</v>
      </c>
      <c r="H30" s="41">
        <v>717.51666666666665</v>
      </c>
      <c r="I30" s="41">
        <v>709.43333333333328</v>
      </c>
      <c r="J30" s="41">
        <v>736.23333333333323</v>
      </c>
      <c r="K30" s="41">
        <v>744.31666666666649</v>
      </c>
      <c r="L30" s="41">
        <v>749.63333333333321</v>
      </c>
      <c r="M30" s="31">
        <v>739</v>
      </c>
      <c r="N30" s="31">
        <v>725.6</v>
      </c>
      <c r="O30" s="42">
        <v>15275000</v>
      </c>
      <c r="P30" s="43">
        <v>2.3886708752772563E-3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804.95</v>
      </c>
      <c r="F31" s="40">
        <v>801.11666666666667</v>
      </c>
      <c r="G31" s="41">
        <v>794.93333333333339</v>
      </c>
      <c r="H31" s="41">
        <v>784.91666666666674</v>
      </c>
      <c r="I31" s="41">
        <v>778.73333333333346</v>
      </c>
      <c r="J31" s="41">
        <v>811.13333333333333</v>
      </c>
      <c r="K31" s="41">
        <v>817.31666666666649</v>
      </c>
      <c r="L31" s="41">
        <v>827.33333333333326</v>
      </c>
      <c r="M31" s="31">
        <v>807.3</v>
      </c>
      <c r="N31" s="31">
        <v>791.1</v>
      </c>
      <c r="O31" s="42">
        <v>32864400</v>
      </c>
      <c r="P31" s="43">
        <v>6.2460961898813238E-3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3974.6</v>
      </c>
      <c r="F32" s="40">
        <v>3985.0833333333335</v>
      </c>
      <c r="G32" s="41">
        <v>3955.166666666667</v>
      </c>
      <c r="H32" s="41">
        <v>3935.7333333333336</v>
      </c>
      <c r="I32" s="41">
        <v>3905.8166666666671</v>
      </c>
      <c r="J32" s="41">
        <v>4004.5166666666669</v>
      </c>
      <c r="K32" s="41">
        <v>4034.4333333333338</v>
      </c>
      <c r="L32" s="41">
        <v>4053.8666666666668</v>
      </c>
      <c r="M32" s="31">
        <v>4015</v>
      </c>
      <c r="N32" s="31">
        <v>3965.65</v>
      </c>
      <c r="O32" s="42">
        <v>2893000</v>
      </c>
      <c r="P32" s="43">
        <v>-3.179384203480589E-2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18544.25</v>
      </c>
      <c r="F33" s="40">
        <v>18452.933333333334</v>
      </c>
      <c r="G33" s="41">
        <v>18328.01666666667</v>
      </c>
      <c r="H33" s="41">
        <v>18111.783333333336</v>
      </c>
      <c r="I33" s="41">
        <v>17986.866666666672</v>
      </c>
      <c r="J33" s="41">
        <v>18669.166666666668</v>
      </c>
      <c r="K33" s="41">
        <v>18794.083333333332</v>
      </c>
      <c r="L33" s="41">
        <v>19010.316666666666</v>
      </c>
      <c r="M33" s="31">
        <v>18577.849999999999</v>
      </c>
      <c r="N33" s="31">
        <v>18236.7</v>
      </c>
      <c r="O33" s="42">
        <v>783450</v>
      </c>
      <c r="P33" s="43">
        <v>-4.1387537854455356E-2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7897.65</v>
      </c>
      <c r="F34" s="40">
        <v>7906.9666666666672</v>
      </c>
      <c r="G34" s="41">
        <v>7834.2833333333347</v>
      </c>
      <c r="H34" s="41">
        <v>7770.9166666666679</v>
      </c>
      <c r="I34" s="41">
        <v>7698.2333333333354</v>
      </c>
      <c r="J34" s="41">
        <v>7970.3333333333339</v>
      </c>
      <c r="K34" s="41">
        <v>8043.0166666666664</v>
      </c>
      <c r="L34" s="41">
        <v>8106.3833333333332</v>
      </c>
      <c r="M34" s="31">
        <v>7979.65</v>
      </c>
      <c r="N34" s="31">
        <v>7843.6</v>
      </c>
      <c r="O34" s="42">
        <v>4429250</v>
      </c>
      <c r="P34" s="43">
        <v>-6.0867857844099744E-3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2603.6999999999998</v>
      </c>
      <c r="F35" s="40">
        <v>2606.3999999999996</v>
      </c>
      <c r="G35" s="41">
        <v>2587.9499999999994</v>
      </c>
      <c r="H35" s="41">
        <v>2572.1999999999998</v>
      </c>
      <c r="I35" s="41">
        <v>2553.7499999999995</v>
      </c>
      <c r="J35" s="41">
        <v>2622.1499999999992</v>
      </c>
      <c r="K35" s="41">
        <v>2640.6</v>
      </c>
      <c r="L35" s="41">
        <v>2656.349999999999</v>
      </c>
      <c r="M35" s="31">
        <v>2624.85</v>
      </c>
      <c r="N35" s="31">
        <v>2590.65</v>
      </c>
      <c r="O35" s="42">
        <v>1705200</v>
      </c>
      <c r="P35" s="43">
        <v>-1.796821008984105E-2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323.5</v>
      </c>
      <c r="F36" s="40">
        <v>325.09999999999997</v>
      </c>
      <c r="G36" s="41">
        <v>317.69999999999993</v>
      </c>
      <c r="H36" s="41">
        <v>311.89999999999998</v>
      </c>
      <c r="I36" s="41">
        <v>304.49999999999994</v>
      </c>
      <c r="J36" s="41">
        <v>330.89999999999992</v>
      </c>
      <c r="K36" s="41">
        <v>338.2999999999999</v>
      </c>
      <c r="L36" s="41">
        <v>344.09999999999991</v>
      </c>
      <c r="M36" s="31">
        <v>332.5</v>
      </c>
      <c r="N36" s="31">
        <v>319.3</v>
      </c>
      <c r="O36" s="42">
        <v>18925200</v>
      </c>
      <c r="P36" s="43">
        <v>1.6238159675236806E-2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88.8</v>
      </c>
      <c r="F37" s="40">
        <v>88.75</v>
      </c>
      <c r="G37" s="41">
        <v>88.15</v>
      </c>
      <c r="H37" s="41">
        <v>87.5</v>
      </c>
      <c r="I37" s="41">
        <v>86.9</v>
      </c>
      <c r="J37" s="41">
        <v>89.4</v>
      </c>
      <c r="K37" s="41">
        <v>90</v>
      </c>
      <c r="L37" s="41">
        <v>90.65</v>
      </c>
      <c r="M37" s="31">
        <v>89.35</v>
      </c>
      <c r="N37" s="31">
        <v>88.1</v>
      </c>
      <c r="O37" s="42">
        <v>155504700</v>
      </c>
      <c r="P37" s="43">
        <v>-5.28078677309008E-2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2119.6</v>
      </c>
      <c r="F38" s="40">
        <v>2109.2000000000003</v>
      </c>
      <c r="G38" s="41">
        <v>2090.4000000000005</v>
      </c>
      <c r="H38" s="41">
        <v>2061.2000000000003</v>
      </c>
      <c r="I38" s="41">
        <v>2042.4000000000005</v>
      </c>
      <c r="J38" s="41">
        <v>2138.4000000000005</v>
      </c>
      <c r="K38" s="41">
        <v>2157.2000000000007</v>
      </c>
      <c r="L38" s="41">
        <v>2186.4000000000005</v>
      </c>
      <c r="M38" s="31">
        <v>2128</v>
      </c>
      <c r="N38" s="31">
        <v>2080</v>
      </c>
      <c r="O38" s="42">
        <v>1936000</v>
      </c>
      <c r="P38" s="43">
        <v>-5.070118662351672E-2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211.25</v>
      </c>
      <c r="F39" s="40">
        <v>211.4</v>
      </c>
      <c r="G39" s="41">
        <v>209.4</v>
      </c>
      <c r="H39" s="41">
        <v>207.55</v>
      </c>
      <c r="I39" s="41">
        <v>205.55</v>
      </c>
      <c r="J39" s="41">
        <v>213.25</v>
      </c>
      <c r="K39" s="41">
        <v>215.25</v>
      </c>
      <c r="L39" s="41">
        <v>217.1</v>
      </c>
      <c r="M39" s="31">
        <v>213.4</v>
      </c>
      <c r="N39" s="31">
        <v>209.55</v>
      </c>
      <c r="O39" s="42">
        <v>23617000</v>
      </c>
      <c r="P39" s="43">
        <v>-6.5132370637785805E-2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841.15</v>
      </c>
      <c r="F40" s="40">
        <v>843.86666666666667</v>
      </c>
      <c r="G40" s="41">
        <v>828.93333333333339</v>
      </c>
      <c r="H40" s="41">
        <v>816.7166666666667</v>
      </c>
      <c r="I40" s="41">
        <v>801.78333333333342</v>
      </c>
      <c r="J40" s="41">
        <v>856.08333333333337</v>
      </c>
      <c r="K40" s="41">
        <v>871.01666666666654</v>
      </c>
      <c r="L40" s="41">
        <v>883.23333333333335</v>
      </c>
      <c r="M40" s="31">
        <v>858.8</v>
      </c>
      <c r="N40" s="31">
        <v>831.65</v>
      </c>
      <c r="O40" s="42">
        <v>4624400</v>
      </c>
      <c r="P40" s="43">
        <v>-4.2805100182149364E-2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801.5</v>
      </c>
      <c r="F41" s="40">
        <v>804.85</v>
      </c>
      <c r="G41" s="41">
        <v>792.30000000000007</v>
      </c>
      <c r="H41" s="41">
        <v>783.1</v>
      </c>
      <c r="I41" s="41">
        <v>770.55000000000007</v>
      </c>
      <c r="J41" s="41">
        <v>814.05000000000007</v>
      </c>
      <c r="K41" s="41">
        <v>826.6</v>
      </c>
      <c r="L41" s="41">
        <v>835.80000000000007</v>
      </c>
      <c r="M41" s="31">
        <v>817.4</v>
      </c>
      <c r="N41" s="31">
        <v>795.65</v>
      </c>
      <c r="O41" s="42">
        <v>11541000</v>
      </c>
      <c r="P41" s="43">
        <v>-2.9515640766902117E-2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689.45</v>
      </c>
      <c r="F42" s="40">
        <v>690.19999999999993</v>
      </c>
      <c r="G42" s="41">
        <v>683.99999999999989</v>
      </c>
      <c r="H42" s="41">
        <v>678.55</v>
      </c>
      <c r="I42" s="41">
        <v>672.34999999999991</v>
      </c>
      <c r="J42" s="41">
        <v>695.64999999999986</v>
      </c>
      <c r="K42" s="41">
        <v>701.84999999999991</v>
      </c>
      <c r="L42" s="41">
        <v>707.29999999999984</v>
      </c>
      <c r="M42" s="31">
        <v>696.4</v>
      </c>
      <c r="N42" s="31">
        <v>684.75</v>
      </c>
      <c r="O42" s="42">
        <v>70281790</v>
      </c>
      <c r="P42" s="43">
        <v>4.2290157469303279E-2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74.5</v>
      </c>
      <c r="F43" s="40">
        <v>75.433333333333323</v>
      </c>
      <c r="G43" s="41">
        <v>73.166666666666643</v>
      </c>
      <c r="H43" s="41">
        <v>71.833333333333314</v>
      </c>
      <c r="I43" s="41">
        <v>69.566666666666634</v>
      </c>
      <c r="J43" s="41">
        <v>76.766666666666652</v>
      </c>
      <c r="K43" s="41">
        <v>79.033333333333331</v>
      </c>
      <c r="L43" s="41">
        <v>80.36666666666666</v>
      </c>
      <c r="M43" s="31">
        <v>77.7</v>
      </c>
      <c r="N43" s="31">
        <v>74.099999999999994</v>
      </c>
      <c r="O43" s="42">
        <v>127018500</v>
      </c>
      <c r="P43" s="43">
        <v>-7.5011469643676401E-2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348.8</v>
      </c>
      <c r="F44" s="40">
        <v>350.5</v>
      </c>
      <c r="G44" s="41">
        <v>346.2</v>
      </c>
      <c r="H44" s="41">
        <v>343.59999999999997</v>
      </c>
      <c r="I44" s="41">
        <v>339.29999999999995</v>
      </c>
      <c r="J44" s="41">
        <v>353.1</v>
      </c>
      <c r="K44" s="41">
        <v>357.4</v>
      </c>
      <c r="L44" s="41">
        <v>360.00000000000006</v>
      </c>
      <c r="M44" s="31">
        <v>354.8</v>
      </c>
      <c r="N44" s="31">
        <v>347.9</v>
      </c>
      <c r="O44" s="42">
        <v>19842100</v>
      </c>
      <c r="P44" s="43">
        <v>2.5558725630052306E-2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17942.2</v>
      </c>
      <c r="F45" s="40">
        <v>18008.75</v>
      </c>
      <c r="G45" s="41">
        <v>17812</v>
      </c>
      <c r="H45" s="41">
        <v>17681.8</v>
      </c>
      <c r="I45" s="41">
        <v>17485.05</v>
      </c>
      <c r="J45" s="41">
        <v>18138.95</v>
      </c>
      <c r="K45" s="41">
        <v>18335.7</v>
      </c>
      <c r="L45" s="41">
        <v>18465.900000000001</v>
      </c>
      <c r="M45" s="31">
        <v>18205.5</v>
      </c>
      <c r="N45" s="31">
        <v>17878.55</v>
      </c>
      <c r="O45" s="42">
        <v>165100</v>
      </c>
      <c r="P45" s="43">
        <v>-6.9172932330827065E-3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459.9</v>
      </c>
      <c r="F46" s="40">
        <v>460.34999999999997</v>
      </c>
      <c r="G46" s="41">
        <v>457.94999999999993</v>
      </c>
      <c r="H46" s="41">
        <v>455.99999999999994</v>
      </c>
      <c r="I46" s="41">
        <v>453.59999999999991</v>
      </c>
      <c r="J46" s="41">
        <v>462.29999999999995</v>
      </c>
      <c r="K46" s="41">
        <v>464.69999999999993</v>
      </c>
      <c r="L46" s="41">
        <v>466.65</v>
      </c>
      <c r="M46" s="31">
        <v>462.75</v>
      </c>
      <c r="N46" s="31">
        <v>458.4</v>
      </c>
      <c r="O46" s="42">
        <v>37494000</v>
      </c>
      <c r="P46" s="43">
        <v>-1.1296753370039872E-2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3900.9</v>
      </c>
      <c r="F47" s="40">
        <v>3905.0833333333335</v>
      </c>
      <c r="G47" s="41">
        <v>3877.7166666666672</v>
      </c>
      <c r="H47" s="41">
        <v>3854.5333333333338</v>
      </c>
      <c r="I47" s="41">
        <v>3827.1666666666674</v>
      </c>
      <c r="J47" s="41">
        <v>3928.2666666666669</v>
      </c>
      <c r="K47" s="41">
        <v>3955.6333333333328</v>
      </c>
      <c r="L47" s="41">
        <v>3978.8166666666666</v>
      </c>
      <c r="M47" s="31">
        <v>3932.45</v>
      </c>
      <c r="N47" s="31">
        <v>3881.9</v>
      </c>
      <c r="O47" s="42">
        <v>1295800</v>
      </c>
      <c r="P47" s="43">
        <v>-1.8779342723004695E-2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546.20000000000005</v>
      </c>
      <c r="F48" s="40">
        <v>548.4</v>
      </c>
      <c r="G48" s="41">
        <v>542.4</v>
      </c>
      <c r="H48" s="41">
        <v>538.6</v>
      </c>
      <c r="I48" s="41">
        <v>532.6</v>
      </c>
      <c r="J48" s="41">
        <v>552.19999999999993</v>
      </c>
      <c r="K48" s="41">
        <v>558.19999999999993</v>
      </c>
      <c r="L48" s="41">
        <v>561.99999999999989</v>
      </c>
      <c r="M48" s="31">
        <v>554.4</v>
      </c>
      <c r="N48" s="31">
        <v>544.6</v>
      </c>
      <c r="O48" s="42">
        <v>19681200</v>
      </c>
      <c r="P48" s="43">
        <v>-1.6923076923076923E-2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194.25</v>
      </c>
      <c r="F49" s="40">
        <v>192.48333333333335</v>
      </c>
      <c r="G49" s="41">
        <v>188.9666666666667</v>
      </c>
      <c r="H49" s="41">
        <v>183.68333333333334</v>
      </c>
      <c r="I49" s="41">
        <v>180.16666666666669</v>
      </c>
      <c r="J49" s="41">
        <v>197.76666666666671</v>
      </c>
      <c r="K49" s="41">
        <v>201.28333333333336</v>
      </c>
      <c r="L49" s="41">
        <v>206.56666666666672</v>
      </c>
      <c r="M49" s="31">
        <v>196</v>
      </c>
      <c r="N49" s="31">
        <v>187.2</v>
      </c>
      <c r="O49" s="42">
        <v>71355600</v>
      </c>
      <c r="P49" s="43">
        <v>2.2438873413803778E-2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701.95</v>
      </c>
      <c r="F50" s="40">
        <v>700.11666666666667</v>
      </c>
      <c r="G50" s="41">
        <v>691.83333333333337</v>
      </c>
      <c r="H50" s="41">
        <v>681.7166666666667</v>
      </c>
      <c r="I50" s="41">
        <v>673.43333333333339</v>
      </c>
      <c r="J50" s="41">
        <v>710.23333333333335</v>
      </c>
      <c r="K50" s="41">
        <v>718.51666666666665</v>
      </c>
      <c r="L50" s="41">
        <v>728.63333333333333</v>
      </c>
      <c r="M50" s="31">
        <v>708.4</v>
      </c>
      <c r="N50" s="31">
        <v>690</v>
      </c>
      <c r="O50" s="42">
        <v>4992975</v>
      </c>
      <c r="P50" s="43">
        <v>1.0457774269928966E-2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594.6</v>
      </c>
      <c r="F51" s="40">
        <v>597.38333333333333</v>
      </c>
      <c r="G51" s="41">
        <v>584.31666666666661</v>
      </c>
      <c r="H51" s="41">
        <v>574.0333333333333</v>
      </c>
      <c r="I51" s="41">
        <v>560.96666666666658</v>
      </c>
      <c r="J51" s="41">
        <v>607.66666666666663</v>
      </c>
      <c r="K51" s="41">
        <v>620.73333333333346</v>
      </c>
      <c r="L51" s="41">
        <v>631.01666666666665</v>
      </c>
      <c r="M51" s="31">
        <v>610.45000000000005</v>
      </c>
      <c r="N51" s="31">
        <v>587.1</v>
      </c>
      <c r="O51" s="42">
        <v>10978750</v>
      </c>
      <c r="P51" s="43">
        <v>-1.1480022509848059E-2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914.35</v>
      </c>
      <c r="F52" s="40">
        <v>916.88333333333333</v>
      </c>
      <c r="G52" s="41">
        <v>909.91666666666663</v>
      </c>
      <c r="H52" s="41">
        <v>905.48333333333335</v>
      </c>
      <c r="I52" s="41">
        <v>898.51666666666665</v>
      </c>
      <c r="J52" s="41">
        <v>921.31666666666661</v>
      </c>
      <c r="K52" s="41">
        <v>928.2833333333333</v>
      </c>
      <c r="L52" s="41">
        <v>932.71666666666658</v>
      </c>
      <c r="M52" s="31">
        <v>923.85</v>
      </c>
      <c r="N52" s="31">
        <v>912.45</v>
      </c>
      <c r="O52" s="42">
        <v>12781600</v>
      </c>
      <c r="P52" s="43">
        <v>-1.5233065908398498E-3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184.2</v>
      </c>
      <c r="F53" s="40">
        <v>186.38333333333335</v>
      </c>
      <c r="G53" s="41">
        <v>180.3666666666667</v>
      </c>
      <c r="H53" s="41">
        <v>176.53333333333336</v>
      </c>
      <c r="I53" s="41">
        <v>170.51666666666671</v>
      </c>
      <c r="J53" s="41">
        <v>190.2166666666667</v>
      </c>
      <c r="K53" s="41">
        <v>196.23333333333335</v>
      </c>
      <c r="L53" s="41">
        <v>200.06666666666669</v>
      </c>
      <c r="M53" s="31">
        <v>192.4</v>
      </c>
      <c r="N53" s="31">
        <v>182.55</v>
      </c>
      <c r="O53" s="42">
        <v>70589400</v>
      </c>
      <c r="P53" s="43">
        <v>-3.2617720317874512E-3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5603.45</v>
      </c>
      <c r="F54" s="40">
        <v>5624.9666666666662</v>
      </c>
      <c r="G54" s="41">
        <v>5420.0333333333328</v>
      </c>
      <c r="H54" s="41">
        <v>5236.6166666666668</v>
      </c>
      <c r="I54" s="41">
        <v>5031.6833333333334</v>
      </c>
      <c r="J54" s="41">
        <v>5808.3833333333323</v>
      </c>
      <c r="K54" s="41">
        <v>6013.3166666666648</v>
      </c>
      <c r="L54" s="41">
        <v>6196.7333333333318</v>
      </c>
      <c r="M54" s="31">
        <v>5829.9</v>
      </c>
      <c r="N54" s="31">
        <v>5441.55</v>
      </c>
      <c r="O54" s="42">
        <v>658800</v>
      </c>
      <c r="P54" s="43">
        <v>-7.0803949224259519E-2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1687.55</v>
      </c>
      <c r="F55" s="40">
        <v>1693.0666666666668</v>
      </c>
      <c r="G55" s="41">
        <v>1679.6333333333337</v>
      </c>
      <c r="H55" s="41">
        <v>1671.7166666666669</v>
      </c>
      <c r="I55" s="41">
        <v>1658.2833333333338</v>
      </c>
      <c r="J55" s="41">
        <v>1700.9833333333336</v>
      </c>
      <c r="K55" s="41">
        <v>1714.4166666666665</v>
      </c>
      <c r="L55" s="41">
        <v>1722.3333333333335</v>
      </c>
      <c r="M55" s="31">
        <v>1706.5</v>
      </c>
      <c r="N55" s="31">
        <v>1685.15</v>
      </c>
      <c r="O55" s="42">
        <v>2716700</v>
      </c>
      <c r="P55" s="43">
        <v>7.0057083549558896E-3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680.35</v>
      </c>
      <c r="F56" s="40">
        <v>684.94999999999993</v>
      </c>
      <c r="G56" s="41">
        <v>672.99999999999989</v>
      </c>
      <c r="H56" s="41">
        <v>665.65</v>
      </c>
      <c r="I56" s="41">
        <v>653.69999999999993</v>
      </c>
      <c r="J56" s="41">
        <v>692.29999999999984</v>
      </c>
      <c r="K56" s="41">
        <v>704.24999999999989</v>
      </c>
      <c r="L56" s="41">
        <v>711.5999999999998</v>
      </c>
      <c r="M56" s="31">
        <v>696.9</v>
      </c>
      <c r="N56" s="31">
        <v>677.6</v>
      </c>
      <c r="O56" s="42">
        <v>9637458</v>
      </c>
      <c r="P56" s="43">
        <v>0.12497719394271119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866.7</v>
      </c>
      <c r="F57" s="40">
        <v>873.9</v>
      </c>
      <c r="G57" s="41">
        <v>857.8</v>
      </c>
      <c r="H57" s="41">
        <v>848.9</v>
      </c>
      <c r="I57" s="41">
        <v>832.8</v>
      </c>
      <c r="J57" s="41">
        <v>882.8</v>
      </c>
      <c r="K57" s="41">
        <v>898.90000000000009</v>
      </c>
      <c r="L57" s="41">
        <v>907.8</v>
      </c>
      <c r="M57" s="31">
        <v>890</v>
      </c>
      <c r="N57" s="31">
        <v>865</v>
      </c>
      <c r="O57" s="42">
        <v>1978125</v>
      </c>
      <c r="P57" s="43">
        <v>8.6042065009560229E-3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476.3</v>
      </c>
      <c r="F58" s="40">
        <v>478.7833333333333</v>
      </c>
      <c r="G58" s="41">
        <v>472.41666666666663</v>
      </c>
      <c r="H58" s="41">
        <v>468.5333333333333</v>
      </c>
      <c r="I58" s="41">
        <v>462.16666666666663</v>
      </c>
      <c r="J58" s="41">
        <v>482.66666666666663</v>
      </c>
      <c r="K58" s="41">
        <v>489.0333333333333</v>
      </c>
      <c r="L58" s="41">
        <v>492.91666666666663</v>
      </c>
      <c r="M58" s="31">
        <v>485.15</v>
      </c>
      <c r="N58" s="31">
        <v>474.9</v>
      </c>
      <c r="O58" s="42">
        <v>1763300</v>
      </c>
      <c r="P58" s="43">
        <v>2.4936061381074168E-2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172.1</v>
      </c>
      <c r="F59" s="40">
        <v>171.48333333333335</v>
      </c>
      <c r="G59" s="41">
        <v>169.4666666666667</v>
      </c>
      <c r="H59" s="41">
        <v>166.83333333333334</v>
      </c>
      <c r="I59" s="41">
        <v>164.81666666666669</v>
      </c>
      <c r="J59" s="41">
        <v>174.1166666666667</v>
      </c>
      <c r="K59" s="41">
        <v>176.13333333333335</v>
      </c>
      <c r="L59" s="41">
        <v>178.76666666666671</v>
      </c>
      <c r="M59" s="31">
        <v>173.5</v>
      </c>
      <c r="N59" s="31">
        <v>168.85</v>
      </c>
      <c r="O59" s="42">
        <v>9724700</v>
      </c>
      <c r="P59" s="43">
        <v>4.811226194453725E-2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903.85</v>
      </c>
      <c r="F60" s="40">
        <v>904.91666666666663</v>
      </c>
      <c r="G60" s="41">
        <v>894.98333333333323</v>
      </c>
      <c r="H60" s="41">
        <v>886.11666666666656</v>
      </c>
      <c r="I60" s="41">
        <v>876.18333333333317</v>
      </c>
      <c r="J60" s="41">
        <v>913.7833333333333</v>
      </c>
      <c r="K60" s="41">
        <v>923.7166666666667</v>
      </c>
      <c r="L60" s="41">
        <v>932.58333333333337</v>
      </c>
      <c r="M60" s="31">
        <v>914.85</v>
      </c>
      <c r="N60" s="31">
        <v>896.05</v>
      </c>
      <c r="O60" s="42">
        <v>2566800</v>
      </c>
      <c r="P60" s="43">
        <v>-1.3831258644536652E-2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617.5</v>
      </c>
      <c r="F61" s="40">
        <v>620.88333333333333</v>
      </c>
      <c r="G61" s="41">
        <v>613.06666666666661</v>
      </c>
      <c r="H61" s="41">
        <v>608.63333333333333</v>
      </c>
      <c r="I61" s="41">
        <v>600.81666666666661</v>
      </c>
      <c r="J61" s="41">
        <v>625.31666666666661</v>
      </c>
      <c r="K61" s="41">
        <v>633.13333333333344</v>
      </c>
      <c r="L61" s="41">
        <v>637.56666666666661</v>
      </c>
      <c r="M61" s="31">
        <v>628.70000000000005</v>
      </c>
      <c r="N61" s="31">
        <v>616.45000000000005</v>
      </c>
      <c r="O61" s="42">
        <v>12027500</v>
      </c>
      <c r="P61" s="43">
        <v>1.6265314744402196E-2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2071.25</v>
      </c>
      <c r="F62" s="40">
        <v>2079.0333333333333</v>
      </c>
      <c r="G62" s="41">
        <v>2050.0666666666666</v>
      </c>
      <c r="H62" s="41">
        <v>2028.8833333333332</v>
      </c>
      <c r="I62" s="41">
        <v>1999.9166666666665</v>
      </c>
      <c r="J62" s="41">
        <v>2100.2166666666667</v>
      </c>
      <c r="K62" s="41">
        <v>2129.1833333333329</v>
      </c>
      <c r="L62" s="41">
        <v>2150.3666666666668</v>
      </c>
      <c r="M62" s="31">
        <v>2108</v>
      </c>
      <c r="N62" s="31">
        <v>2057.85</v>
      </c>
      <c r="O62" s="42">
        <v>543250</v>
      </c>
      <c r="P62" s="43">
        <v>0.16953713670613563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2908.2</v>
      </c>
      <c r="F63" s="40">
        <v>2917.0499999999997</v>
      </c>
      <c r="G63" s="41">
        <v>2872.1499999999996</v>
      </c>
      <c r="H63" s="41">
        <v>2836.1</v>
      </c>
      <c r="I63" s="41">
        <v>2791.2</v>
      </c>
      <c r="J63" s="41">
        <v>2953.0999999999995</v>
      </c>
      <c r="K63" s="41">
        <v>2998</v>
      </c>
      <c r="L63" s="41">
        <v>3034.0499999999993</v>
      </c>
      <c r="M63" s="31">
        <v>2961.95</v>
      </c>
      <c r="N63" s="31">
        <v>2881</v>
      </c>
      <c r="O63" s="42">
        <v>2676000</v>
      </c>
      <c r="P63" s="43">
        <v>-2.6090197540067088E-3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291.2</v>
      </c>
      <c r="F64" s="40">
        <v>288.46666666666664</v>
      </c>
      <c r="G64" s="41">
        <v>281.48333333333329</v>
      </c>
      <c r="H64" s="41">
        <v>271.76666666666665</v>
      </c>
      <c r="I64" s="41">
        <v>264.7833333333333</v>
      </c>
      <c r="J64" s="41">
        <v>298.18333333333328</v>
      </c>
      <c r="K64" s="41">
        <v>305.16666666666663</v>
      </c>
      <c r="L64" s="41">
        <v>314.88333333333327</v>
      </c>
      <c r="M64" s="31">
        <v>295.45</v>
      </c>
      <c r="N64" s="31">
        <v>278.75</v>
      </c>
      <c r="O64" s="42">
        <v>13790800</v>
      </c>
      <c r="P64" s="43">
        <v>7.7641984184040252E-2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5380.15</v>
      </c>
      <c r="F65" s="40">
        <v>5337.7666666666664</v>
      </c>
      <c r="G65" s="41">
        <v>5280.0333333333328</v>
      </c>
      <c r="H65" s="41">
        <v>5179.9166666666661</v>
      </c>
      <c r="I65" s="41">
        <v>5122.1833333333325</v>
      </c>
      <c r="J65" s="41">
        <v>5437.8833333333332</v>
      </c>
      <c r="K65" s="41">
        <v>5495.6166666666668</v>
      </c>
      <c r="L65" s="41">
        <v>5595.7333333333336</v>
      </c>
      <c r="M65" s="31">
        <v>5395.5</v>
      </c>
      <c r="N65" s="31">
        <v>5237.6499999999996</v>
      </c>
      <c r="O65" s="42">
        <v>2235200</v>
      </c>
      <c r="P65" s="43">
        <v>-5.3041857312319945E-2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5536.65</v>
      </c>
      <c r="F66" s="40">
        <v>5553.7333333333327</v>
      </c>
      <c r="G66" s="41">
        <v>5438.5166666666655</v>
      </c>
      <c r="H66" s="41">
        <v>5340.3833333333332</v>
      </c>
      <c r="I66" s="41">
        <v>5225.1666666666661</v>
      </c>
      <c r="J66" s="41">
        <v>5651.866666666665</v>
      </c>
      <c r="K66" s="41">
        <v>5767.0833333333321</v>
      </c>
      <c r="L66" s="41">
        <v>5865.2166666666644</v>
      </c>
      <c r="M66" s="31">
        <v>5668.95</v>
      </c>
      <c r="N66" s="31">
        <v>5455.6</v>
      </c>
      <c r="O66" s="42">
        <v>547250</v>
      </c>
      <c r="P66" s="43">
        <v>5.6212303980699638E-2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435.65</v>
      </c>
      <c r="F67" s="40">
        <v>437.4666666666667</v>
      </c>
      <c r="G67" s="41">
        <v>428.93333333333339</v>
      </c>
      <c r="H67" s="41">
        <v>422.2166666666667</v>
      </c>
      <c r="I67" s="41">
        <v>413.68333333333339</v>
      </c>
      <c r="J67" s="41">
        <v>444.18333333333339</v>
      </c>
      <c r="K67" s="41">
        <v>452.7166666666667</v>
      </c>
      <c r="L67" s="41">
        <v>459.43333333333339</v>
      </c>
      <c r="M67" s="31">
        <v>446</v>
      </c>
      <c r="N67" s="31">
        <v>430.75</v>
      </c>
      <c r="O67" s="42">
        <v>38705700</v>
      </c>
      <c r="P67" s="43">
        <v>2.7417659425367905E-2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4966.3500000000004</v>
      </c>
      <c r="F68" s="40">
        <v>4959.7833333333338</v>
      </c>
      <c r="G68" s="41">
        <v>4899.5666666666675</v>
      </c>
      <c r="H68" s="41">
        <v>4832.7833333333338</v>
      </c>
      <c r="I68" s="41">
        <v>4772.5666666666675</v>
      </c>
      <c r="J68" s="41">
        <v>5026.5666666666675</v>
      </c>
      <c r="K68" s="41">
        <v>5086.7833333333328</v>
      </c>
      <c r="L68" s="41">
        <v>5153.5666666666675</v>
      </c>
      <c r="M68" s="31">
        <v>5020</v>
      </c>
      <c r="N68" s="31">
        <v>4893</v>
      </c>
      <c r="O68" s="42">
        <v>2842375</v>
      </c>
      <c r="P68" s="43">
        <v>-1.1734538658785692E-2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2858.3</v>
      </c>
      <c r="F69" s="40">
        <v>2876.4333333333329</v>
      </c>
      <c r="G69" s="41">
        <v>2827.516666666666</v>
      </c>
      <c r="H69" s="41">
        <v>2796.7333333333331</v>
      </c>
      <c r="I69" s="41">
        <v>2747.8166666666662</v>
      </c>
      <c r="J69" s="41">
        <v>2907.2166666666658</v>
      </c>
      <c r="K69" s="41">
        <v>2956.1333333333328</v>
      </c>
      <c r="L69" s="41">
        <v>2986.9166666666656</v>
      </c>
      <c r="M69" s="31">
        <v>2925.35</v>
      </c>
      <c r="N69" s="31">
        <v>2845.65</v>
      </c>
      <c r="O69" s="42">
        <v>3980900</v>
      </c>
      <c r="P69" s="43">
        <v>1.3635148382497103E-2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1527.05</v>
      </c>
      <c r="F70" s="40">
        <v>1530.9166666666667</v>
      </c>
      <c r="G70" s="41">
        <v>1509.0333333333335</v>
      </c>
      <c r="H70" s="41">
        <v>1491.0166666666669</v>
      </c>
      <c r="I70" s="41">
        <v>1469.1333333333337</v>
      </c>
      <c r="J70" s="41">
        <v>1548.9333333333334</v>
      </c>
      <c r="K70" s="41">
        <v>1570.8166666666666</v>
      </c>
      <c r="L70" s="41">
        <v>1588.8333333333333</v>
      </c>
      <c r="M70" s="31">
        <v>1552.8</v>
      </c>
      <c r="N70" s="31">
        <v>1512.9</v>
      </c>
      <c r="O70" s="42">
        <v>7949700</v>
      </c>
      <c r="P70" s="43">
        <v>1.4956814830419211E-2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186.3</v>
      </c>
      <c r="F71" s="40">
        <v>187.11666666666665</v>
      </c>
      <c r="G71" s="41">
        <v>184.8833333333333</v>
      </c>
      <c r="H71" s="41">
        <v>183.46666666666664</v>
      </c>
      <c r="I71" s="41">
        <v>181.23333333333329</v>
      </c>
      <c r="J71" s="41">
        <v>188.5333333333333</v>
      </c>
      <c r="K71" s="41">
        <v>190.76666666666665</v>
      </c>
      <c r="L71" s="41">
        <v>192.18333333333331</v>
      </c>
      <c r="M71" s="31">
        <v>189.35</v>
      </c>
      <c r="N71" s="31">
        <v>185.7</v>
      </c>
      <c r="O71" s="42">
        <v>34034400</v>
      </c>
      <c r="P71" s="43">
        <v>-1.5925887373789943E-2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93.35</v>
      </c>
      <c r="F72" s="40">
        <v>93.983333333333334</v>
      </c>
      <c r="G72" s="41">
        <v>92.316666666666663</v>
      </c>
      <c r="H72" s="41">
        <v>91.283333333333331</v>
      </c>
      <c r="I72" s="41">
        <v>89.61666666666666</v>
      </c>
      <c r="J72" s="41">
        <v>95.016666666666666</v>
      </c>
      <c r="K72" s="41">
        <v>96.683333333333323</v>
      </c>
      <c r="L72" s="41">
        <v>97.716666666666669</v>
      </c>
      <c r="M72" s="31">
        <v>95.65</v>
      </c>
      <c r="N72" s="31">
        <v>92.95</v>
      </c>
      <c r="O72" s="42">
        <v>93200000</v>
      </c>
      <c r="P72" s="43">
        <v>-2.5308512863417697E-2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160.80000000000001</v>
      </c>
      <c r="F73" s="40">
        <v>161.71666666666667</v>
      </c>
      <c r="G73" s="41">
        <v>159.08333333333334</v>
      </c>
      <c r="H73" s="41">
        <v>157.36666666666667</v>
      </c>
      <c r="I73" s="41">
        <v>154.73333333333335</v>
      </c>
      <c r="J73" s="41">
        <v>163.43333333333334</v>
      </c>
      <c r="K73" s="41">
        <v>166.06666666666666</v>
      </c>
      <c r="L73" s="41">
        <v>167.78333333333333</v>
      </c>
      <c r="M73" s="31">
        <v>164.35</v>
      </c>
      <c r="N73" s="31">
        <v>160</v>
      </c>
      <c r="O73" s="42">
        <v>46823600</v>
      </c>
      <c r="P73" s="43">
        <v>-2.1417644059153494E-2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527.15</v>
      </c>
      <c r="F74" s="40">
        <v>529.68333333333328</v>
      </c>
      <c r="G74" s="41">
        <v>522.31666666666661</v>
      </c>
      <c r="H74" s="41">
        <v>517.48333333333335</v>
      </c>
      <c r="I74" s="41">
        <v>510.11666666666667</v>
      </c>
      <c r="J74" s="41">
        <v>534.51666666666654</v>
      </c>
      <c r="K74" s="41">
        <v>541.8833333333331</v>
      </c>
      <c r="L74" s="41">
        <v>546.71666666666647</v>
      </c>
      <c r="M74" s="31">
        <v>537.04999999999995</v>
      </c>
      <c r="N74" s="31">
        <v>524.85</v>
      </c>
      <c r="O74" s="42">
        <v>8322550</v>
      </c>
      <c r="P74" s="43">
        <v>7.3775055679287304E-3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43.55</v>
      </c>
      <c r="F75" s="40">
        <v>44.18333333333333</v>
      </c>
      <c r="G75" s="41">
        <v>42.716666666666661</v>
      </c>
      <c r="H75" s="41">
        <v>41.883333333333333</v>
      </c>
      <c r="I75" s="41">
        <v>40.416666666666664</v>
      </c>
      <c r="J75" s="41">
        <v>45.016666666666659</v>
      </c>
      <c r="K75" s="41">
        <v>46.483333333333327</v>
      </c>
      <c r="L75" s="41">
        <v>47.316666666666656</v>
      </c>
      <c r="M75" s="31">
        <v>45.65</v>
      </c>
      <c r="N75" s="31">
        <v>43.35</v>
      </c>
      <c r="O75" s="42">
        <v>129915000</v>
      </c>
      <c r="P75" s="43">
        <v>2.3214602161970584E-2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1043.25</v>
      </c>
      <c r="F76" s="40">
        <v>1053.0833333333333</v>
      </c>
      <c r="G76" s="41">
        <v>1032.1666666666665</v>
      </c>
      <c r="H76" s="41">
        <v>1021.0833333333333</v>
      </c>
      <c r="I76" s="41">
        <v>1000.1666666666665</v>
      </c>
      <c r="J76" s="41">
        <v>1064.1666666666665</v>
      </c>
      <c r="K76" s="41">
        <v>1085.083333333333</v>
      </c>
      <c r="L76" s="41">
        <v>1096.1666666666665</v>
      </c>
      <c r="M76" s="31">
        <v>1074</v>
      </c>
      <c r="N76" s="31">
        <v>1042</v>
      </c>
      <c r="O76" s="42">
        <v>5732000</v>
      </c>
      <c r="P76" s="43">
        <v>1.9203413940256046E-2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2500.35</v>
      </c>
      <c r="F77" s="40">
        <v>2519.3166666666666</v>
      </c>
      <c r="G77" s="41">
        <v>2442.0333333333333</v>
      </c>
      <c r="H77" s="41">
        <v>2383.7166666666667</v>
      </c>
      <c r="I77" s="41">
        <v>2306.4333333333334</v>
      </c>
      <c r="J77" s="41">
        <v>2577.6333333333332</v>
      </c>
      <c r="K77" s="41">
        <v>2654.9166666666661</v>
      </c>
      <c r="L77" s="41">
        <v>2713.2333333333331</v>
      </c>
      <c r="M77" s="31">
        <v>2596.6</v>
      </c>
      <c r="N77" s="31">
        <v>2461</v>
      </c>
      <c r="O77" s="42">
        <v>2288650</v>
      </c>
      <c r="P77" s="43">
        <v>3.711340206185567E-2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329.9</v>
      </c>
      <c r="F78" s="40">
        <v>328.11666666666662</v>
      </c>
      <c r="G78" s="41">
        <v>322.08333333333326</v>
      </c>
      <c r="H78" s="41">
        <v>314.26666666666665</v>
      </c>
      <c r="I78" s="41">
        <v>308.23333333333329</v>
      </c>
      <c r="J78" s="41">
        <v>335.93333333333322</v>
      </c>
      <c r="K78" s="41">
        <v>341.96666666666664</v>
      </c>
      <c r="L78" s="41">
        <v>349.78333333333319</v>
      </c>
      <c r="M78" s="31">
        <v>334.15</v>
      </c>
      <c r="N78" s="31">
        <v>320.3</v>
      </c>
      <c r="O78" s="42">
        <v>11483950</v>
      </c>
      <c r="P78" s="43">
        <v>-1.2132650310056618E-3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1755</v>
      </c>
      <c r="F79" s="40">
        <v>1738.8833333333332</v>
      </c>
      <c r="G79" s="41">
        <v>1700.0166666666664</v>
      </c>
      <c r="H79" s="41">
        <v>1645.0333333333333</v>
      </c>
      <c r="I79" s="41">
        <v>1606.1666666666665</v>
      </c>
      <c r="J79" s="41">
        <v>1793.8666666666663</v>
      </c>
      <c r="K79" s="41">
        <v>1832.7333333333331</v>
      </c>
      <c r="L79" s="41">
        <v>1887.7166666666662</v>
      </c>
      <c r="M79" s="31">
        <v>1777.75</v>
      </c>
      <c r="N79" s="31">
        <v>1683.9</v>
      </c>
      <c r="O79" s="42">
        <v>10789625</v>
      </c>
      <c r="P79" s="43">
        <v>-1.0843058700574813E-2</v>
      </c>
    </row>
    <row r="80" spans="1:16" ht="12.75" customHeight="1">
      <c r="A80" s="31">
        <v>70</v>
      </c>
      <c r="B80" s="32" t="s">
        <v>80</v>
      </c>
      <c r="C80" s="353" t="s">
        <v>113</v>
      </c>
      <c r="D80" s="34">
        <v>44497</v>
      </c>
      <c r="E80" s="40">
        <v>629.45000000000005</v>
      </c>
      <c r="F80" s="40">
        <v>631.25</v>
      </c>
      <c r="G80" s="41">
        <v>623.20000000000005</v>
      </c>
      <c r="H80" s="41">
        <v>616.95000000000005</v>
      </c>
      <c r="I80" s="41">
        <v>608.90000000000009</v>
      </c>
      <c r="J80" s="41">
        <v>637.5</v>
      </c>
      <c r="K80" s="41">
        <v>645.54999999999995</v>
      </c>
      <c r="L80" s="41">
        <v>651.79999999999995</v>
      </c>
      <c r="M80" s="31">
        <v>639.29999999999995</v>
      </c>
      <c r="N80" s="31">
        <v>625</v>
      </c>
      <c r="O80" s="42">
        <v>6038750</v>
      </c>
      <c r="P80" s="43">
        <v>-4.3281121187139322E-3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1449.85</v>
      </c>
      <c r="F81" s="40">
        <v>1439.7666666666664</v>
      </c>
      <c r="G81" s="41">
        <v>1406.6833333333329</v>
      </c>
      <c r="H81" s="41">
        <v>1363.5166666666664</v>
      </c>
      <c r="I81" s="41">
        <v>1330.4333333333329</v>
      </c>
      <c r="J81" s="41">
        <v>1482.9333333333329</v>
      </c>
      <c r="K81" s="41">
        <v>1516.0166666666664</v>
      </c>
      <c r="L81" s="41">
        <v>1559.1833333333329</v>
      </c>
      <c r="M81" s="31">
        <v>1472.85</v>
      </c>
      <c r="N81" s="31">
        <v>1396.6</v>
      </c>
      <c r="O81" s="42">
        <v>2465250</v>
      </c>
      <c r="P81" s="43">
        <v>0.19228118538938663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1476.35</v>
      </c>
      <c r="F82" s="40">
        <v>1455.6499999999999</v>
      </c>
      <c r="G82" s="41">
        <v>1427.6999999999998</v>
      </c>
      <c r="H82" s="41">
        <v>1379.05</v>
      </c>
      <c r="I82" s="41">
        <v>1351.1</v>
      </c>
      <c r="J82" s="41">
        <v>1504.2999999999997</v>
      </c>
      <c r="K82" s="41">
        <v>1532.25</v>
      </c>
      <c r="L82" s="41">
        <v>1580.8999999999996</v>
      </c>
      <c r="M82" s="31">
        <v>1483.6</v>
      </c>
      <c r="N82" s="31">
        <v>1407</v>
      </c>
      <c r="O82" s="42">
        <v>4571500</v>
      </c>
      <c r="P82" s="43">
        <v>2.1879444262115741E-4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1249.5</v>
      </c>
      <c r="F83" s="40">
        <v>1259.7</v>
      </c>
      <c r="G83" s="41">
        <v>1229.5</v>
      </c>
      <c r="H83" s="41">
        <v>1209.5</v>
      </c>
      <c r="I83" s="41">
        <v>1179.3</v>
      </c>
      <c r="J83" s="41">
        <v>1279.7</v>
      </c>
      <c r="K83" s="41">
        <v>1309.9000000000003</v>
      </c>
      <c r="L83" s="41">
        <v>1329.9</v>
      </c>
      <c r="M83" s="31">
        <v>1289.9000000000001</v>
      </c>
      <c r="N83" s="31">
        <v>1239.7</v>
      </c>
      <c r="O83" s="42">
        <v>23800000</v>
      </c>
      <c r="P83" s="43">
        <v>0.13727588975113728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2820.75</v>
      </c>
      <c r="F84" s="40">
        <v>2802.9</v>
      </c>
      <c r="G84" s="41">
        <v>2778.8500000000004</v>
      </c>
      <c r="H84" s="41">
        <v>2736.9500000000003</v>
      </c>
      <c r="I84" s="41">
        <v>2712.9000000000005</v>
      </c>
      <c r="J84" s="41">
        <v>2844.8</v>
      </c>
      <c r="K84" s="41">
        <v>2868.8500000000004</v>
      </c>
      <c r="L84" s="41">
        <v>2910.75</v>
      </c>
      <c r="M84" s="31">
        <v>2826.95</v>
      </c>
      <c r="N84" s="31">
        <v>2761</v>
      </c>
      <c r="O84" s="42">
        <v>12931500</v>
      </c>
      <c r="P84" s="43">
        <v>-1.0354486178712463E-2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2955.15</v>
      </c>
      <c r="F85" s="40">
        <v>2945.9499999999994</v>
      </c>
      <c r="G85" s="41">
        <v>2916.1499999999987</v>
      </c>
      <c r="H85" s="41">
        <v>2877.1499999999992</v>
      </c>
      <c r="I85" s="41">
        <v>2847.3499999999985</v>
      </c>
      <c r="J85" s="41">
        <v>2984.9499999999989</v>
      </c>
      <c r="K85" s="41">
        <v>3014.7499999999991</v>
      </c>
      <c r="L85" s="41">
        <v>3053.7499999999991</v>
      </c>
      <c r="M85" s="31">
        <v>2975.75</v>
      </c>
      <c r="N85" s="31">
        <v>2906.95</v>
      </c>
      <c r="O85" s="42">
        <v>3491400</v>
      </c>
      <c r="P85" s="43">
        <v>-1.2333804809052334E-2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1689</v>
      </c>
      <c r="F86" s="40">
        <v>1674.4166666666667</v>
      </c>
      <c r="G86" s="41">
        <v>1654.8333333333335</v>
      </c>
      <c r="H86" s="41">
        <v>1620.6666666666667</v>
      </c>
      <c r="I86" s="41">
        <v>1601.0833333333335</v>
      </c>
      <c r="J86" s="41">
        <v>1708.5833333333335</v>
      </c>
      <c r="K86" s="41">
        <v>1728.166666666667</v>
      </c>
      <c r="L86" s="41">
        <v>1762.3333333333335</v>
      </c>
      <c r="M86" s="31">
        <v>1694</v>
      </c>
      <c r="N86" s="31">
        <v>1640.25</v>
      </c>
      <c r="O86" s="42">
        <v>34549900</v>
      </c>
      <c r="P86" s="43">
        <v>-1.3273015723418626E-2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696.85</v>
      </c>
      <c r="F87" s="40">
        <v>699.16666666666663</v>
      </c>
      <c r="G87" s="41">
        <v>693.33333333333326</v>
      </c>
      <c r="H87" s="41">
        <v>689.81666666666661</v>
      </c>
      <c r="I87" s="41">
        <v>683.98333333333323</v>
      </c>
      <c r="J87" s="41">
        <v>702.68333333333328</v>
      </c>
      <c r="K87" s="41">
        <v>708.51666666666654</v>
      </c>
      <c r="L87" s="41">
        <v>712.0333333333333</v>
      </c>
      <c r="M87" s="31">
        <v>705</v>
      </c>
      <c r="N87" s="31">
        <v>695.65</v>
      </c>
      <c r="O87" s="42">
        <v>22664400</v>
      </c>
      <c r="P87" s="43">
        <v>5.7266009852216748E-2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2930.65</v>
      </c>
      <c r="F88" s="40">
        <v>2927.8666666666663</v>
      </c>
      <c r="G88" s="41">
        <v>2906.2333333333327</v>
      </c>
      <c r="H88" s="41">
        <v>2881.8166666666662</v>
      </c>
      <c r="I88" s="41">
        <v>2860.1833333333325</v>
      </c>
      <c r="J88" s="41">
        <v>2952.2833333333328</v>
      </c>
      <c r="K88" s="41">
        <v>2973.916666666667</v>
      </c>
      <c r="L88" s="41">
        <v>2998.333333333333</v>
      </c>
      <c r="M88" s="31">
        <v>2949.5</v>
      </c>
      <c r="N88" s="31">
        <v>2903.45</v>
      </c>
      <c r="O88" s="42">
        <v>3987600</v>
      </c>
      <c r="P88" s="43">
        <v>-4.3121445540277879E-2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517.25</v>
      </c>
      <c r="F89" s="40">
        <v>517.36666666666667</v>
      </c>
      <c r="G89" s="41">
        <v>510.08333333333337</v>
      </c>
      <c r="H89" s="41">
        <v>502.91666666666669</v>
      </c>
      <c r="I89" s="41">
        <v>495.63333333333338</v>
      </c>
      <c r="J89" s="41">
        <v>524.5333333333333</v>
      </c>
      <c r="K89" s="41">
        <v>531.81666666666661</v>
      </c>
      <c r="L89" s="41">
        <v>538.98333333333335</v>
      </c>
      <c r="M89" s="31">
        <v>524.65</v>
      </c>
      <c r="N89" s="31">
        <v>510.2</v>
      </c>
      <c r="O89" s="42">
        <v>29012100</v>
      </c>
      <c r="P89" s="43">
        <v>1.1620061473873605E-2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332.4</v>
      </c>
      <c r="F90" s="40">
        <v>330.96666666666664</v>
      </c>
      <c r="G90" s="41">
        <v>326.08333333333326</v>
      </c>
      <c r="H90" s="41">
        <v>319.76666666666659</v>
      </c>
      <c r="I90" s="41">
        <v>314.88333333333321</v>
      </c>
      <c r="J90" s="41">
        <v>337.2833333333333</v>
      </c>
      <c r="K90" s="41">
        <v>342.16666666666663</v>
      </c>
      <c r="L90" s="41">
        <v>348.48333333333335</v>
      </c>
      <c r="M90" s="31">
        <v>335.85</v>
      </c>
      <c r="N90" s="31">
        <v>324.64999999999998</v>
      </c>
      <c r="O90" s="42">
        <v>20144700</v>
      </c>
      <c r="P90" s="43">
        <v>4.0730924815176456E-2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2646.65</v>
      </c>
      <c r="F91" s="40">
        <v>2643.7000000000003</v>
      </c>
      <c r="G91" s="41">
        <v>2620.8000000000006</v>
      </c>
      <c r="H91" s="41">
        <v>2594.9500000000003</v>
      </c>
      <c r="I91" s="41">
        <v>2572.0500000000006</v>
      </c>
      <c r="J91" s="41">
        <v>2669.5500000000006</v>
      </c>
      <c r="K91" s="41">
        <v>2692.4500000000003</v>
      </c>
      <c r="L91" s="41">
        <v>2718.3000000000006</v>
      </c>
      <c r="M91" s="31">
        <v>2666.6</v>
      </c>
      <c r="N91" s="31">
        <v>2617.85</v>
      </c>
      <c r="O91" s="42">
        <v>6898800</v>
      </c>
      <c r="P91" s="43">
        <v>1.6622458001768346E-2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237.9</v>
      </c>
      <c r="F92" s="40">
        <v>238.78333333333333</v>
      </c>
      <c r="G92" s="41">
        <v>235.61666666666667</v>
      </c>
      <c r="H92" s="41">
        <v>233.33333333333334</v>
      </c>
      <c r="I92" s="41">
        <v>230.16666666666669</v>
      </c>
      <c r="J92" s="41">
        <v>241.06666666666666</v>
      </c>
      <c r="K92" s="41">
        <v>244.23333333333335</v>
      </c>
      <c r="L92" s="41">
        <v>246.51666666666665</v>
      </c>
      <c r="M92" s="31">
        <v>241.95</v>
      </c>
      <c r="N92" s="31">
        <v>236.5</v>
      </c>
      <c r="O92" s="42">
        <v>38712800</v>
      </c>
      <c r="P92" s="43">
        <v>-1.2181616832779624E-2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728.15</v>
      </c>
      <c r="F93" s="40">
        <v>723.01666666666677</v>
      </c>
      <c r="G93" s="41">
        <v>715.58333333333348</v>
      </c>
      <c r="H93" s="41">
        <v>703.01666666666677</v>
      </c>
      <c r="I93" s="41">
        <v>695.58333333333348</v>
      </c>
      <c r="J93" s="41">
        <v>735.58333333333348</v>
      </c>
      <c r="K93" s="41">
        <v>743.01666666666665</v>
      </c>
      <c r="L93" s="41">
        <v>755.58333333333348</v>
      </c>
      <c r="M93" s="31">
        <v>730.45</v>
      </c>
      <c r="N93" s="31">
        <v>710.45</v>
      </c>
      <c r="O93" s="42">
        <v>88316250</v>
      </c>
      <c r="P93" s="43">
        <v>-1.3121504517239259E-2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1523.55</v>
      </c>
      <c r="F94" s="40">
        <v>1525.2833333333335</v>
      </c>
      <c r="G94" s="41">
        <v>1515.2666666666671</v>
      </c>
      <c r="H94" s="41">
        <v>1506.9833333333336</v>
      </c>
      <c r="I94" s="41">
        <v>1496.9666666666672</v>
      </c>
      <c r="J94" s="41">
        <v>1533.5666666666671</v>
      </c>
      <c r="K94" s="41">
        <v>1543.5833333333335</v>
      </c>
      <c r="L94" s="41">
        <v>1551.866666666667</v>
      </c>
      <c r="M94" s="31">
        <v>1535.3</v>
      </c>
      <c r="N94" s="31">
        <v>1517</v>
      </c>
      <c r="O94" s="42">
        <v>3735325</v>
      </c>
      <c r="P94" s="43">
        <v>6.9890009165902841E-3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654.9</v>
      </c>
      <c r="F95" s="40">
        <v>656.4</v>
      </c>
      <c r="G95" s="41">
        <v>650.4</v>
      </c>
      <c r="H95" s="41">
        <v>645.9</v>
      </c>
      <c r="I95" s="41">
        <v>639.9</v>
      </c>
      <c r="J95" s="41">
        <v>660.9</v>
      </c>
      <c r="K95" s="41">
        <v>666.9</v>
      </c>
      <c r="L95" s="41">
        <v>671.4</v>
      </c>
      <c r="M95" s="31">
        <v>662.4</v>
      </c>
      <c r="N95" s="31">
        <v>651.9</v>
      </c>
      <c r="O95" s="42">
        <v>4687500</v>
      </c>
      <c r="P95" s="43">
        <v>2.8637261356155366E-2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10.85</v>
      </c>
      <c r="F96" s="40">
        <v>10.85</v>
      </c>
      <c r="G96" s="41">
        <v>10.7</v>
      </c>
      <c r="H96" s="41">
        <v>10.549999999999999</v>
      </c>
      <c r="I96" s="41">
        <v>10.399999999999999</v>
      </c>
      <c r="J96" s="41">
        <v>11</v>
      </c>
      <c r="K96" s="41">
        <v>11.150000000000002</v>
      </c>
      <c r="L96" s="41">
        <v>11.3</v>
      </c>
      <c r="M96" s="31">
        <v>11</v>
      </c>
      <c r="N96" s="31">
        <v>10.7</v>
      </c>
      <c r="O96" s="42">
        <v>913570000</v>
      </c>
      <c r="P96" s="43">
        <v>-1.7095948184967617E-2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49.55</v>
      </c>
      <c r="F97" s="40">
        <v>49.466666666666669</v>
      </c>
      <c r="G97" s="41">
        <v>48.983333333333334</v>
      </c>
      <c r="H97" s="41">
        <v>48.416666666666664</v>
      </c>
      <c r="I97" s="41">
        <v>47.93333333333333</v>
      </c>
      <c r="J97" s="41">
        <v>50.033333333333339</v>
      </c>
      <c r="K97" s="41">
        <v>50.516666666666673</v>
      </c>
      <c r="L97" s="41">
        <v>51.083333333333343</v>
      </c>
      <c r="M97" s="31">
        <v>49.95</v>
      </c>
      <c r="N97" s="31">
        <v>48.9</v>
      </c>
      <c r="O97" s="42">
        <v>188584500</v>
      </c>
      <c r="P97" s="43">
        <v>-3.8639100762745886E-3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796.6</v>
      </c>
      <c r="F98" s="40">
        <v>794.71666666666658</v>
      </c>
      <c r="G98" s="41">
        <v>783.43333333333317</v>
      </c>
      <c r="H98" s="41">
        <v>770.26666666666654</v>
      </c>
      <c r="I98" s="41">
        <v>758.98333333333312</v>
      </c>
      <c r="J98" s="41">
        <v>807.88333333333321</v>
      </c>
      <c r="K98" s="41">
        <v>819.16666666666674</v>
      </c>
      <c r="L98" s="41">
        <v>832.33333333333326</v>
      </c>
      <c r="M98" s="31">
        <v>806</v>
      </c>
      <c r="N98" s="31">
        <v>781.55</v>
      </c>
      <c r="O98" s="42">
        <v>11295000</v>
      </c>
      <c r="P98" s="43">
        <v>1.7796801081324622E-2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511.2</v>
      </c>
      <c r="F99" s="40">
        <v>514.08333333333337</v>
      </c>
      <c r="G99" s="41">
        <v>507.16666666666674</v>
      </c>
      <c r="H99" s="41">
        <v>503.13333333333338</v>
      </c>
      <c r="I99" s="41">
        <v>496.21666666666675</v>
      </c>
      <c r="J99" s="41">
        <v>518.11666666666679</v>
      </c>
      <c r="K99" s="41">
        <v>525.03333333333353</v>
      </c>
      <c r="L99" s="41">
        <v>529.06666666666672</v>
      </c>
      <c r="M99" s="31">
        <v>521</v>
      </c>
      <c r="N99" s="31">
        <v>510.05</v>
      </c>
      <c r="O99" s="42">
        <v>15375250</v>
      </c>
      <c r="P99" s="43">
        <v>5.5702416918429004E-2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230.05</v>
      </c>
      <c r="F100" s="40">
        <v>229.80000000000004</v>
      </c>
      <c r="G100" s="41">
        <v>221.80000000000007</v>
      </c>
      <c r="H100" s="41">
        <v>213.55000000000004</v>
      </c>
      <c r="I100" s="41">
        <v>205.55000000000007</v>
      </c>
      <c r="J100" s="41">
        <v>238.05000000000007</v>
      </c>
      <c r="K100" s="41">
        <v>246.05</v>
      </c>
      <c r="L100" s="41">
        <v>254.30000000000007</v>
      </c>
      <c r="M100" s="31">
        <v>237.8</v>
      </c>
      <c r="N100" s="31">
        <v>221.55</v>
      </c>
      <c r="O100" s="42">
        <v>13556400</v>
      </c>
      <c r="P100" s="43">
        <v>-0.12332912988650693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215.4</v>
      </c>
      <c r="F101" s="40">
        <v>212.46666666666667</v>
      </c>
      <c r="G101" s="41">
        <v>202.18333333333334</v>
      </c>
      <c r="H101" s="41">
        <v>188.96666666666667</v>
      </c>
      <c r="I101" s="41">
        <v>178.68333333333334</v>
      </c>
      <c r="J101" s="41">
        <v>225.68333333333334</v>
      </c>
      <c r="K101" s="41">
        <v>235.9666666666667</v>
      </c>
      <c r="L101" s="41">
        <v>249.18333333333334</v>
      </c>
      <c r="M101" s="31">
        <v>222.75</v>
      </c>
      <c r="N101" s="31">
        <v>199.25</v>
      </c>
      <c r="O101" s="42">
        <v>10735800</v>
      </c>
      <c r="P101" s="43">
        <v>0.18958868894601544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9450</v>
      </c>
      <c r="F102" s="40">
        <v>9497.5666666666675</v>
      </c>
      <c r="G102" s="41">
        <v>9304.1833333333343</v>
      </c>
      <c r="H102" s="41">
        <v>9158.3666666666668</v>
      </c>
      <c r="I102" s="41">
        <v>8964.9833333333336</v>
      </c>
      <c r="J102" s="41">
        <v>9643.383333333335</v>
      </c>
      <c r="K102" s="41">
        <v>9836.7666666666701</v>
      </c>
      <c r="L102" s="41">
        <v>9982.5833333333358</v>
      </c>
      <c r="M102" s="31">
        <v>9690.9500000000007</v>
      </c>
      <c r="N102" s="31">
        <v>9351.75</v>
      </c>
      <c r="O102" s="42">
        <v>282525</v>
      </c>
      <c r="P102" s="43">
        <v>-5.4230479538036655E-2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2076.6999999999998</v>
      </c>
      <c r="F103" s="40">
        <v>2062.1</v>
      </c>
      <c r="G103" s="41">
        <v>2032.25</v>
      </c>
      <c r="H103" s="41">
        <v>1987.8000000000002</v>
      </c>
      <c r="I103" s="41">
        <v>1957.9500000000003</v>
      </c>
      <c r="J103" s="41">
        <v>2106.5499999999997</v>
      </c>
      <c r="K103" s="41">
        <v>2136.3999999999992</v>
      </c>
      <c r="L103" s="41">
        <v>2180.8499999999995</v>
      </c>
      <c r="M103" s="31">
        <v>2091.9499999999998</v>
      </c>
      <c r="N103" s="31">
        <v>2017.65</v>
      </c>
      <c r="O103" s="42">
        <v>3864000</v>
      </c>
      <c r="P103" s="43">
        <v>-4.6984831668516462E-2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1215.05</v>
      </c>
      <c r="F104" s="40">
        <v>1200.1166666666666</v>
      </c>
      <c r="G104" s="41">
        <v>1180.3833333333332</v>
      </c>
      <c r="H104" s="41">
        <v>1145.7166666666667</v>
      </c>
      <c r="I104" s="41">
        <v>1125.9833333333333</v>
      </c>
      <c r="J104" s="41">
        <v>1234.7833333333331</v>
      </c>
      <c r="K104" s="41">
        <v>1254.5166666666662</v>
      </c>
      <c r="L104" s="41">
        <v>1289.1833333333329</v>
      </c>
      <c r="M104" s="31">
        <v>1219.8499999999999</v>
      </c>
      <c r="N104" s="31">
        <v>1165.45</v>
      </c>
      <c r="O104" s="42">
        <v>14774400</v>
      </c>
      <c r="P104" s="43">
        <v>7.2871054179465392E-2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306.14999999999998</v>
      </c>
      <c r="F105" s="40">
        <v>305.58333333333331</v>
      </c>
      <c r="G105" s="41">
        <v>299.56666666666661</v>
      </c>
      <c r="H105" s="41">
        <v>292.98333333333329</v>
      </c>
      <c r="I105" s="41">
        <v>286.96666666666658</v>
      </c>
      <c r="J105" s="41">
        <v>312.16666666666663</v>
      </c>
      <c r="K105" s="41">
        <v>318.18333333333339</v>
      </c>
      <c r="L105" s="41">
        <v>324.76666666666665</v>
      </c>
      <c r="M105" s="31">
        <v>311.60000000000002</v>
      </c>
      <c r="N105" s="31">
        <v>299</v>
      </c>
      <c r="O105" s="42">
        <v>12600000</v>
      </c>
      <c r="P105" s="43">
        <v>-4.5599151643690349E-2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1700.85</v>
      </c>
      <c r="F106" s="40">
        <v>1717.4833333333333</v>
      </c>
      <c r="G106" s="41">
        <v>1666.4666666666667</v>
      </c>
      <c r="H106" s="41">
        <v>1632.0833333333333</v>
      </c>
      <c r="I106" s="41">
        <v>1581.0666666666666</v>
      </c>
      <c r="J106" s="41">
        <v>1751.8666666666668</v>
      </c>
      <c r="K106" s="41">
        <v>1802.8833333333337</v>
      </c>
      <c r="L106" s="41">
        <v>1837.2666666666669</v>
      </c>
      <c r="M106" s="31">
        <v>1768.5</v>
      </c>
      <c r="N106" s="31">
        <v>1683.1</v>
      </c>
      <c r="O106" s="42">
        <v>48574800</v>
      </c>
      <c r="P106" s="43">
        <v>-4.6351509190385443E-3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134.80000000000001</v>
      </c>
      <c r="F107" s="40">
        <v>134.01666666666668</v>
      </c>
      <c r="G107" s="41">
        <v>131.98333333333335</v>
      </c>
      <c r="H107" s="41">
        <v>129.16666666666666</v>
      </c>
      <c r="I107" s="41">
        <v>127.13333333333333</v>
      </c>
      <c r="J107" s="41">
        <v>136.83333333333337</v>
      </c>
      <c r="K107" s="41">
        <v>138.86666666666673</v>
      </c>
      <c r="L107" s="41">
        <v>141.68333333333339</v>
      </c>
      <c r="M107" s="31">
        <v>136.05000000000001</v>
      </c>
      <c r="N107" s="31">
        <v>131.19999999999999</v>
      </c>
      <c r="O107" s="42">
        <v>41983500</v>
      </c>
      <c r="P107" s="43">
        <v>9.2187499999999995E-3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2415.5</v>
      </c>
      <c r="F108" s="40">
        <v>2405.1333333333332</v>
      </c>
      <c r="G108" s="41">
        <v>2372.3666666666663</v>
      </c>
      <c r="H108" s="41">
        <v>2329.2333333333331</v>
      </c>
      <c r="I108" s="41">
        <v>2296.4666666666662</v>
      </c>
      <c r="J108" s="41">
        <v>2448.2666666666664</v>
      </c>
      <c r="K108" s="41">
        <v>2481.0333333333328</v>
      </c>
      <c r="L108" s="41">
        <v>2524.1666666666665</v>
      </c>
      <c r="M108" s="31">
        <v>2437.9</v>
      </c>
      <c r="N108" s="31">
        <v>2362</v>
      </c>
      <c r="O108" s="42">
        <v>924525</v>
      </c>
      <c r="P108" s="43">
        <v>4.9821154828819623E-2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5483.85</v>
      </c>
      <c r="F109" s="40">
        <v>5362.5999999999995</v>
      </c>
      <c r="G109" s="41">
        <v>5110.7499999999991</v>
      </c>
      <c r="H109" s="41">
        <v>4737.6499999999996</v>
      </c>
      <c r="I109" s="41">
        <v>4485.7999999999993</v>
      </c>
      <c r="J109" s="41">
        <v>5735.6999999999989</v>
      </c>
      <c r="K109" s="41">
        <v>5987.5499999999993</v>
      </c>
      <c r="L109" s="41">
        <v>6360.6499999999987</v>
      </c>
      <c r="M109" s="31">
        <v>5614.45</v>
      </c>
      <c r="N109" s="31">
        <v>4989.5</v>
      </c>
      <c r="O109" s="42">
        <v>3402750</v>
      </c>
      <c r="P109" s="43">
        <v>0.38841002519559742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256.95</v>
      </c>
      <c r="F110" s="40">
        <v>256.48333333333335</v>
      </c>
      <c r="G110" s="41">
        <v>250.9666666666667</v>
      </c>
      <c r="H110" s="41">
        <v>244.98333333333335</v>
      </c>
      <c r="I110" s="41">
        <v>239.4666666666667</v>
      </c>
      <c r="J110" s="41">
        <v>262.4666666666667</v>
      </c>
      <c r="K110" s="41">
        <v>267.98333333333335</v>
      </c>
      <c r="L110" s="41">
        <v>273.9666666666667</v>
      </c>
      <c r="M110" s="31">
        <v>262</v>
      </c>
      <c r="N110" s="31">
        <v>250.5</v>
      </c>
      <c r="O110" s="42">
        <v>200585600</v>
      </c>
      <c r="P110" s="43">
        <v>-1.5965463108320251E-2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447.9</v>
      </c>
      <c r="F111" s="40">
        <v>445.61666666666662</v>
      </c>
      <c r="G111" s="41">
        <v>435.83333333333326</v>
      </c>
      <c r="H111" s="41">
        <v>423.76666666666665</v>
      </c>
      <c r="I111" s="41">
        <v>413.98333333333329</v>
      </c>
      <c r="J111" s="41">
        <v>457.68333333333322</v>
      </c>
      <c r="K111" s="41">
        <v>467.46666666666664</v>
      </c>
      <c r="L111" s="41">
        <v>479.53333333333319</v>
      </c>
      <c r="M111" s="31">
        <v>455.4</v>
      </c>
      <c r="N111" s="31">
        <v>433.55</v>
      </c>
      <c r="O111" s="42">
        <v>42265000</v>
      </c>
      <c r="P111" s="43">
        <v>-8.8647243070740498E-4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3472.15</v>
      </c>
      <c r="F112" s="40">
        <v>3454.9833333333336</v>
      </c>
      <c r="G112" s="41">
        <v>3385.0166666666673</v>
      </c>
      <c r="H112" s="41">
        <v>3297.8833333333337</v>
      </c>
      <c r="I112" s="41">
        <v>3227.9166666666674</v>
      </c>
      <c r="J112" s="41">
        <v>3542.1166666666672</v>
      </c>
      <c r="K112" s="41">
        <v>3612.0833333333335</v>
      </c>
      <c r="L112" s="41">
        <v>3699.2166666666672</v>
      </c>
      <c r="M112" s="31">
        <v>3524.95</v>
      </c>
      <c r="N112" s="31">
        <v>3367.85</v>
      </c>
      <c r="O112" s="42">
        <v>104300</v>
      </c>
      <c r="P112" s="43">
        <v>0.3925233644859813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695.6</v>
      </c>
      <c r="F113" s="40">
        <v>694.19999999999993</v>
      </c>
      <c r="G113" s="41">
        <v>686.39999999999986</v>
      </c>
      <c r="H113" s="41">
        <v>677.19999999999993</v>
      </c>
      <c r="I113" s="41">
        <v>669.39999999999986</v>
      </c>
      <c r="J113" s="41">
        <v>703.39999999999986</v>
      </c>
      <c r="K113" s="41">
        <v>711.19999999999982</v>
      </c>
      <c r="L113" s="41">
        <v>720.39999999999986</v>
      </c>
      <c r="M113" s="31">
        <v>702</v>
      </c>
      <c r="N113" s="31">
        <v>685</v>
      </c>
      <c r="O113" s="42">
        <v>43637400</v>
      </c>
      <c r="P113" s="43">
        <v>-1.6986318292720592E-3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4427.75</v>
      </c>
      <c r="F114" s="40">
        <v>4479.3499999999995</v>
      </c>
      <c r="G114" s="41">
        <v>4359.8999999999987</v>
      </c>
      <c r="H114" s="41">
        <v>4292.0499999999993</v>
      </c>
      <c r="I114" s="41">
        <v>4172.5999999999985</v>
      </c>
      <c r="J114" s="41">
        <v>4547.1999999999989</v>
      </c>
      <c r="K114" s="41">
        <v>4666.6499999999996</v>
      </c>
      <c r="L114" s="41">
        <v>4734.4999999999991</v>
      </c>
      <c r="M114" s="31">
        <v>4598.8</v>
      </c>
      <c r="N114" s="31">
        <v>4411.5</v>
      </c>
      <c r="O114" s="42">
        <v>1909750</v>
      </c>
      <c r="P114" s="43">
        <v>-6.2239135772158116E-2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2018.9</v>
      </c>
      <c r="F115" s="40">
        <v>2011.7833333333335</v>
      </c>
      <c r="G115" s="41">
        <v>1997.366666666667</v>
      </c>
      <c r="H115" s="41">
        <v>1975.8333333333335</v>
      </c>
      <c r="I115" s="41">
        <v>1961.416666666667</v>
      </c>
      <c r="J115" s="41">
        <v>2033.3166666666671</v>
      </c>
      <c r="K115" s="41">
        <v>2047.7333333333336</v>
      </c>
      <c r="L115" s="41">
        <v>2069.2666666666673</v>
      </c>
      <c r="M115" s="31">
        <v>2026.2</v>
      </c>
      <c r="N115" s="31">
        <v>1990.25</v>
      </c>
      <c r="O115" s="42">
        <v>11686400</v>
      </c>
      <c r="P115" s="43">
        <v>-1.8675265349993281E-2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94.85</v>
      </c>
      <c r="F116" s="40">
        <v>94.266666666666666</v>
      </c>
      <c r="G116" s="41">
        <v>93.083333333333329</v>
      </c>
      <c r="H116" s="41">
        <v>91.316666666666663</v>
      </c>
      <c r="I116" s="41">
        <v>90.133333333333326</v>
      </c>
      <c r="J116" s="41">
        <v>96.033333333333331</v>
      </c>
      <c r="K116" s="41">
        <v>97.216666666666669</v>
      </c>
      <c r="L116" s="41">
        <v>98.983333333333334</v>
      </c>
      <c r="M116" s="31">
        <v>95.45</v>
      </c>
      <c r="N116" s="31">
        <v>92.5</v>
      </c>
      <c r="O116" s="42">
        <v>76791020</v>
      </c>
      <c r="P116" s="43">
        <v>7.1206274119258062E-2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3654.3</v>
      </c>
      <c r="F117" s="40">
        <v>3681.4666666666667</v>
      </c>
      <c r="G117" s="41">
        <v>3603.2333333333336</v>
      </c>
      <c r="H117" s="41">
        <v>3552.166666666667</v>
      </c>
      <c r="I117" s="41">
        <v>3473.9333333333338</v>
      </c>
      <c r="J117" s="41">
        <v>3732.5333333333333</v>
      </c>
      <c r="K117" s="41">
        <v>3810.766666666666</v>
      </c>
      <c r="L117" s="41">
        <v>3861.833333333333</v>
      </c>
      <c r="M117" s="31">
        <v>3759.7</v>
      </c>
      <c r="N117" s="31">
        <v>3630.4</v>
      </c>
      <c r="O117" s="42">
        <v>899000</v>
      </c>
      <c r="P117" s="43">
        <v>0.10816640986132511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445.15</v>
      </c>
      <c r="F118" s="40">
        <v>446.15000000000003</v>
      </c>
      <c r="G118" s="41">
        <v>441.20000000000005</v>
      </c>
      <c r="H118" s="41">
        <v>437.25</v>
      </c>
      <c r="I118" s="41">
        <v>432.3</v>
      </c>
      <c r="J118" s="41">
        <v>450.10000000000008</v>
      </c>
      <c r="K118" s="41">
        <v>455.05</v>
      </c>
      <c r="L118" s="41">
        <v>459.00000000000011</v>
      </c>
      <c r="M118" s="31">
        <v>451.1</v>
      </c>
      <c r="N118" s="31">
        <v>442.2</v>
      </c>
      <c r="O118" s="42">
        <v>17888000</v>
      </c>
      <c r="P118" s="43">
        <v>1.8330866446544462E-2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1792.05</v>
      </c>
      <c r="F119" s="40">
        <v>1795.2166666666665</v>
      </c>
      <c r="G119" s="41">
        <v>1767.1833333333329</v>
      </c>
      <c r="H119" s="41">
        <v>1742.3166666666664</v>
      </c>
      <c r="I119" s="41">
        <v>1714.2833333333328</v>
      </c>
      <c r="J119" s="41">
        <v>1820.083333333333</v>
      </c>
      <c r="K119" s="41">
        <v>1848.1166666666663</v>
      </c>
      <c r="L119" s="41">
        <v>1872.9833333333331</v>
      </c>
      <c r="M119" s="31">
        <v>1823.25</v>
      </c>
      <c r="N119" s="31">
        <v>1770.35</v>
      </c>
      <c r="O119" s="42">
        <v>11735175</v>
      </c>
      <c r="P119" s="43">
        <v>-6.2326532599698108E-3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6107</v>
      </c>
      <c r="F120" s="40">
        <v>6141.9000000000005</v>
      </c>
      <c r="G120" s="41">
        <v>5993.8000000000011</v>
      </c>
      <c r="H120" s="41">
        <v>5880.6</v>
      </c>
      <c r="I120" s="41">
        <v>5732.5000000000009</v>
      </c>
      <c r="J120" s="41">
        <v>6255.1000000000013</v>
      </c>
      <c r="K120" s="41">
        <v>6403.2000000000016</v>
      </c>
      <c r="L120" s="41">
        <v>6516.4000000000015</v>
      </c>
      <c r="M120" s="31">
        <v>6290</v>
      </c>
      <c r="N120" s="31">
        <v>6028.7</v>
      </c>
      <c r="O120" s="42">
        <v>665400</v>
      </c>
      <c r="P120" s="43">
        <v>3.1627906976744183E-2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4829.2</v>
      </c>
      <c r="F121" s="40">
        <v>4854.5</v>
      </c>
      <c r="G121" s="41">
        <v>4716.05</v>
      </c>
      <c r="H121" s="41">
        <v>4602.9000000000005</v>
      </c>
      <c r="I121" s="41">
        <v>4464.4500000000007</v>
      </c>
      <c r="J121" s="41">
        <v>4967.6499999999996</v>
      </c>
      <c r="K121" s="41">
        <v>5106.1000000000004</v>
      </c>
      <c r="L121" s="41">
        <v>5219.2499999999991</v>
      </c>
      <c r="M121" s="31">
        <v>4992.95</v>
      </c>
      <c r="N121" s="31">
        <v>4741.3500000000004</v>
      </c>
      <c r="O121" s="42">
        <v>728200</v>
      </c>
      <c r="P121" s="43">
        <v>0.10702341137123746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947.75</v>
      </c>
      <c r="F122" s="40">
        <v>955.2833333333333</v>
      </c>
      <c r="G122" s="41">
        <v>938.56666666666661</v>
      </c>
      <c r="H122" s="41">
        <v>929.38333333333333</v>
      </c>
      <c r="I122" s="41">
        <v>912.66666666666663</v>
      </c>
      <c r="J122" s="41">
        <v>964.46666666666658</v>
      </c>
      <c r="K122" s="41">
        <v>981.18333333333328</v>
      </c>
      <c r="L122" s="41">
        <v>990.36666666666656</v>
      </c>
      <c r="M122" s="31">
        <v>972</v>
      </c>
      <c r="N122" s="31">
        <v>946.1</v>
      </c>
      <c r="O122" s="42">
        <v>11064450</v>
      </c>
      <c r="P122" s="43">
        <v>1.5049906425452278E-2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934.75</v>
      </c>
      <c r="F123" s="40">
        <v>937.43333333333339</v>
      </c>
      <c r="G123" s="41">
        <v>922.96666666666681</v>
      </c>
      <c r="H123" s="41">
        <v>911.18333333333339</v>
      </c>
      <c r="I123" s="41">
        <v>896.71666666666681</v>
      </c>
      <c r="J123" s="41">
        <v>949.21666666666681</v>
      </c>
      <c r="K123" s="41">
        <v>963.68333333333351</v>
      </c>
      <c r="L123" s="41">
        <v>975.46666666666681</v>
      </c>
      <c r="M123" s="31">
        <v>951.9</v>
      </c>
      <c r="N123" s="31">
        <v>925.65</v>
      </c>
      <c r="O123" s="42">
        <v>11237100</v>
      </c>
      <c r="P123" s="43">
        <v>-5.0623928085634866E-2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186</v>
      </c>
      <c r="F124" s="40">
        <v>186.48333333333335</v>
      </c>
      <c r="G124" s="41">
        <v>184.41666666666669</v>
      </c>
      <c r="H124" s="41">
        <v>182.83333333333334</v>
      </c>
      <c r="I124" s="41">
        <v>180.76666666666668</v>
      </c>
      <c r="J124" s="41">
        <v>188.06666666666669</v>
      </c>
      <c r="K124" s="41">
        <v>190.13333333333335</v>
      </c>
      <c r="L124" s="41">
        <v>191.7166666666667</v>
      </c>
      <c r="M124" s="31">
        <v>188.55</v>
      </c>
      <c r="N124" s="31">
        <v>184.9</v>
      </c>
      <c r="O124" s="42">
        <v>24904000</v>
      </c>
      <c r="P124" s="43">
        <v>4.498153742866734E-2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196.05</v>
      </c>
      <c r="F125" s="40">
        <v>195.6</v>
      </c>
      <c r="G125" s="41">
        <v>193.7</v>
      </c>
      <c r="H125" s="41">
        <v>191.35</v>
      </c>
      <c r="I125" s="41">
        <v>189.45</v>
      </c>
      <c r="J125" s="41">
        <v>197.95</v>
      </c>
      <c r="K125" s="41">
        <v>199.85000000000002</v>
      </c>
      <c r="L125" s="41">
        <v>202.2</v>
      </c>
      <c r="M125" s="31">
        <v>197.5</v>
      </c>
      <c r="N125" s="31">
        <v>193.25</v>
      </c>
      <c r="O125" s="42">
        <v>19614000</v>
      </c>
      <c r="P125" s="43">
        <v>-6.382978723404255E-3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581.79999999999995</v>
      </c>
      <c r="F126" s="40">
        <v>584.55000000000007</v>
      </c>
      <c r="G126" s="41">
        <v>577.90000000000009</v>
      </c>
      <c r="H126" s="41">
        <v>574</v>
      </c>
      <c r="I126" s="41">
        <v>567.35</v>
      </c>
      <c r="J126" s="41">
        <v>588.45000000000016</v>
      </c>
      <c r="K126" s="41">
        <v>595.1</v>
      </c>
      <c r="L126" s="41">
        <v>599.00000000000023</v>
      </c>
      <c r="M126" s="31">
        <v>591.20000000000005</v>
      </c>
      <c r="N126" s="31">
        <v>580.65</v>
      </c>
      <c r="O126" s="42">
        <v>7630000</v>
      </c>
      <c r="P126" s="43">
        <v>-1.0632780082987552E-2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7528.1</v>
      </c>
      <c r="F127" s="40">
        <v>7527.8500000000013</v>
      </c>
      <c r="G127" s="41">
        <v>7467.1500000000024</v>
      </c>
      <c r="H127" s="41">
        <v>7406.2000000000007</v>
      </c>
      <c r="I127" s="41">
        <v>7345.5000000000018</v>
      </c>
      <c r="J127" s="41">
        <v>7588.8000000000029</v>
      </c>
      <c r="K127" s="41">
        <v>7649.5000000000018</v>
      </c>
      <c r="L127" s="41">
        <v>7710.4500000000035</v>
      </c>
      <c r="M127" s="31">
        <v>7588.55</v>
      </c>
      <c r="N127" s="31">
        <v>7466.9</v>
      </c>
      <c r="O127" s="42">
        <v>2675600</v>
      </c>
      <c r="P127" s="43">
        <v>-2.4037935436804669E-2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891.95</v>
      </c>
      <c r="F128" s="40">
        <v>897.65</v>
      </c>
      <c r="G128" s="41">
        <v>882.3</v>
      </c>
      <c r="H128" s="41">
        <v>872.65</v>
      </c>
      <c r="I128" s="41">
        <v>857.3</v>
      </c>
      <c r="J128" s="41">
        <v>907.3</v>
      </c>
      <c r="K128" s="41">
        <v>922.65000000000009</v>
      </c>
      <c r="L128" s="41">
        <v>932.3</v>
      </c>
      <c r="M128" s="31">
        <v>913</v>
      </c>
      <c r="N128" s="31">
        <v>888</v>
      </c>
      <c r="O128" s="42">
        <v>15868750</v>
      </c>
      <c r="P128" s="43">
        <v>-1.9085149126873743E-2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2075.65</v>
      </c>
      <c r="F129" s="40">
        <v>2076.5833333333335</v>
      </c>
      <c r="G129" s="41">
        <v>2011.166666666667</v>
      </c>
      <c r="H129" s="41">
        <v>1946.6833333333334</v>
      </c>
      <c r="I129" s="41">
        <v>1881.2666666666669</v>
      </c>
      <c r="J129" s="41">
        <v>2141.0666666666671</v>
      </c>
      <c r="K129" s="41">
        <v>2206.483333333334</v>
      </c>
      <c r="L129" s="41">
        <v>2270.9666666666672</v>
      </c>
      <c r="M129" s="31">
        <v>2142</v>
      </c>
      <c r="N129" s="31">
        <v>2012.1</v>
      </c>
      <c r="O129" s="42">
        <v>1904350</v>
      </c>
      <c r="P129" s="43">
        <v>7.2195483154387265E-3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2649.5</v>
      </c>
      <c r="F130" s="40">
        <v>2670.0166666666664</v>
      </c>
      <c r="G130" s="41">
        <v>2616.833333333333</v>
      </c>
      <c r="H130" s="41">
        <v>2584.1666666666665</v>
      </c>
      <c r="I130" s="41">
        <v>2530.9833333333331</v>
      </c>
      <c r="J130" s="41">
        <v>2702.6833333333329</v>
      </c>
      <c r="K130" s="41">
        <v>2755.8666666666663</v>
      </c>
      <c r="L130" s="41">
        <v>2788.5333333333328</v>
      </c>
      <c r="M130" s="31">
        <v>2723.2</v>
      </c>
      <c r="N130" s="31">
        <v>2637.35</v>
      </c>
      <c r="O130" s="42">
        <v>736600</v>
      </c>
      <c r="P130" s="43">
        <v>5.8637539522851397E-2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990.7</v>
      </c>
      <c r="F131" s="40">
        <v>991.83333333333337</v>
      </c>
      <c r="G131" s="41">
        <v>984.61666666666679</v>
      </c>
      <c r="H131" s="41">
        <v>978.53333333333342</v>
      </c>
      <c r="I131" s="41">
        <v>971.31666666666683</v>
      </c>
      <c r="J131" s="41">
        <v>997.91666666666674</v>
      </c>
      <c r="K131" s="41">
        <v>1005.1333333333332</v>
      </c>
      <c r="L131" s="41">
        <v>1011.2166666666667</v>
      </c>
      <c r="M131" s="31">
        <v>999.05</v>
      </c>
      <c r="N131" s="31">
        <v>985.75</v>
      </c>
      <c r="O131" s="42">
        <v>2540850</v>
      </c>
      <c r="P131" s="43">
        <v>3.0854430379746837E-2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1070.6500000000001</v>
      </c>
      <c r="F132" s="40">
        <v>1078.1666666666667</v>
      </c>
      <c r="G132" s="41">
        <v>1061.5833333333335</v>
      </c>
      <c r="H132" s="41">
        <v>1052.5166666666667</v>
      </c>
      <c r="I132" s="41">
        <v>1035.9333333333334</v>
      </c>
      <c r="J132" s="41">
        <v>1087.2333333333336</v>
      </c>
      <c r="K132" s="41">
        <v>1103.8166666666671</v>
      </c>
      <c r="L132" s="41">
        <v>1112.8833333333337</v>
      </c>
      <c r="M132" s="31">
        <v>1094.75</v>
      </c>
      <c r="N132" s="31">
        <v>1069.0999999999999</v>
      </c>
      <c r="O132" s="42">
        <v>4157400</v>
      </c>
      <c r="P132" s="43">
        <v>2.3637169448958488E-2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4702.7</v>
      </c>
      <c r="F133" s="40">
        <v>4732.9000000000005</v>
      </c>
      <c r="G133" s="41">
        <v>4522.8000000000011</v>
      </c>
      <c r="H133" s="41">
        <v>4342.9000000000005</v>
      </c>
      <c r="I133" s="41">
        <v>4132.8000000000011</v>
      </c>
      <c r="J133" s="41">
        <v>4912.8000000000011</v>
      </c>
      <c r="K133" s="41">
        <v>5122.9000000000015</v>
      </c>
      <c r="L133" s="41">
        <v>5302.8000000000011</v>
      </c>
      <c r="M133" s="31">
        <v>4943</v>
      </c>
      <c r="N133" s="31">
        <v>4553</v>
      </c>
      <c r="O133" s="42">
        <v>2913200</v>
      </c>
      <c r="P133" s="43">
        <v>-2.1102150537634409E-2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247.25</v>
      </c>
      <c r="F134" s="40">
        <v>250.58333333333334</v>
      </c>
      <c r="G134" s="41">
        <v>242.66666666666669</v>
      </c>
      <c r="H134" s="41">
        <v>238.08333333333334</v>
      </c>
      <c r="I134" s="41">
        <v>230.16666666666669</v>
      </c>
      <c r="J134" s="41">
        <v>255.16666666666669</v>
      </c>
      <c r="K134" s="41">
        <v>263.08333333333337</v>
      </c>
      <c r="L134" s="41">
        <v>267.66666666666669</v>
      </c>
      <c r="M134" s="31">
        <v>258.5</v>
      </c>
      <c r="N134" s="31">
        <v>246</v>
      </c>
      <c r="O134" s="42">
        <v>32063500</v>
      </c>
      <c r="P134" s="43">
        <v>2.2090817806537988E-2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3278.45</v>
      </c>
      <c r="F135" s="40">
        <v>3326.2333333333336</v>
      </c>
      <c r="G135" s="41">
        <v>3182.7166666666672</v>
      </c>
      <c r="H135" s="41">
        <v>3086.9833333333336</v>
      </c>
      <c r="I135" s="41">
        <v>2943.4666666666672</v>
      </c>
      <c r="J135" s="41">
        <v>3421.9666666666672</v>
      </c>
      <c r="K135" s="41">
        <v>3565.4833333333336</v>
      </c>
      <c r="L135" s="41">
        <v>3661.2166666666672</v>
      </c>
      <c r="M135" s="31">
        <v>3469.75</v>
      </c>
      <c r="N135" s="31">
        <v>3230.5</v>
      </c>
      <c r="O135" s="42">
        <v>1919775</v>
      </c>
      <c r="P135" s="43">
        <v>-6.9177434604475257E-2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85434.55</v>
      </c>
      <c r="F136" s="40">
        <v>85857.533333333326</v>
      </c>
      <c r="G136" s="41">
        <v>84757.316666666651</v>
      </c>
      <c r="H136" s="41">
        <v>84080.083333333328</v>
      </c>
      <c r="I136" s="41">
        <v>82979.866666666654</v>
      </c>
      <c r="J136" s="41">
        <v>86534.766666666648</v>
      </c>
      <c r="K136" s="41">
        <v>87634.983333333323</v>
      </c>
      <c r="L136" s="41">
        <v>88312.216666666645</v>
      </c>
      <c r="M136" s="31">
        <v>86957.75</v>
      </c>
      <c r="N136" s="31">
        <v>85180.3</v>
      </c>
      <c r="O136" s="42">
        <v>65120</v>
      </c>
      <c r="P136" s="43">
        <v>-2.7479091995221028E-2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1556.1</v>
      </c>
      <c r="F137" s="40">
        <v>1563.2333333333333</v>
      </c>
      <c r="G137" s="41">
        <v>1536.4666666666667</v>
      </c>
      <c r="H137" s="41">
        <v>1516.8333333333333</v>
      </c>
      <c r="I137" s="41">
        <v>1490.0666666666666</v>
      </c>
      <c r="J137" s="41">
        <v>1582.8666666666668</v>
      </c>
      <c r="K137" s="41">
        <v>1609.6333333333337</v>
      </c>
      <c r="L137" s="41">
        <v>1629.2666666666669</v>
      </c>
      <c r="M137" s="31">
        <v>1590</v>
      </c>
      <c r="N137" s="31">
        <v>1543.6</v>
      </c>
      <c r="O137" s="42">
        <v>3681000</v>
      </c>
      <c r="P137" s="43">
        <v>-3.1188314251875248E-2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449.65</v>
      </c>
      <c r="F138" s="40">
        <v>447.16666666666669</v>
      </c>
      <c r="G138" s="41">
        <v>441.33333333333337</v>
      </c>
      <c r="H138" s="41">
        <v>433.01666666666671</v>
      </c>
      <c r="I138" s="41">
        <v>427.18333333333339</v>
      </c>
      <c r="J138" s="41">
        <v>455.48333333333335</v>
      </c>
      <c r="K138" s="41">
        <v>461.31666666666672</v>
      </c>
      <c r="L138" s="41">
        <v>469.63333333333333</v>
      </c>
      <c r="M138" s="31">
        <v>453</v>
      </c>
      <c r="N138" s="31">
        <v>438.85</v>
      </c>
      <c r="O138" s="42">
        <v>3542400</v>
      </c>
      <c r="P138" s="43">
        <v>7.5279261777561918E-2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108.1</v>
      </c>
      <c r="F139" s="40">
        <v>107.43333333333334</v>
      </c>
      <c r="G139" s="41">
        <v>106.16666666666667</v>
      </c>
      <c r="H139" s="41">
        <v>104.23333333333333</v>
      </c>
      <c r="I139" s="41">
        <v>102.96666666666667</v>
      </c>
      <c r="J139" s="41">
        <v>109.36666666666667</v>
      </c>
      <c r="K139" s="41">
        <v>110.63333333333333</v>
      </c>
      <c r="L139" s="41">
        <v>112.56666666666668</v>
      </c>
      <c r="M139" s="31">
        <v>108.7</v>
      </c>
      <c r="N139" s="31">
        <v>105.5</v>
      </c>
      <c r="O139" s="42">
        <v>89964000</v>
      </c>
      <c r="P139" s="43">
        <v>-5.7356608478802994E-2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7018.15</v>
      </c>
      <c r="F140" s="40">
        <v>7015.05</v>
      </c>
      <c r="G140" s="41">
        <v>6843.1</v>
      </c>
      <c r="H140" s="41">
        <v>6668.05</v>
      </c>
      <c r="I140" s="41">
        <v>6496.1</v>
      </c>
      <c r="J140" s="41">
        <v>7190.1</v>
      </c>
      <c r="K140" s="41">
        <v>7362.0499999999993</v>
      </c>
      <c r="L140" s="41">
        <v>7537.1</v>
      </c>
      <c r="M140" s="31">
        <v>7187</v>
      </c>
      <c r="N140" s="31">
        <v>6840</v>
      </c>
      <c r="O140" s="42">
        <v>965500</v>
      </c>
      <c r="P140" s="43">
        <v>-3.0257376020087885E-2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3943.35</v>
      </c>
      <c r="F141" s="40">
        <v>3967.35</v>
      </c>
      <c r="G141" s="41">
        <v>3892.75</v>
      </c>
      <c r="H141" s="41">
        <v>3842.15</v>
      </c>
      <c r="I141" s="41">
        <v>3767.55</v>
      </c>
      <c r="J141" s="41">
        <v>4017.95</v>
      </c>
      <c r="K141" s="41">
        <v>4092.5499999999993</v>
      </c>
      <c r="L141" s="41">
        <v>4143.1499999999996</v>
      </c>
      <c r="M141" s="31">
        <v>4041.95</v>
      </c>
      <c r="N141" s="31">
        <v>3916.75</v>
      </c>
      <c r="O141" s="42">
        <v>716175</v>
      </c>
      <c r="P141" s="43">
        <v>-7.7930174563591026E-3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19332.400000000001</v>
      </c>
      <c r="F142" s="40">
        <v>19318.666666666668</v>
      </c>
      <c r="G142" s="41">
        <v>19230.583333333336</v>
      </c>
      <c r="H142" s="41">
        <v>19128.766666666666</v>
      </c>
      <c r="I142" s="41">
        <v>19040.683333333334</v>
      </c>
      <c r="J142" s="41">
        <v>19420.483333333337</v>
      </c>
      <c r="K142" s="41">
        <v>19508.566666666673</v>
      </c>
      <c r="L142" s="41">
        <v>19610.383333333339</v>
      </c>
      <c r="M142" s="31">
        <v>19406.75</v>
      </c>
      <c r="N142" s="31">
        <v>19216.849999999999</v>
      </c>
      <c r="O142" s="42">
        <v>294500</v>
      </c>
      <c r="P142" s="43">
        <v>-3.2205060795267824E-2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153.75</v>
      </c>
      <c r="F143" s="40">
        <v>153.71666666666667</v>
      </c>
      <c r="G143" s="41">
        <v>152.58333333333334</v>
      </c>
      <c r="H143" s="41">
        <v>151.41666666666669</v>
      </c>
      <c r="I143" s="41">
        <v>150.28333333333336</v>
      </c>
      <c r="J143" s="41">
        <v>154.88333333333333</v>
      </c>
      <c r="K143" s="41">
        <v>156.01666666666665</v>
      </c>
      <c r="L143" s="41">
        <v>157.18333333333331</v>
      </c>
      <c r="M143" s="31">
        <v>154.85</v>
      </c>
      <c r="N143" s="31">
        <v>152.55000000000001</v>
      </c>
      <c r="O143" s="42">
        <v>116231600</v>
      </c>
      <c r="P143" s="43">
        <v>-9.30843469818971E-3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149.15</v>
      </c>
      <c r="F144" s="40">
        <v>148.78333333333333</v>
      </c>
      <c r="G144" s="41">
        <v>147.46666666666667</v>
      </c>
      <c r="H144" s="41">
        <v>145.78333333333333</v>
      </c>
      <c r="I144" s="41">
        <v>144.46666666666667</v>
      </c>
      <c r="J144" s="41">
        <v>150.46666666666667</v>
      </c>
      <c r="K144" s="41">
        <v>151.78333333333333</v>
      </c>
      <c r="L144" s="41">
        <v>153.46666666666667</v>
      </c>
      <c r="M144" s="31">
        <v>150.1</v>
      </c>
      <c r="N144" s="31">
        <v>147.1</v>
      </c>
      <c r="O144" s="42">
        <v>69847800</v>
      </c>
      <c r="P144" s="43">
        <v>9.5966371523119584E-2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959.5</v>
      </c>
      <c r="F145" s="40">
        <v>973.65</v>
      </c>
      <c r="G145" s="41">
        <v>937.3</v>
      </c>
      <c r="H145" s="41">
        <v>915.1</v>
      </c>
      <c r="I145" s="41">
        <v>878.75</v>
      </c>
      <c r="J145" s="41">
        <v>995.84999999999991</v>
      </c>
      <c r="K145" s="41">
        <v>1032.2</v>
      </c>
      <c r="L145" s="41">
        <v>1054.3999999999999</v>
      </c>
      <c r="M145" s="31">
        <v>1010</v>
      </c>
      <c r="N145" s="31">
        <v>951.45</v>
      </c>
      <c r="O145" s="42">
        <v>1768900</v>
      </c>
      <c r="P145" s="43">
        <v>7.3948151296217596E-2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4785.5</v>
      </c>
      <c r="F146" s="40">
        <v>4805.166666666667</v>
      </c>
      <c r="G146" s="41">
        <v>4705.3333333333339</v>
      </c>
      <c r="H146" s="41">
        <v>4625.166666666667</v>
      </c>
      <c r="I146" s="41">
        <v>4525.3333333333339</v>
      </c>
      <c r="J146" s="41">
        <v>4885.3333333333339</v>
      </c>
      <c r="K146" s="41">
        <v>4985.1666666666679</v>
      </c>
      <c r="L146" s="41">
        <v>5065.3333333333339</v>
      </c>
      <c r="M146" s="31">
        <v>4905</v>
      </c>
      <c r="N146" s="31">
        <v>4725</v>
      </c>
      <c r="O146" s="42">
        <v>747625</v>
      </c>
      <c r="P146" s="43">
        <v>-5.6525353283458021E-3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159.55000000000001</v>
      </c>
      <c r="F147" s="40">
        <v>160.26666666666668</v>
      </c>
      <c r="G147" s="41">
        <v>158.38333333333335</v>
      </c>
      <c r="H147" s="41">
        <v>157.21666666666667</v>
      </c>
      <c r="I147" s="41">
        <v>155.33333333333334</v>
      </c>
      <c r="J147" s="41">
        <v>161.43333333333337</v>
      </c>
      <c r="K147" s="41">
        <v>163.31666666666669</v>
      </c>
      <c r="L147" s="41">
        <v>164.48333333333338</v>
      </c>
      <c r="M147" s="31">
        <v>162.15</v>
      </c>
      <c r="N147" s="31">
        <v>159.1</v>
      </c>
      <c r="O147" s="42">
        <v>58019500</v>
      </c>
      <c r="P147" s="43">
        <v>5.8737151248164461E-3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37512.949999999997</v>
      </c>
      <c r="F148" s="40">
        <v>37530.133333333339</v>
      </c>
      <c r="G148" s="41">
        <v>37152.866666666676</v>
      </c>
      <c r="H148" s="41">
        <v>36792.78333333334</v>
      </c>
      <c r="I148" s="41">
        <v>36415.516666666677</v>
      </c>
      <c r="J148" s="41">
        <v>37890.216666666674</v>
      </c>
      <c r="K148" s="41">
        <v>38267.483333333337</v>
      </c>
      <c r="L148" s="41">
        <v>38627.566666666673</v>
      </c>
      <c r="M148" s="31">
        <v>37907.4</v>
      </c>
      <c r="N148" s="31">
        <v>37170.050000000003</v>
      </c>
      <c r="O148" s="42">
        <v>96090</v>
      </c>
      <c r="P148" s="43">
        <v>-3.495028623079241E-2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2841.55</v>
      </c>
      <c r="F149" s="40">
        <v>2834.9833333333336</v>
      </c>
      <c r="G149" s="41">
        <v>2811.5666666666671</v>
      </c>
      <c r="H149" s="41">
        <v>2781.5833333333335</v>
      </c>
      <c r="I149" s="41">
        <v>2758.166666666667</v>
      </c>
      <c r="J149" s="41">
        <v>2864.9666666666672</v>
      </c>
      <c r="K149" s="41">
        <v>2888.3833333333332</v>
      </c>
      <c r="L149" s="41">
        <v>2918.3666666666672</v>
      </c>
      <c r="M149" s="31">
        <v>2858.4</v>
      </c>
      <c r="N149" s="31">
        <v>2805</v>
      </c>
      <c r="O149" s="42">
        <v>4219600</v>
      </c>
      <c r="P149" s="43">
        <v>-4.7429848522473304E-2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4209.6000000000004</v>
      </c>
      <c r="F150" s="40">
        <v>4204.9000000000005</v>
      </c>
      <c r="G150" s="41">
        <v>4102.7000000000007</v>
      </c>
      <c r="H150" s="41">
        <v>3995.8</v>
      </c>
      <c r="I150" s="41">
        <v>3893.6000000000004</v>
      </c>
      <c r="J150" s="41">
        <v>4311.8000000000011</v>
      </c>
      <c r="K150" s="41">
        <v>4414</v>
      </c>
      <c r="L150" s="41">
        <v>4520.9000000000015</v>
      </c>
      <c r="M150" s="31">
        <v>4307.1000000000004</v>
      </c>
      <c r="N150" s="31">
        <v>4098</v>
      </c>
      <c r="O150" s="42">
        <v>330300</v>
      </c>
      <c r="P150" s="43">
        <v>4.5584045584045586E-2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231.45</v>
      </c>
      <c r="F151" s="40">
        <v>232.76666666666665</v>
      </c>
      <c r="G151" s="41">
        <v>229.58333333333331</v>
      </c>
      <c r="H151" s="41">
        <v>227.71666666666667</v>
      </c>
      <c r="I151" s="41">
        <v>224.53333333333333</v>
      </c>
      <c r="J151" s="41">
        <v>234.6333333333333</v>
      </c>
      <c r="K151" s="41">
        <v>237.81666666666663</v>
      </c>
      <c r="L151" s="41">
        <v>239.68333333333328</v>
      </c>
      <c r="M151" s="31">
        <v>235.95</v>
      </c>
      <c r="N151" s="31">
        <v>230.9</v>
      </c>
      <c r="O151" s="42">
        <v>26637000</v>
      </c>
      <c r="P151" s="43">
        <v>4.4465357016821548E-2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149.65</v>
      </c>
      <c r="F152" s="40">
        <v>148.81666666666669</v>
      </c>
      <c r="G152" s="41">
        <v>143.93333333333339</v>
      </c>
      <c r="H152" s="41">
        <v>138.2166666666667</v>
      </c>
      <c r="I152" s="41">
        <v>133.3333333333334</v>
      </c>
      <c r="J152" s="41">
        <v>154.53333333333339</v>
      </c>
      <c r="K152" s="41">
        <v>159.41666666666666</v>
      </c>
      <c r="L152" s="41">
        <v>165.13333333333338</v>
      </c>
      <c r="M152" s="31">
        <v>153.69999999999999</v>
      </c>
      <c r="N152" s="31">
        <v>143.1</v>
      </c>
      <c r="O152" s="42">
        <v>38898800</v>
      </c>
      <c r="P152" s="43">
        <v>0.20886319845857418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5542.1</v>
      </c>
      <c r="F153" s="40">
        <v>5557.3499999999995</v>
      </c>
      <c r="G153" s="41">
        <v>5494.7499999999991</v>
      </c>
      <c r="H153" s="41">
        <v>5447.4</v>
      </c>
      <c r="I153" s="41">
        <v>5384.7999999999993</v>
      </c>
      <c r="J153" s="41">
        <v>5604.6999999999989</v>
      </c>
      <c r="K153" s="41">
        <v>5667.2999999999993</v>
      </c>
      <c r="L153" s="41">
        <v>5714.6499999999987</v>
      </c>
      <c r="M153" s="31">
        <v>5619.95</v>
      </c>
      <c r="N153" s="31">
        <v>5510</v>
      </c>
      <c r="O153" s="42">
        <v>231000</v>
      </c>
      <c r="P153" s="43">
        <v>1.1494252873563218E-2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2486.35</v>
      </c>
      <c r="F154" s="40">
        <v>2491.5666666666666</v>
      </c>
      <c r="G154" s="41">
        <v>2459.7833333333333</v>
      </c>
      <c r="H154" s="41">
        <v>2433.2166666666667</v>
      </c>
      <c r="I154" s="41">
        <v>2401.4333333333334</v>
      </c>
      <c r="J154" s="41">
        <v>2518.1333333333332</v>
      </c>
      <c r="K154" s="41">
        <v>2549.9166666666661</v>
      </c>
      <c r="L154" s="41">
        <v>2576.4833333333331</v>
      </c>
      <c r="M154" s="31">
        <v>2523.35</v>
      </c>
      <c r="N154" s="31">
        <v>2465</v>
      </c>
      <c r="O154" s="42">
        <v>2400000</v>
      </c>
      <c r="P154" s="43">
        <v>-1.4576062410182713E-2</v>
      </c>
    </row>
    <row r="155" spans="1:16" ht="12.75" customHeight="1">
      <c r="A155" s="31">
        <v>145</v>
      </c>
      <c r="B155" s="351" t="s">
        <v>39</v>
      </c>
      <c r="C155" s="33" t="s">
        <v>180</v>
      </c>
      <c r="D155" s="34">
        <v>44497</v>
      </c>
      <c r="E155" s="40">
        <v>3317.75</v>
      </c>
      <c r="F155" s="40">
        <v>3331.6</v>
      </c>
      <c r="G155" s="41">
        <v>3294.2</v>
      </c>
      <c r="H155" s="41">
        <v>3270.65</v>
      </c>
      <c r="I155" s="41">
        <v>3233.25</v>
      </c>
      <c r="J155" s="41">
        <v>3355.1499999999996</v>
      </c>
      <c r="K155" s="41">
        <v>3392.55</v>
      </c>
      <c r="L155" s="41">
        <v>3416.0999999999995</v>
      </c>
      <c r="M155" s="31">
        <v>3369</v>
      </c>
      <c r="N155" s="31">
        <v>3308.05</v>
      </c>
      <c r="O155" s="42">
        <v>1323250</v>
      </c>
      <c r="P155" s="43">
        <v>-1.9451648758799556E-2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42.65</v>
      </c>
      <c r="F156" s="40">
        <v>42.383333333333333</v>
      </c>
      <c r="G156" s="41">
        <v>42.066666666666663</v>
      </c>
      <c r="H156" s="41">
        <v>41.483333333333327</v>
      </c>
      <c r="I156" s="41">
        <v>41.166666666666657</v>
      </c>
      <c r="J156" s="41">
        <v>42.966666666666669</v>
      </c>
      <c r="K156" s="41">
        <v>43.283333333333346</v>
      </c>
      <c r="L156" s="41">
        <v>43.866666666666674</v>
      </c>
      <c r="M156" s="31">
        <v>42.7</v>
      </c>
      <c r="N156" s="31">
        <v>41.8</v>
      </c>
      <c r="O156" s="42">
        <v>281600000</v>
      </c>
      <c r="P156" s="43">
        <v>-4.3374279813023157E-2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2573.0500000000002</v>
      </c>
      <c r="F157" s="40">
        <v>2576.7000000000003</v>
      </c>
      <c r="G157" s="41">
        <v>2538.3500000000004</v>
      </c>
      <c r="H157" s="41">
        <v>2503.65</v>
      </c>
      <c r="I157" s="41">
        <v>2465.3000000000002</v>
      </c>
      <c r="J157" s="41">
        <v>2611.4000000000005</v>
      </c>
      <c r="K157" s="41">
        <v>2649.75</v>
      </c>
      <c r="L157" s="41">
        <v>2684.4500000000007</v>
      </c>
      <c r="M157" s="31">
        <v>2615.0500000000002</v>
      </c>
      <c r="N157" s="31">
        <v>2542</v>
      </c>
      <c r="O157" s="42">
        <v>1141500</v>
      </c>
      <c r="P157" s="43">
        <v>9.2838196286472146E-3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204.05</v>
      </c>
      <c r="F158" s="40">
        <v>202.5333333333333</v>
      </c>
      <c r="G158" s="41">
        <v>199.71666666666661</v>
      </c>
      <c r="H158" s="41">
        <v>195.3833333333333</v>
      </c>
      <c r="I158" s="41">
        <v>192.56666666666661</v>
      </c>
      <c r="J158" s="41">
        <v>206.86666666666662</v>
      </c>
      <c r="K158" s="41">
        <v>209.68333333333334</v>
      </c>
      <c r="L158" s="41">
        <v>214.01666666666662</v>
      </c>
      <c r="M158" s="31">
        <v>205.35</v>
      </c>
      <c r="N158" s="31">
        <v>198.2</v>
      </c>
      <c r="O158" s="42">
        <v>33565902</v>
      </c>
      <c r="P158" s="43">
        <v>-2.4941905499612702E-2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1721.35</v>
      </c>
      <c r="F159" s="40">
        <v>1721.45</v>
      </c>
      <c r="G159" s="41">
        <v>1710.9</v>
      </c>
      <c r="H159" s="41">
        <v>1700.45</v>
      </c>
      <c r="I159" s="41">
        <v>1689.9</v>
      </c>
      <c r="J159" s="41">
        <v>1731.9</v>
      </c>
      <c r="K159" s="41">
        <v>1742.4499999999998</v>
      </c>
      <c r="L159" s="41">
        <v>1752.9</v>
      </c>
      <c r="M159" s="31">
        <v>1732</v>
      </c>
      <c r="N159" s="31">
        <v>1711</v>
      </c>
      <c r="O159" s="42">
        <v>2838011</v>
      </c>
      <c r="P159" s="43">
        <v>-4.7102483585498142E-3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998.8</v>
      </c>
      <c r="F160" s="40">
        <v>1003.1166666666667</v>
      </c>
      <c r="G160" s="41">
        <v>981.73333333333335</v>
      </c>
      <c r="H160" s="41">
        <v>964.66666666666663</v>
      </c>
      <c r="I160" s="41">
        <v>943.2833333333333</v>
      </c>
      <c r="J160" s="41">
        <v>1020.1833333333334</v>
      </c>
      <c r="K160" s="41">
        <v>1041.5666666666668</v>
      </c>
      <c r="L160" s="41">
        <v>1058.6333333333334</v>
      </c>
      <c r="M160" s="31">
        <v>1024.5</v>
      </c>
      <c r="N160" s="31">
        <v>986.05</v>
      </c>
      <c r="O160" s="42">
        <v>2527900</v>
      </c>
      <c r="P160" s="43">
        <v>0.15719844357976653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191.95</v>
      </c>
      <c r="F161" s="40">
        <v>192.29999999999998</v>
      </c>
      <c r="G161" s="41">
        <v>189.04999999999995</v>
      </c>
      <c r="H161" s="41">
        <v>186.14999999999998</v>
      </c>
      <c r="I161" s="41">
        <v>182.89999999999995</v>
      </c>
      <c r="J161" s="41">
        <v>195.19999999999996</v>
      </c>
      <c r="K161" s="41">
        <v>198.45000000000002</v>
      </c>
      <c r="L161" s="41">
        <v>201.34999999999997</v>
      </c>
      <c r="M161" s="31">
        <v>195.55</v>
      </c>
      <c r="N161" s="31">
        <v>189.4</v>
      </c>
      <c r="O161" s="42">
        <v>29417600</v>
      </c>
      <c r="P161" s="43">
        <v>0.10960402537737914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165.45</v>
      </c>
      <c r="F162" s="40">
        <v>164.95</v>
      </c>
      <c r="G162" s="41">
        <v>160.79999999999998</v>
      </c>
      <c r="H162" s="41">
        <v>156.15</v>
      </c>
      <c r="I162" s="41">
        <v>152</v>
      </c>
      <c r="J162" s="41">
        <v>169.59999999999997</v>
      </c>
      <c r="K162" s="41">
        <v>173.74999999999994</v>
      </c>
      <c r="L162" s="41">
        <v>178.39999999999995</v>
      </c>
      <c r="M162" s="31">
        <v>169.1</v>
      </c>
      <c r="N162" s="31">
        <v>160.30000000000001</v>
      </c>
      <c r="O162" s="42">
        <v>36078000</v>
      </c>
      <c r="P162" s="43">
        <v>0.2701732150401352</v>
      </c>
    </row>
    <row r="163" spans="1:16" ht="12.75" customHeight="1">
      <c r="A163" s="31">
        <v>153</v>
      </c>
      <c r="B163" s="352" t="s">
        <v>80</v>
      </c>
      <c r="C163" s="33" t="s">
        <v>188</v>
      </c>
      <c r="D163" s="34">
        <v>44497</v>
      </c>
      <c r="E163" s="40">
        <v>2709.15</v>
      </c>
      <c r="F163" s="40">
        <v>2713.7166666666667</v>
      </c>
      <c r="G163" s="41">
        <v>2687.4333333333334</v>
      </c>
      <c r="H163" s="41">
        <v>2665.7166666666667</v>
      </c>
      <c r="I163" s="41">
        <v>2639.4333333333334</v>
      </c>
      <c r="J163" s="41">
        <v>2735.4333333333334</v>
      </c>
      <c r="K163" s="41">
        <v>2761.7166666666672</v>
      </c>
      <c r="L163" s="41">
        <v>2783.4333333333334</v>
      </c>
      <c r="M163" s="31">
        <v>2740</v>
      </c>
      <c r="N163" s="31">
        <v>2692</v>
      </c>
      <c r="O163" s="42">
        <v>29521500</v>
      </c>
      <c r="P163" s="43">
        <v>-1.4372996794871794E-2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124.85</v>
      </c>
      <c r="F164" s="40">
        <v>124.48333333333333</v>
      </c>
      <c r="G164" s="41">
        <v>123.11666666666667</v>
      </c>
      <c r="H164" s="41">
        <v>121.38333333333334</v>
      </c>
      <c r="I164" s="41">
        <v>120.01666666666668</v>
      </c>
      <c r="J164" s="41">
        <v>126.21666666666667</v>
      </c>
      <c r="K164" s="41">
        <v>127.58333333333331</v>
      </c>
      <c r="L164" s="41">
        <v>129.31666666666666</v>
      </c>
      <c r="M164" s="31">
        <v>125.85</v>
      </c>
      <c r="N164" s="31">
        <v>122.75</v>
      </c>
      <c r="O164" s="42">
        <v>165841500</v>
      </c>
      <c r="P164" s="43">
        <v>-2.6868833268298122E-2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1190.3499999999999</v>
      </c>
      <c r="F165" s="40">
        <v>1190.4666666666665</v>
      </c>
      <c r="G165" s="41">
        <v>1178.9333333333329</v>
      </c>
      <c r="H165" s="41">
        <v>1167.5166666666664</v>
      </c>
      <c r="I165" s="41">
        <v>1155.9833333333329</v>
      </c>
      <c r="J165" s="41">
        <v>1201.883333333333</v>
      </c>
      <c r="K165" s="41">
        <v>1213.4166666666663</v>
      </c>
      <c r="L165" s="41">
        <v>1224.833333333333</v>
      </c>
      <c r="M165" s="31">
        <v>1202</v>
      </c>
      <c r="N165" s="31">
        <v>1179.05</v>
      </c>
      <c r="O165" s="42">
        <v>9340500</v>
      </c>
      <c r="P165" s="43">
        <v>1.9816573861775304E-2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491.3</v>
      </c>
      <c r="F166" s="40">
        <v>489.56666666666666</v>
      </c>
      <c r="G166" s="41">
        <v>484.73333333333335</v>
      </c>
      <c r="H166" s="41">
        <v>478.16666666666669</v>
      </c>
      <c r="I166" s="41">
        <v>473.33333333333337</v>
      </c>
      <c r="J166" s="41">
        <v>496.13333333333333</v>
      </c>
      <c r="K166" s="41">
        <v>500.9666666666667</v>
      </c>
      <c r="L166" s="41">
        <v>507.5333333333333</v>
      </c>
      <c r="M166" s="31">
        <v>494.4</v>
      </c>
      <c r="N166" s="31">
        <v>483</v>
      </c>
      <c r="O166" s="42">
        <v>89313000</v>
      </c>
      <c r="P166" s="43">
        <v>-8.9382313287504778E-3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28086.3</v>
      </c>
      <c r="F167" s="40">
        <v>28165.8</v>
      </c>
      <c r="G167" s="41">
        <v>27894.75</v>
      </c>
      <c r="H167" s="41">
        <v>27703.200000000001</v>
      </c>
      <c r="I167" s="41">
        <v>27432.15</v>
      </c>
      <c r="J167" s="41">
        <v>28357.35</v>
      </c>
      <c r="K167" s="41">
        <v>28628.399999999994</v>
      </c>
      <c r="L167" s="41">
        <v>28819.949999999997</v>
      </c>
      <c r="M167" s="31">
        <v>28436.85</v>
      </c>
      <c r="N167" s="31">
        <v>27974.25</v>
      </c>
      <c r="O167" s="42">
        <v>184925</v>
      </c>
      <c r="P167" s="43">
        <v>3.799701452028769E-3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2273.35</v>
      </c>
      <c r="F168" s="40">
        <v>2279.8999999999996</v>
      </c>
      <c r="G168" s="41">
        <v>2249.8499999999995</v>
      </c>
      <c r="H168" s="41">
        <v>2226.35</v>
      </c>
      <c r="I168" s="41">
        <v>2196.2999999999997</v>
      </c>
      <c r="J168" s="41">
        <v>2303.3999999999992</v>
      </c>
      <c r="K168" s="41">
        <v>2333.4499999999994</v>
      </c>
      <c r="L168" s="41">
        <v>2356.9499999999989</v>
      </c>
      <c r="M168" s="31">
        <v>2309.9499999999998</v>
      </c>
      <c r="N168" s="31">
        <v>2256.4</v>
      </c>
      <c r="O168" s="42">
        <v>1650000</v>
      </c>
      <c r="P168" s="43">
        <v>-1.1857707509881422E-2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2417.85</v>
      </c>
      <c r="F169" s="40">
        <v>2419.3333333333335</v>
      </c>
      <c r="G169" s="41">
        <v>2388.7666666666669</v>
      </c>
      <c r="H169" s="41">
        <v>2359.6833333333334</v>
      </c>
      <c r="I169" s="41">
        <v>2329.1166666666668</v>
      </c>
      <c r="J169" s="41">
        <v>2448.416666666667</v>
      </c>
      <c r="K169" s="41">
        <v>2478.9833333333336</v>
      </c>
      <c r="L169" s="41">
        <v>2508.0666666666671</v>
      </c>
      <c r="M169" s="31">
        <v>2449.9</v>
      </c>
      <c r="N169" s="31">
        <v>2390.25</v>
      </c>
      <c r="O169" s="42">
        <v>3623750</v>
      </c>
      <c r="P169" s="43">
        <v>-1.8936133585815114E-3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1385.55</v>
      </c>
      <c r="F170" s="40">
        <v>1382.2333333333336</v>
      </c>
      <c r="G170" s="41">
        <v>1361.4666666666672</v>
      </c>
      <c r="H170" s="41">
        <v>1337.3833333333337</v>
      </c>
      <c r="I170" s="41">
        <v>1316.6166666666672</v>
      </c>
      <c r="J170" s="41">
        <v>1406.3166666666671</v>
      </c>
      <c r="K170" s="41">
        <v>1427.0833333333335</v>
      </c>
      <c r="L170" s="41">
        <v>1451.166666666667</v>
      </c>
      <c r="M170" s="31">
        <v>1403</v>
      </c>
      <c r="N170" s="31">
        <v>1358.15</v>
      </c>
      <c r="O170" s="42">
        <v>4246000</v>
      </c>
      <c r="P170" s="43">
        <v>-3.0327943728875491E-2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594.75</v>
      </c>
      <c r="F171" s="40">
        <v>597.69999999999993</v>
      </c>
      <c r="G171" s="41">
        <v>587.04999999999984</v>
      </c>
      <c r="H171" s="41">
        <v>579.34999999999991</v>
      </c>
      <c r="I171" s="41">
        <v>568.69999999999982</v>
      </c>
      <c r="J171" s="41">
        <v>605.39999999999986</v>
      </c>
      <c r="K171" s="41">
        <v>616.04999999999995</v>
      </c>
      <c r="L171" s="41">
        <v>623.74999999999989</v>
      </c>
      <c r="M171" s="31">
        <v>608.35</v>
      </c>
      <c r="N171" s="31">
        <v>590</v>
      </c>
      <c r="O171" s="42">
        <v>3079350</v>
      </c>
      <c r="P171" s="43">
        <v>1.5809396570919617E-2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843.95</v>
      </c>
      <c r="F172" s="40">
        <v>845.19999999999993</v>
      </c>
      <c r="G172" s="41">
        <v>839.49999999999989</v>
      </c>
      <c r="H172" s="41">
        <v>835.05</v>
      </c>
      <c r="I172" s="41">
        <v>829.34999999999991</v>
      </c>
      <c r="J172" s="41">
        <v>849.64999999999986</v>
      </c>
      <c r="K172" s="41">
        <v>855.34999999999991</v>
      </c>
      <c r="L172" s="41">
        <v>859.79999999999984</v>
      </c>
      <c r="M172" s="31">
        <v>850.9</v>
      </c>
      <c r="N172" s="31">
        <v>840.75</v>
      </c>
      <c r="O172" s="42">
        <v>31439800</v>
      </c>
      <c r="P172" s="43">
        <v>-1.5863973004952014E-2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555.45000000000005</v>
      </c>
      <c r="F173" s="40">
        <v>551.81666666666672</v>
      </c>
      <c r="G173" s="41">
        <v>543.63333333333344</v>
      </c>
      <c r="H173" s="41">
        <v>531.81666666666672</v>
      </c>
      <c r="I173" s="41">
        <v>523.63333333333344</v>
      </c>
      <c r="J173" s="41">
        <v>563.63333333333344</v>
      </c>
      <c r="K173" s="41">
        <v>571.81666666666661</v>
      </c>
      <c r="L173" s="41">
        <v>583.63333333333344</v>
      </c>
      <c r="M173" s="31">
        <v>560</v>
      </c>
      <c r="N173" s="31">
        <v>540</v>
      </c>
      <c r="O173" s="42">
        <v>13825500</v>
      </c>
      <c r="P173" s="43">
        <v>-2.5171866737176099E-2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614.1</v>
      </c>
      <c r="F174" s="40">
        <v>616.04999999999995</v>
      </c>
      <c r="G174" s="41">
        <v>610.34999999999991</v>
      </c>
      <c r="H174" s="41">
        <v>606.59999999999991</v>
      </c>
      <c r="I174" s="41">
        <v>600.89999999999986</v>
      </c>
      <c r="J174" s="41">
        <v>619.79999999999995</v>
      </c>
      <c r="K174" s="41">
        <v>625.5</v>
      </c>
      <c r="L174" s="41">
        <v>629.25</v>
      </c>
      <c r="M174" s="31">
        <v>621.75</v>
      </c>
      <c r="N174" s="31">
        <v>612.29999999999995</v>
      </c>
      <c r="O174" s="42">
        <v>1980500</v>
      </c>
      <c r="P174" s="43">
        <v>2.1034180543382998E-2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1085.6500000000001</v>
      </c>
      <c r="F175" s="40">
        <v>1104.8</v>
      </c>
      <c r="G175" s="41">
        <v>1061.5</v>
      </c>
      <c r="H175" s="41">
        <v>1037.3500000000001</v>
      </c>
      <c r="I175" s="41">
        <v>994.05000000000018</v>
      </c>
      <c r="J175" s="41">
        <v>1128.9499999999998</v>
      </c>
      <c r="K175" s="41">
        <v>1172.2499999999995</v>
      </c>
      <c r="L175" s="41">
        <v>1196.3999999999996</v>
      </c>
      <c r="M175" s="31">
        <v>1148.0999999999999</v>
      </c>
      <c r="N175" s="31">
        <v>1080.6500000000001</v>
      </c>
      <c r="O175" s="42">
        <v>12189000</v>
      </c>
      <c r="P175" s="43">
        <v>-3.1466030989272947E-2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850.15</v>
      </c>
      <c r="F176" s="40">
        <v>852.83333333333337</v>
      </c>
      <c r="G176" s="41">
        <v>844.31666666666672</v>
      </c>
      <c r="H176" s="41">
        <v>838.48333333333335</v>
      </c>
      <c r="I176" s="41">
        <v>829.9666666666667</v>
      </c>
      <c r="J176" s="41">
        <v>858.66666666666674</v>
      </c>
      <c r="K176" s="41">
        <v>867.18333333333339</v>
      </c>
      <c r="L176" s="41">
        <v>873.01666666666677</v>
      </c>
      <c r="M176" s="31">
        <v>861.35</v>
      </c>
      <c r="N176" s="31">
        <v>847</v>
      </c>
      <c r="O176" s="42">
        <v>11326500</v>
      </c>
      <c r="P176" s="43">
        <v>-4.7997276750255308E-2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497.9</v>
      </c>
      <c r="F177" s="40">
        <v>506.43333333333334</v>
      </c>
      <c r="G177" s="41">
        <v>483.4666666666667</v>
      </c>
      <c r="H177" s="41">
        <v>469.03333333333336</v>
      </c>
      <c r="I177" s="41">
        <v>446.06666666666672</v>
      </c>
      <c r="J177" s="41">
        <v>520.86666666666667</v>
      </c>
      <c r="K177" s="41">
        <v>543.83333333333326</v>
      </c>
      <c r="L177" s="41">
        <v>558.26666666666665</v>
      </c>
      <c r="M177" s="31">
        <v>529.4</v>
      </c>
      <c r="N177" s="31">
        <v>492</v>
      </c>
      <c r="O177" s="42">
        <v>88381350</v>
      </c>
      <c r="P177" s="43">
        <v>-6.4919792546134364E-2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223.35</v>
      </c>
      <c r="F178" s="40">
        <v>227.54999999999998</v>
      </c>
      <c r="G178" s="41">
        <v>216.74999999999997</v>
      </c>
      <c r="H178" s="41">
        <v>210.14999999999998</v>
      </c>
      <c r="I178" s="41">
        <v>199.34999999999997</v>
      </c>
      <c r="J178" s="41">
        <v>234.14999999999998</v>
      </c>
      <c r="K178" s="41">
        <v>244.95</v>
      </c>
      <c r="L178" s="41">
        <v>251.54999999999998</v>
      </c>
      <c r="M178" s="31">
        <v>238.35</v>
      </c>
      <c r="N178" s="31">
        <v>220.95</v>
      </c>
      <c r="O178" s="42">
        <v>109653750</v>
      </c>
      <c r="P178" s="43">
        <v>-1.4020393299344501E-2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1376.35</v>
      </c>
      <c r="F179" s="40">
        <v>1375.2666666666667</v>
      </c>
      <c r="G179" s="41">
        <v>1357.2833333333333</v>
      </c>
      <c r="H179" s="41">
        <v>1338.2166666666667</v>
      </c>
      <c r="I179" s="41">
        <v>1320.2333333333333</v>
      </c>
      <c r="J179" s="41">
        <v>1394.3333333333333</v>
      </c>
      <c r="K179" s="41">
        <v>1412.3166666666664</v>
      </c>
      <c r="L179" s="41">
        <v>1431.3833333333332</v>
      </c>
      <c r="M179" s="31">
        <v>1393.25</v>
      </c>
      <c r="N179" s="31">
        <v>1356.2</v>
      </c>
      <c r="O179" s="42">
        <v>46947200</v>
      </c>
      <c r="P179" s="43">
        <v>-8.1350453443476706E-3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3627.25</v>
      </c>
      <c r="F180" s="40">
        <v>3645.0166666666664</v>
      </c>
      <c r="G180" s="41">
        <v>3606.0333333333328</v>
      </c>
      <c r="H180" s="41">
        <v>3584.8166666666666</v>
      </c>
      <c r="I180" s="41">
        <v>3545.833333333333</v>
      </c>
      <c r="J180" s="41">
        <v>3666.2333333333327</v>
      </c>
      <c r="K180" s="41">
        <v>3705.2166666666662</v>
      </c>
      <c r="L180" s="41">
        <v>3726.4333333333325</v>
      </c>
      <c r="M180" s="31">
        <v>3684</v>
      </c>
      <c r="N180" s="31">
        <v>3623.8</v>
      </c>
      <c r="O180" s="42">
        <v>14871900</v>
      </c>
      <c r="P180" s="43">
        <v>9.8570637119113569E-2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1433.2</v>
      </c>
      <c r="F181" s="40">
        <v>1436.6166666666668</v>
      </c>
      <c r="G181" s="41">
        <v>1408.2333333333336</v>
      </c>
      <c r="H181" s="41">
        <v>1383.2666666666669</v>
      </c>
      <c r="I181" s="41">
        <v>1354.8833333333337</v>
      </c>
      <c r="J181" s="41">
        <v>1461.5833333333335</v>
      </c>
      <c r="K181" s="41">
        <v>1489.9666666666667</v>
      </c>
      <c r="L181" s="41">
        <v>1514.9333333333334</v>
      </c>
      <c r="M181" s="31">
        <v>1465</v>
      </c>
      <c r="N181" s="31">
        <v>1411.65</v>
      </c>
      <c r="O181" s="42">
        <v>12117000</v>
      </c>
      <c r="P181" s="43">
        <v>-4.8527679623085983E-2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2570.6</v>
      </c>
      <c r="F182" s="40">
        <v>2563.3333333333335</v>
      </c>
      <c r="G182" s="41">
        <v>2541.666666666667</v>
      </c>
      <c r="H182" s="41">
        <v>2512.7333333333336</v>
      </c>
      <c r="I182" s="41">
        <v>2491.0666666666671</v>
      </c>
      <c r="J182" s="41">
        <v>2592.2666666666669</v>
      </c>
      <c r="K182" s="41">
        <v>2613.9333333333338</v>
      </c>
      <c r="L182" s="41">
        <v>2642.8666666666668</v>
      </c>
      <c r="M182" s="31">
        <v>2585</v>
      </c>
      <c r="N182" s="31">
        <v>2534.4</v>
      </c>
      <c r="O182" s="42">
        <v>5188500</v>
      </c>
      <c r="P182" s="43">
        <v>-3.7763404965574794E-2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3131.55</v>
      </c>
      <c r="F183" s="40">
        <v>3145.3666666666668</v>
      </c>
      <c r="G183" s="41">
        <v>3104.1833333333334</v>
      </c>
      <c r="H183" s="41">
        <v>3076.8166666666666</v>
      </c>
      <c r="I183" s="41">
        <v>3035.6333333333332</v>
      </c>
      <c r="J183" s="41">
        <v>3172.7333333333336</v>
      </c>
      <c r="K183" s="41">
        <v>3213.916666666667</v>
      </c>
      <c r="L183" s="41">
        <v>3241.2833333333338</v>
      </c>
      <c r="M183" s="31">
        <v>3186.55</v>
      </c>
      <c r="N183" s="31">
        <v>3118</v>
      </c>
      <c r="O183" s="42">
        <v>632000</v>
      </c>
      <c r="P183" s="43">
        <v>-2.0914020139426802E-2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516.6</v>
      </c>
      <c r="F184" s="40">
        <v>518.36666666666667</v>
      </c>
      <c r="G184" s="41">
        <v>513.2833333333333</v>
      </c>
      <c r="H184" s="41">
        <v>509.96666666666658</v>
      </c>
      <c r="I184" s="41">
        <v>504.88333333333321</v>
      </c>
      <c r="J184" s="41">
        <v>521.68333333333339</v>
      </c>
      <c r="K184" s="41">
        <v>526.76666666666665</v>
      </c>
      <c r="L184" s="41">
        <v>530.08333333333348</v>
      </c>
      <c r="M184" s="31">
        <v>523.45000000000005</v>
      </c>
      <c r="N184" s="31">
        <v>515.04999999999995</v>
      </c>
      <c r="O184" s="42">
        <v>4620000</v>
      </c>
      <c r="P184" s="43">
        <v>-2.8084569264752286E-2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1158.6500000000001</v>
      </c>
      <c r="F185" s="40">
        <v>1160.5666666666666</v>
      </c>
      <c r="G185" s="41">
        <v>1144.0833333333333</v>
      </c>
      <c r="H185" s="41">
        <v>1129.5166666666667</v>
      </c>
      <c r="I185" s="41">
        <v>1113.0333333333333</v>
      </c>
      <c r="J185" s="41">
        <v>1175.1333333333332</v>
      </c>
      <c r="K185" s="41">
        <v>1191.6166666666668</v>
      </c>
      <c r="L185" s="41">
        <v>1206.1833333333332</v>
      </c>
      <c r="M185" s="31">
        <v>1177.05</v>
      </c>
      <c r="N185" s="31">
        <v>1146</v>
      </c>
      <c r="O185" s="42">
        <v>1935025</v>
      </c>
      <c r="P185" s="43">
        <v>-7.068452380952381E-3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584.70000000000005</v>
      </c>
      <c r="F186" s="40">
        <v>582.66666666666663</v>
      </c>
      <c r="G186" s="41">
        <v>575.7833333333333</v>
      </c>
      <c r="H186" s="41">
        <v>566.86666666666667</v>
      </c>
      <c r="I186" s="41">
        <v>559.98333333333335</v>
      </c>
      <c r="J186" s="41">
        <v>591.58333333333326</v>
      </c>
      <c r="K186" s="41">
        <v>598.4666666666667</v>
      </c>
      <c r="L186" s="41">
        <v>607.38333333333321</v>
      </c>
      <c r="M186" s="31">
        <v>589.54999999999995</v>
      </c>
      <c r="N186" s="31">
        <v>573.75</v>
      </c>
      <c r="O186" s="42">
        <v>8348200</v>
      </c>
      <c r="P186" s="43">
        <v>3.6502694246480095E-2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1711.45</v>
      </c>
      <c r="F187" s="40">
        <v>1720.1499999999999</v>
      </c>
      <c r="G187" s="41">
        <v>1694.2999999999997</v>
      </c>
      <c r="H187" s="41">
        <v>1677.1499999999999</v>
      </c>
      <c r="I187" s="41">
        <v>1651.2999999999997</v>
      </c>
      <c r="J187" s="41">
        <v>1737.2999999999997</v>
      </c>
      <c r="K187" s="41">
        <v>1763.1499999999996</v>
      </c>
      <c r="L187" s="41">
        <v>1780.2999999999997</v>
      </c>
      <c r="M187" s="31">
        <v>1746</v>
      </c>
      <c r="N187" s="31">
        <v>1703</v>
      </c>
      <c r="O187" s="42">
        <v>1445500</v>
      </c>
      <c r="P187" s="43">
        <v>-2.0398481973434534E-2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7420.2</v>
      </c>
      <c r="F188" s="40">
        <v>7420.2833333333328</v>
      </c>
      <c r="G188" s="41">
        <v>7355.1666666666661</v>
      </c>
      <c r="H188" s="41">
        <v>7290.1333333333332</v>
      </c>
      <c r="I188" s="41">
        <v>7225.0166666666664</v>
      </c>
      <c r="J188" s="41">
        <v>7485.3166666666657</v>
      </c>
      <c r="K188" s="41">
        <v>7550.4333333333325</v>
      </c>
      <c r="L188" s="41">
        <v>7615.4666666666653</v>
      </c>
      <c r="M188" s="31">
        <v>7485.4</v>
      </c>
      <c r="N188" s="31">
        <v>7355.25</v>
      </c>
      <c r="O188" s="42">
        <v>2313400</v>
      </c>
      <c r="P188" s="43">
        <v>3.1846565566458519E-2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748.75</v>
      </c>
      <c r="F189" s="40">
        <v>751.9</v>
      </c>
      <c r="G189" s="41">
        <v>743.3</v>
      </c>
      <c r="H189" s="41">
        <v>737.85</v>
      </c>
      <c r="I189" s="41">
        <v>729.25</v>
      </c>
      <c r="J189" s="41">
        <v>757.34999999999991</v>
      </c>
      <c r="K189" s="41">
        <v>765.95</v>
      </c>
      <c r="L189" s="41">
        <v>771.39999999999986</v>
      </c>
      <c r="M189" s="31">
        <v>760.5</v>
      </c>
      <c r="N189" s="31">
        <v>746.45</v>
      </c>
      <c r="O189" s="42">
        <v>26167700</v>
      </c>
      <c r="P189" s="43">
        <v>-1.4386347851969442E-3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333.55</v>
      </c>
      <c r="F190" s="40">
        <v>334.05</v>
      </c>
      <c r="G190" s="41">
        <v>324.20000000000005</v>
      </c>
      <c r="H190" s="41">
        <v>314.85000000000002</v>
      </c>
      <c r="I190" s="41">
        <v>305.00000000000006</v>
      </c>
      <c r="J190" s="41">
        <v>343.40000000000003</v>
      </c>
      <c r="K190" s="41">
        <v>353.25000000000006</v>
      </c>
      <c r="L190" s="41">
        <v>362.6</v>
      </c>
      <c r="M190" s="31">
        <v>343.9</v>
      </c>
      <c r="N190" s="31">
        <v>324.7</v>
      </c>
      <c r="O190" s="42">
        <v>125376400</v>
      </c>
      <c r="P190" s="43">
        <v>2.2707732766904364E-2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1323.4</v>
      </c>
      <c r="F191" s="40">
        <v>1321.3666666666666</v>
      </c>
      <c r="G191" s="41">
        <v>1312.4333333333332</v>
      </c>
      <c r="H191" s="41">
        <v>1301.4666666666667</v>
      </c>
      <c r="I191" s="41">
        <v>1292.5333333333333</v>
      </c>
      <c r="J191" s="41">
        <v>1332.333333333333</v>
      </c>
      <c r="K191" s="41">
        <v>1341.2666666666664</v>
      </c>
      <c r="L191" s="41">
        <v>1352.2333333333329</v>
      </c>
      <c r="M191" s="31">
        <v>1330.3</v>
      </c>
      <c r="N191" s="31">
        <v>1310.4000000000001</v>
      </c>
      <c r="O191" s="42">
        <v>2072500</v>
      </c>
      <c r="P191" s="43">
        <v>-8.0931263858093128E-2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711.35</v>
      </c>
      <c r="F192" s="40">
        <v>715.94999999999993</v>
      </c>
      <c r="G192" s="41">
        <v>689.39999999999986</v>
      </c>
      <c r="H192" s="41">
        <v>667.44999999999993</v>
      </c>
      <c r="I192" s="41">
        <v>640.89999999999986</v>
      </c>
      <c r="J192" s="41">
        <v>737.89999999999986</v>
      </c>
      <c r="K192" s="41">
        <v>764.44999999999982</v>
      </c>
      <c r="L192" s="41">
        <v>786.39999999999986</v>
      </c>
      <c r="M192" s="31">
        <v>742.5</v>
      </c>
      <c r="N192" s="31">
        <v>694</v>
      </c>
      <c r="O192" s="42">
        <v>35740800</v>
      </c>
      <c r="P192" s="43">
        <v>-0.14707903780068729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320.8</v>
      </c>
      <c r="F193" s="40">
        <v>318.38333333333338</v>
      </c>
      <c r="G193" s="41">
        <v>314.16666666666674</v>
      </c>
      <c r="H193" s="41">
        <v>307.53333333333336</v>
      </c>
      <c r="I193" s="41">
        <v>303.31666666666672</v>
      </c>
      <c r="J193" s="41">
        <v>325.01666666666677</v>
      </c>
      <c r="K193" s="41">
        <v>329.23333333333335</v>
      </c>
      <c r="L193" s="41">
        <v>335.86666666666679</v>
      </c>
      <c r="M193" s="31">
        <v>322.60000000000002</v>
      </c>
      <c r="N193" s="31">
        <v>311.75</v>
      </c>
      <c r="O193" s="42">
        <v>66999000</v>
      </c>
      <c r="P193" s="43">
        <v>5.4475058526922381E-3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B10" sqref="B10"/>
    </sheetView>
  </sheetViews>
  <sheetFormatPr defaultColWidth="17.33203125" defaultRowHeight="15" customHeight="1"/>
  <cols>
    <col min="1" max="1" width="5.8867187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63" t="s">
        <v>16</v>
      </c>
      <c r="B8" s="465"/>
      <c r="C8" s="469" t="s">
        <v>20</v>
      </c>
      <c r="D8" s="469" t="s">
        <v>21</v>
      </c>
      <c r="E8" s="460" t="s">
        <v>22</v>
      </c>
      <c r="F8" s="461"/>
      <c r="G8" s="462"/>
      <c r="H8" s="460" t="s">
        <v>23</v>
      </c>
      <c r="I8" s="461"/>
      <c r="J8" s="462"/>
      <c r="K8" s="26"/>
      <c r="L8" s="53"/>
      <c r="M8" s="53"/>
      <c r="N8" s="1"/>
      <c r="O8" s="1"/>
    </row>
    <row r="9" spans="1:15" ht="36" customHeight="1">
      <c r="A9" s="467"/>
      <c r="B9" s="468"/>
      <c r="C9" s="468"/>
      <c r="D9" s="4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18338.55</v>
      </c>
      <c r="D10" s="35">
        <v>18312.666666666668</v>
      </c>
      <c r="E10" s="35">
        <v>18274.583333333336</v>
      </c>
      <c r="F10" s="35">
        <v>18210.616666666669</v>
      </c>
      <c r="G10" s="35">
        <v>18172.533333333336</v>
      </c>
      <c r="H10" s="35">
        <v>18376.633333333335</v>
      </c>
      <c r="I10" s="35">
        <v>18414.716666666671</v>
      </c>
      <c r="J10" s="35">
        <v>18478.683333333334</v>
      </c>
      <c r="K10" s="37">
        <v>18350.75</v>
      </c>
      <c r="L10" s="37">
        <v>18248.7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39340.9</v>
      </c>
      <c r="D11" s="40">
        <v>39129.65</v>
      </c>
      <c r="E11" s="40">
        <v>38884.25</v>
      </c>
      <c r="F11" s="40">
        <v>38427.599999999999</v>
      </c>
      <c r="G11" s="40">
        <v>38182.199999999997</v>
      </c>
      <c r="H11" s="40">
        <v>39586.300000000003</v>
      </c>
      <c r="I11" s="40">
        <v>39831.700000000012</v>
      </c>
      <c r="J11" s="40">
        <v>40288.350000000006</v>
      </c>
      <c r="K11" s="31">
        <v>39375.050000000003</v>
      </c>
      <c r="L11" s="31">
        <v>38673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2486.1</v>
      </c>
      <c r="D12" s="40">
        <v>2482.4166666666665</v>
      </c>
      <c r="E12" s="40">
        <v>2471.9833333333331</v>
      </c>
      <c r="F12" s="40">
        <v>2457.8666666666668</v>
      </c>
      <c r="G12" s="40">
        <v>2447.4333333333334</v>
      </c>
      <c r="H12" s="40">
        <v>2496.5333333333328</v>
      </c>
      <c r="I12" s="40">
        <v>2506.9666666666662</v>
      </c>
      <c r="J12" s="40">
        <v>2521.0833333333326</v>
      </c>
      <c r="K12" s="31">
        <v>2492.85</v>
      </c>
      <c r="L12" s="31">
        <v>2468.3000000000002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5269.85</v>
      </c>
      <c r="D13" s="40">
        <v>5266.7000000000007</v>
      </c>
      <c r="E13" s="40">
        <v>5242.6000000000013</v>
      </c>
      <c r="F13" s="40">
        <v>5215.3500000000004</v>
      </c>
      <c r="G13" s="40">
        <v>5191.2500000000009</v>
      </c>
      <c r="H13" s="40">
        <v>5293.9500000000016</v>
      </c>
      <c r="I13" s="40">
        <v>5318.05</v>
      </c>
      <c r="J13" s="40">
        <v>5345.300000000002</v>
      </c>
      <c r="K13" s="31">
        <v>5290.8</v>
      </c>
      <c r="L13" s="31">
        <v>5239.45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35744.800000000003</v>
      </c>
      <c r="D14" s="40">
        <v>35909.549999999996</v>
      </c>
      <c r="E14" s="40">
        <v>35406.649999999994</v>
      </c>
      <c r="F14" s="40">
        <v>35068.5</v>
      </c>
      <c r="G14" s="40">
        <v>34565.599999999999</v>
      </c>
      <c r="H14" s="40">
        <v>36247.69999999999</v>
      </c>
      <c r="I14" s="40">
        <v>36750.6</v>
      </c>
      <c r="J14" s="40">
        <v>37088.749999999985</v>
      </c>
      <c r="K14" s="31">
        <v>36412.449999999997</v>
      </c>
      <c r="L14" s="31">
        <v>35571.4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4386.1000000000004</v>
      </c>
      <c r="D15" s="40">
        <v>4374.7666666666664</v>
      </c>
      <c r="E15" s="40">
        <v>4346.0333333333328</v>
      </c>
      <c r="F15" s="40">
        <v>4305.9666666666662</v>
      </c>
      <c r="G15" s="40">
        <v>4277.2333333333327</v>
      </c>
      <c r="H15" s="40">
        <v>4414.833333333333</v>
      </c>
      <c r="I15" s="40">
        <v>4443.5666666666666</v>
      </c>
      <c r="J15" s="40">
        <v>4483.6333333333332</v>
      </c>
      <c r="K15" s="31">
        <v>4403.5</v>
      </c>
      <c r="L15" s="31">
        <v>4334.7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8936.15</v>
      </c>
      <c r="D16" s="40">
        <v>8950.6666666666661</v>
      </c>
      <c r="E16" s="40">
        <v>8898.4833333333318</v>
      </c>
      <c r="F16" s="40">
        <v>8860.8166666666657</v>
      </c>
      <c r="G16" s="40">
        <v>8808.6333333333314</v>
      </c>
      <c r="H16" s="40">
        <v>8988.3333333333321</v>
      </c>
      <c r="I16" s="40">
        <v>9040.5166666666664</v>
      </c>
      <c r="J16" s="40">
        <v>9078.1833333333325</v>
      </c>
      <c r="K16" s="31">
        <v>9002.85</v>
      </c>
      <c r="L16" s="31">
        <v>8913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2309.85</v>
      </c>
      <c r="D17" s="40">
        <v>2308.7833333333333</v>
      </c>
      <c r="E17" s="40">
        <v>2268.0666666666666</v>
      </c>
      <c r="F17" s="40">
        <v>2226.2833333333333</v>
      </c>
      <c r="G17" s="40">
        <v>2185.5666666666666</v>
      </c>
      <c r="H17" s="40">
        <v>2350.5666666666666</v>
      </c>
      <c r="I17" s="40">
        <v>2391.2833333333328</v>
      </c>
      <c r="J17" s="40">
        <v>2433.0666666666666</v>
      </c>
      <c r="K17" s="31">
        <v>2349.5</v>
      </c>
      <c r="L17" s="31">
        <v>2267</v>
      </c>
      <c r="M17" s="31">
        <v>12.906790000000001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1192.7</v>
      </c>
      <c r="D18" s="40">
        <v>1202.8166666666666</v>
      </c>
      <c r="E18" s="40">
        <v>1178.1333333333332</v>
      </c>
      <c r="F18" s="40">
        <v>1163.5666666666666</v>
      </c>
      <c r="G18" s="40">
        <v>1138.8833333333332</v>
      </c>
      <c r="H18" s="40">
        <v>1217.3833333333332</v>
      </c>
      <c r="I18" s="40">
        <v>1242.0666666666666</v>
      </c>
      <c r="J18" s="40">
        <v>1256.6333333333332</v>
      </c>
      <c r="K18" s="31">
        <v>1227.5</v>
      </c>
      <c r="L18" s="31">
        <v>1188.25</v>
      </c>
      <c r="M18" s="31">
        <v>7.3558599999999998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1107.45</v>
      </c>
      <c r="D19" s="40">
        <v>1112.0166666666667</v>
      </c>
      <c r="E19" s="40">
        <v>1097.0333333333333</v>
      </c>
      <c r="F19" s="40">
        <v>1086.6166666666666</v>
      </c>
      <c r="G19" s="40">
        <v>1071.6333333333332</v>
      </c>
      <c r="H19" s="40">
        <v>1122.4333333333334</v>
      </c>
      <c r="I19" s="40">
        <v>1137.4166666666665</v>
      </c>
      <c r="J19" s="40">
        <v>1147.8333333333335</v>
      </c>
      <c r="K19" s="31">
        <v>1127</v>
      </c>
      <c r="L19" s="31">
        <v>1101.5999999999999</v>
      </c>
      <c r="M19" s="31">
        <v>6.0866300000000004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21551.55</v>
      </c>
      <c r="D20" s="40">
        <v>21616.133333333335</v>
      </c>
      <c r="E20" s="40">
        <v>21382.26666666667</v>
      </c>
      <c r="F20" s="40">
        <v>21212.983333333334</v>
      </c>
      <c r="G20" s="40">
        <v>20979.116666666669</v>
      </c>
      <c r="H20" s="40">
        <v>21785.416666666672</v>
      </c>
      <c r="I20" s="40">
        <v>22019.283333333333</v>
      </c>
      <c r="J20" s="40">
        <v>22188.566666666673</v>
      </c>
      <c r="K20" s="31">
        <v>21850</v>
      </c>
      <c r="L20" s="31">
        <v>21446.85</v>
      </c>
      <c r="M20" s="31">
        <v>0.11247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1646.35</v>
      </c>
      <c r="D21" s="40">
        <v>1625.7166666666665</v>
      </c>
      <c r="E21" s="40">
        <v>1595.4333333333329</v>
      </c>
      <c r="F21" s="40">
        <v>1544.5166666666664</v>
      </c>
      <c r="G21" s="40">
        <v>1514.2333333333329</v>
      </c>
      <c r="H21" s="40">
        <v>1676.633333333333</v>
      </c>
      <c r="I21" s="40">
        <v>1706.9166666666663</v>
      </c>
      <c r="J21" s="40">
        <v>1757.833333333333</v>
      </c>
      <c r="K21" s="31">
        <v>1656</v>
      </c>
      <c r="L21" s="31">
        <v>1574.8</v>
      </c>
      <c r="M21" s="31">
        <v>52.568820000000002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1206.55</v>
      </c>
      <c r="D22" s="40">
        <v>1204.9666666666667</v>
      </c>
      <c r="E22" s="40">
        <v>1197.6833333333334</v>
      </c>
      <c r="F22" s="40">
        <v>1188.8166666666666</v>
      </c>
      <c r="G22" s="40">
        <v>1181.5333333333333</v>
      </c>
      <c r="H22" s="40">
        <v>1213.8333333333335</v>
      </c>
      <c r="I22" s="40">
        <v>1221.1166666666668</v>
      </c>
      <c r="J22" s="40">
        <v>1229.9833333333336</v>
      </c>
      <c r="K22" s="31">
        <v>1212.25</v>
      </c>
      <c r="L22" s="31">
        <v>1196.0999999999999</v>
      </c>
      <c r="M22" s="31">
        <v>2.50393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812.8</v>
      </c>
      <c r="D23" s="40">
        <v>798.25</v>
      </c>
      <c r="E23" s="40">
        <v>778.8</v>
      </c>
      <c r="F23" s="40">
        <v>744.8</v>
      </c>
      <c r="G23" s="40">
        <v>725.34999999999991</v>
      </c>
      <c r="H23" s="40">
        <v>832.25</v>
      </c>
      <c r="I23" s="40">
        <v>851.7</v>
      </c>
      <c r="J23" s="40">
        <v>885.7</v>
      </c>
      <c r="K23" s="31">
        <v>817.7</v>
      </c>
      <c r="L23" s="31">
        <v>764.25</v>
      </c>
      <c r="M23" s="31">
        <v>197.54734999999999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1452</v>
      </c>
      <c r="D24" s="40">
        <v>1446.1833333333334</v>
      </c>
      <c r="E24" s="40">
        <v>1431.8166666666668</v>
      </c>
      <c r="F24" s="40">
        <v>1411.6333333333334</v>
      </c>
      <c r="G24" s="40">
        <v>1397.2666666666669</v>
      </c>
      <c r="H24" s="40">
        <v>1466.3666666666668</v>
      </c>
      <c r="I24" s="40">
        <v>1480.7333333333336</v>
      </c>
      <c r="J24" s="40">
        <v>1500.9166666666667</v>
      </c>
      <c r="K24" s="31">
        <v>1460.55</v>
      </c>
      <c r="L24" s="31">
        <v>1426</v>
      </c>
      <c r="M24" s="31">
        <v>1.1459900000000001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1687.3</v>
      </c>
      <c r="D25" s="40">
        <v>1687.3666666666668</v>
      </c>
      <c r="E25" s="40">
        <v>1664.9333333333336</v>
      </c>
      <c r="F25" s="40">
        <v>1642.5666666666668</v>
      </c>
      <c r="G25" s="40">
        <v>1620.1333333333337</v>
      </c>
      <c r="H25" s="40">
        <v>1709.7333333333336</v>
      </c>
      <c r="I25" s="40">
        <v>1732.166666666667</v>
      </c>
      <c r="J25" s="40">
        <v>1754.5333333333335</v>
      </c>
      <c r="K25" s="31">
        <v>1709.8</v>
      </c>
      <c r="L25" s="31">
        <v>1665</v>
      </c>
      <c r="M25" s="31">
        <v>0.79969000000000001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107.6</v>
      </c>
      <c r="D26" s="40">
        <v>108</v>
      </c>
      <c r="E26" s="40">
        <v>107</v>
      </c>
      <c r="F26" s="40">
        <v>106.4</v>
      </c>
      <c r="G26" s="40">
        <v>105.4</v>
      </c>
      <c r="H26" s="40">
        <v>108.6</v>
      </c>
      <c r="I26" s="40">
        <v>109.6</v>
      </c>
      <c r="J26" s="40">
        <v>110.19999999999999</v>
      </c>
      <c r="K26" s="31">
        <v>109</v>
      </c>
      <c r="L26" s="31">
        <v>107.4</v>
      </c>
      <c r="M26" s="31">
        <v>20.801780000000001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264.25</v>
      </c>
      <c r="D27" s="40">
        <v>265.90000000000003</v>
      </c>
      <c r="E27" s="40">
        <v>260.10000000000008</v>
      </c>
      <c r="F27" s="40">
        <v>255.95000000000005</v>
      </c>
      <c r="G27" s="40">
        <v>250.15000000000009</v>
      </c>
      <c r="H27" s="40">
        <v>270.05000000000007</v>
      </c>
      <c r="I27" s="40">
        <v>275.85000000000002</v>
      </c>
      <c r="J27" s="40">
        <v>280.00000000000006</v>
      </c>
      <c r="K27" s="31">
        <v>271.7</v>
      </c>
      <c r="L27" s="31">
        <v>261.75</v>
      </c>
      <c r="M27" s="31">
        <v>26.230029999999999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2215.4499999999998</v>
      </c>
      <c r="D28" s="40">
        <v>2226.0499999999997</v>
      </c>
      <c r="E28" s="40">
        <v>2189.7499999999995</v>
      </c>
      <c r="F28" s="40">
        <v>2164.0499999999997</v>
      </c>
      <c r="G28" s="40">
        <v>2127.7499999999995</v>
      </c>
      <c r="H28" s="40">
        <v>2251.7499999999995</v>
      </c>
      <c r="I28" s="40">
        <v>2288.0499999999997</v>
      </c>
      <c r="J28" s="40">
        <v>2313.7499999999995</v>
      </c>
      <c r="K28" s="31">
        <v>2262.35</v>
      </c>
      <c r="L28" s="31">
        <v>2200.35</v>
      </c>
      <c r="M28" s="31">
        <v>1.06735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806.6</v>
      </c>
      <c r="D29" s="40">
        <v>810.93333333333339</v>
      </c>
      <c r="E29" s="40">
        <v>799.46666666666681</v>
      </c>
      <c r="F29" s="40">
        <v>792.33333333333337</v>
      </c>
      <c r="G29" s="40">
        <v>780.86666666666679</v>
      </c>
      <c r="H29" s="40">
        <v>818.06666666666683</v>
      </c>
      <c r="I29" s="40">
        <v>829.53333333333353</v>
      </c>
      <c r="J29" s="40">
        <v>836.66666666666686</v>
      </c>
      <c r="K29" s="31">
        <v>822.4</v>
      </c>
      <c r="L29" s="31">
        <v>803.8</v>
      </c>
      <c r="M29" s="31">
        <v>2.8224100000000001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3892.7</v>
      </c>
      <c r="D30" s="40">
        <v>3914.1666666666665</v>
      </c>
      <c r="E30" s="40">
        <v>3858.5333333333328</v>
      </c>
      <c r="F30" s="40">
        <v>3824.3666666666663</v>
      </c>
      <c r="G30" s="40">
        <v>3768.7333333333327</v>
      </c>
      <c r="H30" s="40">
        <v>3948.333333333333</v>
      </c>
      <c r="I30" s="40">
        <v>4003.9666666666672</v>
      </c>
      <c r="J30" s="40">
        <v>4038.1333333333332</v>
      </c>
      <c r="K30" s="31">
        <v>3969.8</v>
      </c>
      <c r="L30" s="31">
        <v>3880</v>
      </c>
      <c r="M30" s="31">
        <v>0.79018999999999995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760.15</v>
      </c>
      <c r="D31" s="40">
        <v>762.66666666666663</v>
      </c>
      <c r="E31" s="40">
        <v>753.5333333333333</v>
      </c>
      <c r="F31" s="40">
        <v>746.91666666666663</v>
      </c>
      <c r="G31" s="40">
        <v>737.7833333333333</v>
      </c>
      <c r="H31" s="40">
        <v>769.2833333333333</v>
      </c>
      <c r="I31" s="40">
        <v>778.41666666666674</v>
      </c>
      <c r="J31" s="40">
        <v>785.0333333333333</v>
      </c>
      <c r="K31" s="31">
        <v>771.8</v>
      </c>
      <c r="L31" s="31">
        <v>756.05</v>
      </c>
      <c r="M31" s="31">
        <v>6.1533699999999998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408.75</v>
      </c>
      <c r="D32" s="40">
        <v>409.59999999999997</v>
      </c>
      <c r="E32" s="40">
        <v>404.39999999999992</v>
      </c>
      <c r="F32" s="40">
        <v>400.04999999999995</v>
      </c>
      <c r="G32" s="40">
        <v>394.84999999999991</v>
      </c>
      <c r="H32" s="40">
        <v>413.94999999999993</v>
      </c>
      <c r="I32" s="40">
        <v>419.15</v>
      </c>
      <c r="J32" s="40">
        <v>423.49999999999994</v>
      </c>
      <c r="K32" s="31">
        <v>414.8</v>
      </c>
      <c r="L32" s="31">
        <v>405.25</v>
      </c>
      <c r="M32" s="31">
        <v>54.269539999999999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4328.3999999999996</v>
      </c>
      <c r="D33" s="40">
        <v>4356.833333333333</v>
      </c>
      <c r="E33" s="40">
        <v>4283.9166666666661</v>
      </c>
      <c r="F33" s="40">
        <v>4239.4333333333334</v>
      </c>
      <c r="G33" s="40">
        <v>4166.5166666666664</v>
      </c>
      <c r="H33" s="40">
        <v>4401.3166666666657</v>
      </c>
      <c r="I33" s="40">
        <v>4474.2333333333318</v>
      </c>
      <c r="J33" s="40">
        <v>4518.7166666666653</v>
      </c>
      <c r="K33" s="31">
        <v>4429.75</v>
      </c>
      <c r="L33" s="31">
        <v>4312.3500000000004</v>
      </c>
      <c r="M33" s="31">
        <v>4.3616000000000001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239.8</v>
      </c>
      <c r="D34" s="40">
        <v>240.43333333333331</v>
      </c>
      <c r="E34" s="40">
        <v>237.11666666666662</v>
      </c>
      <c r="F34" s="40">
        <v>234.43333333333331</v>
      </c>
      <c r="G34" s="40">
        <v>231.11666666666662</v>
      </c>
      <c r="H34" s="40">
        <v>243.11666666666662</v>
      </c>
      <c r="I34" s="40">
        <v>246.43333333333328</v>
      </c>
      <c r="J34" s="40">
        <v>249.11666666666662</v>
      </c>
      <c r="K34" s="31">
        <v>243.75</v>
      </c>
      <c r="L34" s="31">
        <v>237.75</v>
      </c>
      <c r="M34" s="31">
        <v>27.364719999999998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144.75</v>
      </c>
      <c r="D35" s="40">
        <v>145.75</v>
      </c>
      <c r="E35" s="40">
        <v>142.5</v>
      </c>
      <c r="F35" s="40">
        <v>140.25</v>
      </c>
      <c r="G35" s="40">
        <v>137</v>
      </c>
      <c r="H35" s="40">
        <v>148</v>
      </c>
      <c r="I35" s="40">
        <v>151.25</v>
      </c>
      <c r="J35" s="40">
        <v>153.5</v>
      </c>
      <c r="K35" s="31">
        <v>149</v>
      </c>
      <c r="L35" s="31">
        <v>143.5</v>
      </c>
      <c r="M35" s="31">
        <v>179.94830999999999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3297.8</v>
      </c>
      <c r="D36" s="40">
        <v>3313.5833333333335</v>
      </c>
      <c r="E36" s="40">
        <v>3274.2166666666672</v>
      </c>
      <c r="F36" s="40">
        <v>3250.6333333333337</v>
      </c>
      <c r="G36" s="40">
        <v>3211.2666666666673</v>
      </c>
      <c r="H36" s="40">
        <v>3337.166666666667</v>
      </c>
      <c r="I36" s="40">
        <v>3376.5333333333328</v>
      </c>
      <c r="J36" s="40">
        <v>3400.1166666666668</v>
      </c>
      <c r="K36" s="31">
        <v>3352.95</v>
      </c>
      <c r="L36" s="31">
        <v>3290</v>
      </c>
      <c r="M36" s="31">
        <v>6.48597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727.15</v>
      </c>
      <c r="D37" s="40">
        <v>729.45000000000016</v>
      </c>
      <c r="E37" s="40">
        <v>721.90000000000032</v>
      </c>
      <c r="F37" s="40">
        <v>716.6500000000002</v>
      </c>
      <c r="G37" s="40">
        <v>709.10000000000036</v>
      </c>
      <c r="H37" s="40">
        <v>734.70000000000027</v>
      </c>
      <c r="I37" s="40">
        <v>742.25000000000023</v>
      </c>
      <c r="J37" s="40">
        <v>747.50000000000023</v>
      </c>
      <c r="K37" s="31">
        <v>737</v>
      </c>
      <c r="L37" s="31">
        <v>724.2</v>
      </c>
      <c r="M37" s="31">
        <v>15.92618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5323.75</v>
      </c>
      <c r="D38" s="40">
        <v>5307.9333333333334</v>
      </c>
      <c r="E38" s="40">
        <v>5195.8666666666668</v>
      </c>
      <c r="F38" s="40">
        <v>5067.9833333333336</v>
      </c>
      <c r="G38" s="40">
        <v>4955.916666666667</v>
      </c>
      <c r="H38" s="40">
        <v>5435.8166666666666</v>
      </c>
      <c r="I38" s="40">
        <v>5547.8833333333341</v>
      </c>
      <c r="J38" s="40">
        <v>5675.7666666666664</v>
      </c>
      <c r="K38" s="31">
        <v>5420</v>
      </c>
      <c r="L38" s="31">
        <v>5180.05</v>
      </c>
      <c r="M38" s="31">
        <v>11.87904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802.05</v>
      </c>
      <c r="D39" s="40">
        <v>798.01666666666677</v>
      </c>
      <c r="E39" s="40">
        <v>792.03333333333353</v>
      </c>
      <c r="F39" s="40">
        <v>782.01666666666677</v>
      </c>
      <c r="G39" s="40">
        <v>776.03333333333353</v>
      </c>
      <c r="H39" s="40">
        <v>808.03333333333353</v>
      </c>
      <c r="I39" s="40">
        <v>814.01666666666688</v>
      </c>
      <c r="J39" s="40">
        <v>824.03333333333353</v>
      </c>
      <c r="K39" s="31">
        <v>804</v>
      </c>
      <c r="L39" s="31">
        <v>788</v>
      </c>
      <c r="M39" s="31">
        <v>71.571160000000006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3965.9</v>
      </c>
      <c r="D40" s="40">
        <v>3976.3833333333337</v>
      </c>
      <c r="E40" s="40">
        <v>3943.7166666666672</v>
      </c>
      <c r="F40" s="40">
        <v>3921.5333333333333</v>
      </c>
      <c r="G40" s="40">
        <v>3888.8666666666668</v>
      </c>
      <c r="H40" s="40">
        <v>3998.5666666666675</v>
      </c>
      <c r="I40" s="40">
        <v>4031.2333333333345</v>
      </c>
      <c r="J40" s="40">
        <v>4053.4166666666679</v>
      </c>
      <c r="K40" s="31">
        <v>4009.05</v>
      </c>
      <c r="L40" s="31">
        <v>3954.2</v>
      </c>
      <c r="M40" s="31">
        <v>2.7206600000000001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7862.9</v>
      </c>
      <c r="D41" s="40">
        <v>7881.416666666667</v>
      </c>
      <c r="E41" s="40">
        <v>7793.8333333333339</v>
      </c>
      <c r="F41" s="40">
        <v>7724.7666666666673</v>
      </c>
      <c r="G41" s="40">
        <v>7637.1833333333343</v>
      </c>
      <c r="H41" s="40">
        <v>7950.4833333333336</v>
      </c>
      <c r="I41" s="40">
        <v>8038.0666666666675</v>
      </c>
      <c r="J41" s="40">
        <v>8107.1333333333332</v>
      </c>
      <c r="K41" s="31">
        <v>7969</v>
      </c>
      <c r="L41" s="31">
        <v>7812.35</v>
      </c>
      <c r="M41" s="31">
        <v>11.34849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18488.900000000001</v>
      </c>
      <c r="D42" s="40">
        <v>18414.666666666668</v>
      </c>
      <c r="E42" s="40">
        <v>18289.333333333336</v>
      </c>
      <c r="F42" s="40">
        <v>18089.766666666666</v>
      </c>
      <c r="G42" s="40">
        <v>17964.433333333334</v>
      </c>
      <c r="H42" s="40">
        <v>18614.233333333337</v>
      </c>
      <c r="I42" s="40">
        <v>18739.566666666673</v>
      </c>
      <c r="J42" s="40">
        <v>18939.133333333339</v>
      </c>
      <c r="K42" s="31">
        <v>18540</v>
      </c>
      <c r="L42" s="31">
        <v>18215.099999999999</v>
      </c>
      <c r="M42" s="31">
        <v>1.9680500000000001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4745.6499999999996</v>
      </c>
      <c r="D43" s="40">
        <v>4756.7833333333328</v>
      </c>
      <c r="E43" s="40">
        <v>4705.5666666666657</v>
      </c>
      <c r="F43" s="40">
        <v>4665.4833333333327</v>
      </c>
      <c r="G43" s="40">
        <v>4614.2666666666655</v>
      </c>
      <c r="H43" s="40">
        <v>4796.8666666666659</v>
      </c>
      <c r="I43" s="40">
        <v>4848.083333333333</v>
      </c>
      <c r="J43" s="40">
        <v>4888.1666666666661</v>
      </c>
      <c r="K43" s="31">
        <v>4808</v>
      </c>
      <c r="L43" s="31">
        <v>4716.7</v>
      </c>
      <c r="M43" s="31">
        <v>0.27294000000000002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2596</v>
      </c>
      <c r="D44" s="40">
        <v>2600.2833333333333</v>
      </c>
      <c r="E44" s="40">
        <v>2580.7166666666667</v>
      </c>
      <c r="F44" s="40">
        <v>2565.4333333333334</v>
      </c>
      <c r="G44" s="40">
        <v>2545.8666666666668</v>
      </c>
      <c r="H44" s="40">
        <v>2615.5666666666666</v>
      </c>
      <c r="I44" s="40">
        <v>2635.1333333333332</v>
      </c>
      <c r="J44" s="40">
        <v>2650.4166666666665</v>
      </c>
      <c r="K44" s="31">
        <v>2619.85</v>
      </c>
      <c r="L44" s="31">
        <v>2585</v>
      </c>
      <c r="M44" s="31">
        <v>1.86385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323.39999999999998</v>
      </c>
      <c r="D45" s="40">
        <v>324.5</v>
      </c>
      <c r="E45" s="40">
        <v>318.10000000000002</v>
      </c>
      <c r="F45" s="40">
        <v>312.8</v>
      </c>
      <c r="G45" s="40">
        <v>306.40000000000003</v>
      </c>
      <c r="H45" s="40">
        <v>329.8</v>
      </c>
      <c r="I45" s="40">
        <v>336.2</v>
      </c>
      <c r="J45" s="40">
        <v>341.5</v>
      </c>
      <c r="K45" s="31">
        <v>330.9</v>
      </c>
      <c r="L45" s="31">
        <v>319.2</v>
      </c>
      <c r="M45" s="31">
        <v>42.091389999999997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88.75</v>
      </c>
      <c r="D46" s="40">
        <v>88.733333333333334</v>
      </c>
      <c r="E46" s="40">
        <v>88.116666666666674</v>
      </c>
      <c r="F46" s="40">
        <v>87.483333333333334</v>
      </c>
      <c r="G46" s="40">
        <v>86.866666666666674</v>
      </c>
      <c r="H46" s="40">
        <v>89.366666666666674</v>
      </c>
      <c r="I46" s="40">
        <v>89.98333333333332</v>
      </c>
      <c r="J46" s="40">
        <v>90.616666666666674</v>
      </c>
      <c r="K46" s="31">
        <v>89.35</v>
      </c>
      <c r="L46" s="31">
        <v>88.1</v>
      </c>
      <c r="M46" s="31">
        <v>350.30329999999998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59.85</v>
      </c>
      <c r="D47" s="40">
        <v>60.116666666666674</v>
      </c>
      <c r="E47" s="40">
        <v>59.033333333333346</v>
      </c>
      <c r="F47" s="40">
        <v>58.216666666666669</v>
      </c>
      <c r="G47" s="40">
        <v>57.13333333333334</v>
      </c>
      <c r="H47" s="40">
        <v>60.933333333333351</v>
      </c>
      <c r="I47" s="40">
        <v>62.01666666666668</v>
      </c>
      <c r="J47" s="40">
        <v>62.833333333333357</v>
      </c>
      <c r="K47" s="31">
        <v>61.2</v>
      </c>
      <c r="L47" s="31">
        <v>59.3</v>
      </c>
      <c r="M47" s="31">
        <v>151.39530999999999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2118.15</v>
      </c>
      <c r="D48" s="40">
        <v>2105.0333333333333</v>
      </c>
      <c r="E48" s="40">
        <v>2083.1166666666668</v>
      </c>
      <c r="F48" s="40">
        <v>2048.0833333333335</v>
      </c>
      <c r="G48" s="40">
        <v>2026.166666666667</v>
      </c>
      <c r="H48" s="40">
        <v>2140.0666666666666</v>
      </c>
      <c r="I48" s="40">
        <v>2161.9833333333336</v>
      </c>
      <c r="J48" s="40">
        <v>2197.0166666666664</v>
      </c>
      <c r="K48" s="31">
        <v>2126.9499999999998</v>
      </c>
      <c r="L48" s="31">
        <v>2070</v>
      </c>
      <c r="M48" s="31">
        <v>7.9655100000000001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838.45</v>
      </c>
      <c r="D49" s="40">
        <v>841.9666666666667</v>
      </c>
      <c r="E49" s="40">
        <v>826.98333333333335</v>
      </c>
      <c r="F49" s="40">
        <v>815.51666666666665</v>
      </c>
      <c r="G49" s="40">
        <v>800.5333333333333</v>
      </c>
      <c r="H49" s="40">
        <v>853.43333333333339</v>
      </c>
      <c r="I49" s="40">
        <v>868.41666666666674</v>
      </c>
      <c r="J49" s="40">
        <v>879.88333333333344</v>
      </c>
      <c r="K49" s="31">
        <v>856.95</v>
      </c>
      <c r="L49" s="31">
        <v>830.5</v>
      </c>
      <c r="M49" s="31">
        <v>14.26028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210.55</v>
      </c>
      <c r="D50" s="40">
        <v>210.75</v>
      </c>
      <c r="E50" s="40">
        <v>208.85</v>
      </c>
      <c r="F50" s="40">
        <v>207.15</v>
      </c>
      <c r="G50" s="40">
        <v>205.25</v>
      </c>
      <c r="H50" s="40">
        <v>212.45</v>
      </c>
      <c r="I50" s="40">
        <v>214.34999999999997</v>
      </c>
      <c r="J50" s="40">
        <v>216.04999999999998</v>
      </c>
      <c r="K50" s="31">
        <v>212.65</v>
      </c>
      <c r="L50" s="31">
        <v>209.05</v>
      </c>
      <c r="M50" s="31">
        <v>51.349589999999999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801</v>
      </c>
      <c r="D51" s="40">
        <v>804.33333333333337</v>
      </c>
      <c r="E51" s="40">
        <v>791.66666666666674</v>
      </c>
      <c r="F51" s="40">
        <v>782.33333333333337</v>
      </c>
      <c r="G51" s="40">
        <v>769.66666666666674</v>
      </c>
      <c r="H51" s="40">
        <v>813.66666666666674</v>
      </c>
      <c r="I51" s="40">
        <v>826.33333333333348</v>
      </c>
      <c r="J51" s="40">
        <v>835.66666666666674</v>
      </c>
      <c r="K51" s="31">
        <v>817</v>
      </c>
      <c r="L51" s="31">
        <v>795</v>
      </c>
      <c r="M51" s="31">
        <v>21.53914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74.349999999999994</v>
      </c>
      <c r="D52" s="40">
        <v>75.350000000000009</v>
      </c>
      <c r="E52" s="40">
        <v>73.000000000000014</v>
      </c>
      <c r="F52" s="40">
        <v>71.650000000000006</v>
      </c>
      <c r="G52" s="40">
        <v>69.300000000000011</v>
      </c>
      <c r="H52" s="40">
        <v>76.700000000000017</v>
      </c>
      <c r="I52" s="40">
        <v>79.050000000000011</v>
      </c>
      <c r="J52" s="40">
        <v>80.40000000000002</v>
      </c>
      <c r="K52" s="31">
        <v>77.7</v>
      </c>
      <c r="L52" s="31">
        <v>74</v>
      </c>
      <c r="M52" s="31">
        <v>638.24644000000001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459.3</v>
      </c>
      <c r="D53" s="40">
        <v>459.83333333333331</v>
      </c>
      <c r="E53" s="40">
        <v>457.46666666666664</v>
      </c>
      <c r="F53" s="40">
        <v>455.63333333333333</v>
      </c>
      <c r="G53" s="40">
        <v>453.26666666666665</v>
      </c>
      <c r="H53" s="40">
        <v>461.66666666666663</v>
      </c>
      <c r="I53" s="40">
        <v>464.0333333333333</v>
      </c>
      <c r="J53" s="40">
        <v>465.86666666666662</v>
      </c>
      <c r="K53" s="31">
        <v>462.2</v>
      </c>
      <c r="L53" s="31">
        <v>458</v>
      </c>
      <c r="M53" s="31">
        <v>39.4739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685.8</v>
      </c>
      <c r="D54" s="40">
        <v>687.2166666666667</v>
      </c>
      <c r="E54" s="40">
        <v>680.43333333333339</v>
      </c>
      <c r="F54" s="40">
        <v>675.06666666666672</v>
      </c>
      <c r="G54" s="40">
        <v>668.28333333333342</v>
      </c>
      <c r="H54" s="40">
        <v>692.58333333333337</v>
      </c>
      <c r="I54" s="40">
        <v>699.36666666666667</v>
      </c>
      <c r="J54" s="40">
        <v>704.73333333333335</v>
      </c>
      <c r="K54" s="31">
        <v>694</v>
      </c>
      <c r="L54" s="31">
        <v>681.85</v>
      </c>
      <c r="M54" s="31">
        <v>98.205910000000003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347.65</v>
      </c>
      <c r="D55" s="40">
        <v>349.75</v>
      </c>
      <c r="E55" s="40">
        <v>344.9</v>
      </c>
      <c r="F55" s="40">
        <v>342.15</v>
      </c>
      <c r="G55" s="40">
        <v>337.29999999999995</v>
      </c>
      <c r="H55" s="40">
        <v>352.5</v>
      </c>
      <c r="I55" s="40">
        <v>357.35</v>
      </c>
      <c r="J55" s="40">
        <v>360.1</v>
      </c>
      <c r="K55" s="31">
        <v>354.6</v>
      </c>
      <c r="L55" s="31">
        <v>347</v>
      </c>
      <c r="M55" s="31">
        <v>23.34243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1153.5999999999999</v>
      </c>
      <c r="D56" s="40">
        <v>1157.8666666666666</v>
      </c>
      <c r="E56" s="40">
        <v>1146.7333333333331</v>
      </c>
      <c r="F56" s="40">
        <v>1139.8666666666666</v>
      </c>
      <c r="G56" s="40">
        <v>1128.7333333333331</v>
      </c>
      <c r="H56" s="40">
        <v>1164.7333333333331</v>
      </c>
      <c r="I56" s="40">
        <v>1175.8666666666668</v>
      </c>
      <c r="J56" s="40">
        <v>1182.7333333333331</v>
      </c>
      <c r="K56" s="31">
        <v>1169</v>
      </c>
      <c r="L56" s="31">
        <v>1151</v>
      </c>
      <c r="M56" s="31">
        <v>0.45493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17863.849999999999</v>
      </c>
      <c r="D57" s="40">
        <v>17957.966666666664</v>
      </c>
      <c r="E57" s="40">
        <v>17715.933333333327</v>
      </c>
      <c r="F57" s="40">
        <v>17568.016666666663</v>
      </c>
      <c r="G57" s="40">
        <v>17325.983333333326</v>
      </c>
      <c r="H57" s="40">
        <v>18105.883333333328</v>
      </c>
      <c r="I57" s="40">
        <v>18347.916666666661</v>
      </c>
      <c r="J57" s="40">
        <v>18495.833333333328</v>
      </c>
      <c r="K57" s="31">
        <v>18200</v>
      </c>
      <c r="L57" s="31">
        <v>17810.05</v>
      </c>
      <c r="M57" s="31">
        <v>0.30859999999999999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3894.85</v>
      </c>
      <c r="D58" s="40">
        <v>3900.2833333333333</v>
      </c>
      <c r="E58" s="40">
        <v>3875.5666666666666</v>
      </c>
      <c r="F58" s="40">
        <v>3856.2833333333333</v>
      </c>
      <c r="G58" s="40">
        <v>3831.5666666666666</v>
      </c>
      <c r="H58" s="40">
        <v>3919.5666666666666</v>
      </c>
      <c r="I58" s="40">
        <v>3944.2833333333328</v>
      </c>
      <c r="J58" s="40">
        <v>3963.5666666666666</v>
      </c>
      <c r="K58" s="31">
        <v>3925</v>
      </c>
      <c r="L58" s="31">
        <v>3881</v>
      </c>
      <c r="M58" s="31">
        <v>2.99078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93.75</v>
      </c>
      <c r="D59" s="40">
        <v>93.75</v>
      </c>
      <c r="E59" s="40">
        <v>91.1</v>
      </c>
      <c r="F59" s="40">
        <v>88.449999999999989</v>
      </c>
      <c r="G59" s="40">
        <v>85.799999999999983</v>
      </c>
      <c r="H59" s="40">
        <v>96.4</v>
      </c>
      <c r="I59" s="40">
        <v>99.050000000000011</v>
      </c>
      <c r="J59" s="40">
        <v>101.70000000000002</v>
      </c>
      <c r="K59" s="31">
        <v>96.4</v>
      </c>
      <c r="L59" s="31">
        <v>91.1</v>
      </c>
      <c r="M59" s="31">
        <v>103.68276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544.1</v>
      </c>
      <c r="D60" s="40">
        <v>546.36666666666667</v>
      </c>
      <c r="E60" s="40">
        <v>540.73333333333335</v>
      </c>
      <c r="F60" s="40">
        <v>537.36666666666667</v>
      </c>
      <c r="G60" s="40">
        <v>531.73333333333335</v>
      </c>
      <c r="H60" s="40">
        <v>549.73333333333335</v>
      </c>
      <c r="I60" s="40">
        <v>555.36666666666679</v>
      </c>
      <c r="J60" s="40">
        <v>558.73333333333335</v>
      </c>
      <c r="K60" s="31">
        <v>552</v>
      </c>
      <c r="L60" s="31">
        <v>543</v>
      </c>
      <c r="M60" s="31">
        <v>15.577109999999999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193.55</v>
      </c>
      <c r="D61" s="40">
        <v>191.81666666666669</v>
      </c>
      <c r="E61" s="40">
        <v>188.63333333333338</v>
      </c>
      <c r="F61" s="40">
        <v>183.7166666666667</v>
      </c>
      <c r="G61" s="40">
        <v>180.53333333333339</v>
      </c>
      <c r="H61" s="40">
        <v>196.73333333333338</v>
      </c>
      <c r="I61" s="40">
        <v>199.91666666666671</v>
      </c>
      <c r="J61" s="40">
        <v>204.83333333333337</v>
      </c>
      <c r="K61" s="31">
        <v>195</v>
      </c>
      <c r="L61" s="31">
        <v>186.9</v>
      </c>
      <c r="M61" s="31">
        <v>277.69060000000002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146.75</v>
      </c>
      <c r="D62" s="40">
        <v>146.66666666666666</v>
      </c>
      <c r="E62" s="40">
        <v>145.13333333333333</v>
      </c>
      <c r="F62" s="40">
        <v>143.51666666666668</v>
      </c>
      <c r="G62" s="40">
        <v>141.98333333333335</v>
      </c>
      <c r="H62" s="40">
        <v>148.2833333333333</v>
      </c>
      <c r="I62" s="40">
        <v>149.81666666666666</v>
      </c>
      <c r="J62" s="40">
        <v>151.43333333333328</v>
      </c>
      <c r="K62" s="31">
        <v>148.19999999999999</v>
      </c>
      <c r="L62" s="31">
        <v>145.05000000000001</v>
      </c>
      <c r="M62" s="31">
        <v>10.181749999999999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594</v>
      </c>
      <c r="D63" s="40">
        <v>596.73333333333335</v>
      </c>
      <c r="E63" s="40">
        <v>583.51666666666665</v>
      </c>
      <c r="F63" s="40">
        <v>573.0333333333333</v>
      </c>
      <c r="G63" s="40">
        <v>559.81666666666661</v>
      </c>
      <c r="H63" s="40">
        <v>607.2166666666667</v>
      </c>
      <c r="I63" s="40">
        <v>620.43333333333339</v>
      </c>
      <c r="J63" s="40">
        <v>630.91666666666674</v>
      </c>
      <c r="K63" s="31">
        <v>609.95000000000005</v>
      </c>
      <c r="L63" s="31">
        <v>586.25</v>
      </c>
      <c r="M63" s="31">
        <v>32.791530000000002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911.35</v>
      </c>
      <c r="D64" s="40">
        <v>913.91666666666663</v>
      </c>
      <c r="E64" s="40">
        <v>907.33333333333326</v>
      </c>
      <c r="F64" s="40">
        <v>903.31666666666661</v>
      </c>
      <c r="G64" s="40">
        <v>896.73333333333323</v>
      </c>
      <c r="H64" s="40">
        <v>917.93333333333328</v>
      </c>
      <c r="I64" s="40">
        <v>924.51666666666654</v>
      </c>
      <c r="J64" s="40">
        <v>928.5333333333333</v>
      </c>
      <c r="K64" s="31">
        <v>920.5</v>
      </c>
      <c r="L64" s="31">
        <v>909.9</v>
      </c>
      <c r="M64" s="31">
        <v>9.1367499999999993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171.35</v>
      </c>
      <c r="D65" s="40">
        <v>170.96666666666667</v>
      </c>
      <c r="E65" s="40">
        <v>168.98333333333335</v>
      </c>
      <c r="F65" s="40">
        <v>166.61666666666667</v>
      </c>
      <c r="G65" s="40">
        <v>164.63333333333335</v>
      </c>
      <c r="H65" s="40">
        <v>173.33333333333334</v>
      </c>
      <c r="I65" s="40">
        <v>175.31666666666663</v>
      </c>
      <c r="J65" s="40">
        <v>177.68333333333334</v>
      </c>
      <c r="K65" s="31">
        <v>172.95</v>
      </c>
      <c r="L65" s="31">
        <v>168.6</v>
      </c>
      <c r="M65" s="31">
        <v>27.246549999999999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183.8</v>
      </c>
      <c r="D66" s="40">
        <v>185.9666666666667</v>
      </c>
      <c r="E66" s="40">
        <v>180.13333333333338</v>
      </c>
      <c r="F66" s="40">
        <v>176.4666666666667</v>
      </c>
      <c r="G66" s="40">
        <v>170.63333333333338</v>
      </c>
      <c r="H66" s="40">
        <v>189.63333333333338</v>
      </c>
      <c r="I66" s="40">
        <v>195.4666666666667</v>
      </c>
      <c r="J66" s="40">
        <v>199.13333333333338</v>
      </c>
      <c r="K66" s="31">
        <v>191.8</v>
      </c>
      <c r="L66" s="31">
        <v>182.3</v>
      </c>
      <c r="M66" s="31">
        <v>295.42941000000002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5604.1</v>
      </c>
      <c r="D67" s="40">
        <v>5604.7</v>
      </c>
      <c r="E67" s="40">
        <v>5419.4</v>
      </c>
      <c r="F67" s="40">
        <v>5234.7</v>
      </c>
      <c r="G67" s="40">
        <v>5049.3999999999996</v>
      </c>
      <c r="H67" s="40">
        <v>5789.4</v>
      </c>
      <c r="I67" s="40">
        <v>5974.7000000000007</v>
      </c>
      <c r="J67" s="40">
        <v>6159.4</v>
      </c>
      <c r="K67" s="31">
        <v>5790</v>
      </c>
      <c r="L67" s="31">
        <v>5420</v>
      </c>
      <c r="M67" s="31">
        <v>8.1403300000000005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1681.2</v>
      </c>
      <c r="D68" s="40">
        <v>1687.2166666666665</v>
      </c>
      <c r="E68" s="40">
        <v>1671.9833333333329</v>
      </c>
      <c r="F68" s="40">
        <v>1662.7666666666664</v>
      </c>
      <c r="G68" s="40">
        <v>1647.5333333333328</v>
      </c>
      <c r="H68" s="40">
        <v>1696.4333333333329</v>
      </c>
      <c r="I68" s="40">
        <v>1711.6666666666665</v>
      </c>
      <c r="J68" s="40">
        <v>1720.883333333333</v>
      </c>
      <c r="K68" s="31">
        <v>1702.45</v>
      </c>
      <c r="L68" s="31">
        <v>1678</v>
      </c>
      <c r="M68" s="31">
        <v>2.9081299999999999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677.35</v>
      </c>
      <c r="D69" s="40">
        <v>683.44999999999993</v>
      </c>
      <c r="E69" s="40">
        <v>668.89999999999986</v>
      </c>
      <c r="F69" s="40">
        <v>660.44999999999993</v>
      </c>
      <c r="G69" s="40">
        <v>645.89999999999986</v>
      </c>
      <c r="H69" s="40">
        <v>691.89999999999986</v>
      </c>
      <c r="I69" s="40">
        <v>706.44999999999982</v>
      </c>
      <c r="J69" s="40">
        <v>714.89999999999986</v>
      </c>
      <c r="K69" s="31">
        <v>698</v>
      </c>
      <c r="L69" s="31">
        <v>675</v>
      </c>
      <c r="M69" s="31">
        <v>30.845389999999998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863.2</v>
      </c>
      <c r="D70" s="40">
        <v>870.55000000000007</v>
      </c>
      <c r="E70" s="40">
        <v>853.15000000000009</v>
      </c>
      <c r="F70" s="40">
        <v>843.1</v>
      </c>
      <c r="G70" s="40">
        <v>825.7</v>
      </c>
      <c r="H70" s="40">
        <v>880.60000000000014</v>
      </c>
      <c r="I70" s="40">
        <v>898</v>
      </c>
      <c r="J70" s="40">
        <v>908.05000000000018</v>
      </c>
      <c r="K70" s="31">
        <v>887.95</v>
      </c>
      <c r="L70" s="31">
        <v>860.5</v>
      </c>
      <c r="M70" s="31">
        <v>5.1554000000000002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474.6</v>
      </c>
      <c r="D71" s="40">
        <v>477.40000000000003</v>
      </c>
      <c r="E71" s="40">
        <v>470.20000000000005</v>
      </c>
      <c r="F71" s="40">
        <v>465.8</v>
      </c>
      <c r="G71" s="40">
        <v>458.6</v>
      </c>
      <c r="H71" s="40">
        <v>481.80000000000007</v>
      </c>
      <c r="I71" s="40">
        <v>489</v>
      </c>
      <c r="J71" s="40">
        <v>493.40000000000009</v>
      </c>
      <c r="K71" s="31">
        <v>484.6</v>
      </c>
      <c r="L71" s="31">
        <v>473</v>
      </c>
      <c r="M71" s="31">
        <v>10.73667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903.15</v>
      </c>
      <c r="D72" s="40">
        <v>904.30000000000007</v>
      </c>
      <c r="E72" s="40">
        <v>893.60000000000014</v>
      </c>
      <c r="F72" s="40">
        <v>884.05000000000007</v>
      </c>
      <c r="G72" s="40">
        <v>873.35000000000014</v>
      </c>
      <c r="H72" s="40">
        <v>913.85000000000014</v>
      </c>
      <c r="I72" s="40">
        <v>924.55000000000018</v>
      </c>
      <c r="J72" s="40">
        <v>934.10000000000014</v>
      </c>
      <c r="K72" s="31">
        <v>915</v>
      </c>
      <c r="L72" s="31">
        <v>894.75</v>
      </c>
      <c r="M72" s="31">
        <v>8.9068900000000006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434.9</v>
      </c>
      <c r="D73" s="40">
        <v>436.36666666666662</v>
      </c>
      <c r="E73" s="40">
        <v>427.93333333333322</v>
      </c>
      <c r="F73" s="40">
        <v>420.96666666666658</v>
      </c>
      <c r="G73" s="40">
        <v>412.53333333333319</v>
      </c>
      <c r="H73" s="40">
        <v>443.33333333333326</v>
      </c>
      <c r="I73" s="40">
        <v>451.76666666666665</v>
      </c>
      <c r="J73" s="40">
        <v>458.73333333333329</v>
      </c>
      <c r="K73" s="31">
        <v>444.8</v>
      </c>
      <c r="L73" s="31">
        <v>429.4</v>
      </c>
      <c r="M73" s="31">
        <v>120.94977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615.20000000000005</v>
      </c>
      <c r="D74" s="40">
        <v>618.51666666666665</v>
      </c>
      <c r="E74" s="40">
        <v>609.13333333333333</v>
      </c>
      <c r="F74" s="40">
        <v>603.06666666666672</v>
      </c>
      <c r="G74" s="40">
        <v>593.68333333333339</v>
      </c>
      <c r="H74" s="40">
        <v>624.58333333333326</v>
      </c>
      <c r="I74" s="40">
        <v>633.96666666666647</v>
      </c>
      <c r="J74" s="40">
        <v>640.03333333333319</v>
      </c>
      <c r="K74" s="31">
        <v>627.9</v>
      </c>
      <c r="L74" s="31">
        <v>612.45000000000005</v>
      </c>
      <c r="M74" s="31">
        <v>27.223240000000001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2062.85</v>
      </c>
      <c r="D75" s="40">
        <v>2070.9333333333334</v>
      </c>
      <c r="E75" s="40">
        <v>2041.8666666666668</v>
      </c>
      <c r="F75" s="40">
        <v>2020.8833333333332</v>
      </c>
      <c r="G75" s="40">
        <v>1991.8166666666666</v>
      </c>
      <c r="H75" s="40">
        <v>2091.916666666667</v>
      </c>
      <c r="I75" s="40">
        <v>2120.9833333333336</v>
      </c>
      <c r="J75" s="40">
        <v>2141.9666666666672</v>
      </c>
      <c r="K75" s="31">
        <v>2100</v>
      </c>
      <c r="L75" s="31">
        <v>2049.9499999999998</v>
      </c>
      <c r="M75" s="31">
        <v>3.76959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2897.8</v>
      </c>
      <c r="D76" s="40">
        <v>2910.75</v>
      </c>
      <c r="E76" s="40">
        <v>2864.05</v>
      </c>
      <c r="F76" s="40">
        <v>2830.3</v>
      </c>
      <c r="G76" s="40">
        <v>2783.6000000000004</v>
      </c>
      <c r="H76" s="40">
        <v>2944.5</v>
      </c>
      <c r="I76" s="40">
        <v>2991.2</v>
      </c>
      <c r="J76" s="40">
        <v>3024.95</v>
      </c>
      <c r="K76" s="31">
        <v>2957.45</v>
      </c>
      <c r="L76" s="31">
        <v>2877</v>
      </c>
      <c r="M76" s="31">
        <v>9.1451600000000006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192.45</v>
      </c>
      <c r="D77" s="40">
        <v>194.48333333333335</v>
      </c>
      <c r="E77" s="40">
        <v>189.9666666666667</v>
      </c>
      <c r="F77" s="40">
        <v>187.48333333333335</v>
      </c>
      <c r="G77" s="40">
        <v>182.9666666666667</v>
      </c>
      <c r="H77" s="40">
        <v>196.9666666666667</v>
      </c>
      <c r="I77" s="40">
        <v>201.48333333333335</v>
      </c>
      <c r="J77" s="40">
        <v>203.9666666666667</v>
      </c>
      <c r="K77" s="31">
        <v>199</v>
      </c>
      <c r="L77" s="31">
        <v>192</v>
      </c>
      <c r="M77" s="31">
        <v>14.70322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5372.15</v>
      </c>
      <c r="D78" s="40">
        <v>5329.1166666666659</v>
      </c>
      <c r="E78" s="40">
        <v>5269.2333333333318</v>
      </c>
      <c r="F78" s="40">
        <v>5166.3166666666657</v>
      </c>
      <c r="G78" s="40">
        <v>5106.4333333333316</v>
      </c>
      <c r="H78" s="40">
        <v>5432.0333333333319</v>
      </c>
      <c r="I78" s="40">
        <v>5491.9166666666652</v>
      </c>
      <c r="J78" s="40">
        <v>5594.8333333333321</v>
      </c>
      <c r="K78" s="31">
        <v>5389</v>
      </c>
      <c r="L78" s="31">
        <v>5226.2</v>
      </c>
      <c r="M78" s="31">
        <v>5.4979500000000003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5511.3</v>
      </c>
      <c r="D79" s="40">
        <v>5550.4333333333334</v>
      </c>
      <c r="E79" s="40">
        <v>5450.8666666666668</v>
      </c>
      <c r="F79" s="40">
        <v>5390.4333333333334</v>
      </c>
      <c r="G79" s="40">
        <v>5290.8666666666668</v>
      </c>
      <c r="H79" s="40">
        <v>5610.8666666666668</v>
      </c>
      <c r="I79" s="40">
        <v>5710.4333333333343</v>
      </c>
      <c r="J79" s="40">
        <v>5770.8666666666668</v>
      </c>
      <c r="K79" s="31">
        <v>5650</v>
      </c>
      <c r="L79" s="31">
        <v>5490</v>
      </c>
      <c r="M79" s="31">
        <v>5.1832000000000003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3683.3</v>
      </c>
      <c r="D80" s="40">
        <v>3712.7666666666664</v>
      </c>
      <c r="E80" s="40">
        <v>3645.5333333333328</v>
      </c>
      <c r="F80" s="40">
        <v>3607.7666666666664</v>
      </c>
      <c r="G80" s="40">
        <v>3540.5333333333328</v>
      </c>
      <c r="H80" s="40">
        <v>3750.5333333333328</v>
      </c>
      <c r="I80" s="40">
        <v>3817.7666666666664</v>
      </c>
      <c r="J80" s="40">
        <v>3855.5333333333328</v>
      </c>
      <c r="K80" s="31">
        <v>3780</v>
      </c>
      <c r="L80" s="31">
        <v>3675</v>
      </c>
      <c r="M80" s="31">
        <v>1.87568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4958.7</v>
      </c>
      <c r="D81" s="40">
        <v>4960.7999999999993</v>
      </c>
      <c r="E81" s="40">
        <v>4911.9499999999989</v>
      </c>
      <c r="F81" s="40">
        <v>4865.2</v>
      </c>
      <c r="G81" s="40">
        <v>4816.3499999999995</v>
      </c>
      <c r="H81" s="40">
        <v>5007.5499999999984</v>
      </c>
      <c r="I81" s="40">
        <v>5056.3999999999987</v>
      </c>
      <c r="J81" s="40">
        <v>5103.1499999999978</v>
      </c>
      <c r="K81" s="31">
        <v>5009.6499999999996</v>
      </c>
      <c r="L81" s="31">
        <v>4914.05</v>
      </c>
      <c r="M81" s="31">
        <v>2.9205999999999999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2853.2</v>
      </c>
      <c r="D82" s="40">
        <v>2873.9166666666665</v>
      </c>
      <c r="E82" s="40">
        <v>2824.2833333333328</v>
      </c>
      <c r="F82" s="40">
        <v>2795.3666666666663</v>
      </c>
      <c r="G82" s="40">
        <v>2745.7333333333327</v>
      </c>
      <c r="H82" s="40">
        <v>2902.833333333333</v>
      </c>
      <c r="I82" s="40">
        <v>2952.4666666666672</v>
      </c>
      <c r="J82" s="40">
        <v>2981.3833333333332</v>
      </c>
      <c r="K82" s="31">
        <v>2923.55</v>
      </c>
      <c r="L82" s="31">
        <v>2845</v>
      </c>
      <c r="M82" s="31">
        <v>4.9701199999999996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550.25</v>
      </c>
      <c r="D83" s="40">
        <v>547.43333333333339</v>
      </c>
      <c r="E83" s="40">
        <v>542.91666666666674</v>
      </c>
      <c r="F83" s="40">
        <v>535.58333333333337</v>
      </c>
      <c r="G83" s="40">
        <v>531.06666666666672</v>
      </c>
      <c r="H83" s="40">
        <v>554.76666666666677</v>
      </c>
      <c r="I83" s="40">
        <v>559.28333333333342</v>
      </c>
      <c r="J83" s="40">
        <v>566.61666666666679</v>
      </c>
      <c r="K83" s="31">
        <v>551.95000000000005</v>
      </c>
      <c r="L83" s="31">
        <v>540.1</v>
      </c>
      <c r="M83" s="31">
        <v>4.39513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1839.4</v>
      </c>
      <c r="D84" s="40">
        <v>1850</v>
      </c>
      <c r="E84" s="40">
        <v>1812</v>
      </c>
      <c r="F84" s="40">
        <v>1784.6</v>
      </c>
      <c r="G84" s="40">
        <v>1746.6</v>
      </c>
      <c r="H84" s="40">
        <v>1877.4</v>
      </c>
      <c r="I84" s="40">
        <v>1915.4</v>
      </c>
      <c r="J84" s="40">
        <v>1942.8000000000002</v>
      </c>
      <c r="K84" s="31">
        <v>1888</v>
      </c>
      <c r="L84" s="31">
        <v>1822.6</v>
      </c>
      <c r="M84" s="31">
        <v>1.2371300000000001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1520.95</v>
      </c>
      <c r="D85" s="40">
        <v>1525.0666666666666</v>
      </c>
      <c r="E85" s="40">
        <v>1504.1333333333332</v>
      </c>
      <c r="F85" s="40">
        <v>1487.3166666666666</v>
      </c>
      <c r="G85" s="40">
        <v>1466.3833333333332</v>
      </c>
      <c r="H85" s="40">
        <v>1541.8833333333332</v>
      </c>
      <c r="I85" s="40">
        <v>1562.8166666666666</v>
      </c>
      <c r="J85" s="40">
        <v>1579.6333333333332</v>
      </c>
      <c r="K85" s="31">
        <v>1546</v>
      </c>
      <c r="L85" s="31">
        <v>1508.25</v>
      </c>
      <c r="M85" s="31">
        <v>6.7740799999999997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186</v>
      </c>
      <c r="D86" s="40">
        <v>186.79999999999998</v>
      </c>
      <c r="E86" s="40">
        <v>184.69999999999996</v>
      </c>
      <c r="F86" s="40">
        <v>183.39999999999998</v>
      </c>
      <c r="G86" s="40">
        <v>181.29999999999995</v>
      </c>
      <c r="H86" s="40">
        <v>188.09999999999997</v>
      </c>
      <c r="I86" s="40">
        <v>190.2</v>
      </c>
      <c r="J86" s="40">
        <v>191.49999999999997</v>
      </c>
      <c r="K86" s="31">
        <v>188.9</v>
      </c>
      <c r="L86" s="31">
        <v>185.5</v>
      </c>
      <c r="M86" s="31">
        <v>24.709510000000002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93.1</v>
      </c>
      <c r="D87" s="40">
        <v>93.783333333333346</v>
      </c>
      <c r="E87" s="40">
        <v>92.066666666666691</v>
      </c>
      <c r="F87" s="40">
        <v>91.033333333333346</v>
      </c>
      <c r="G87" s="40">
        <v>89.316666666666691</v>
      </c>
      <c r="H87" s="40">
        <v>94.816666666666691</v>
      </c>
      <c r="I87" s="40">
        <v>96.53333333333336</v>
      </c>
      <c r="J87" s="40">
        <v>97.566666666666691</v>
      </c>
      <c r="K87" s="31">
        <v>95.5</v>
      </c>
      <c r="L87" s="31">
        <v>92.75</v>
      </c>
      <c r="M87" s="31">
        <v>310.82418999999999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274.45</v>
      </c>
      <c r="D88" s="40">
        <v>271.88333333333333</v>
      </c>
      <c r="E88" s="40">
        <v>267.56666666666666</v>
      </c>
      <c r="F88" s="40">
        <v>260.68333333333334</v>
      </c>
      <c r="G88" s="40">
        <v>256.36666666666667</v>
      </c>
      <c r="H88" s="40">
        <v>278.76666666666665</v>
      </c>
      <c r="I88" s="40">
        <v>283.08333333333326</v>
      </c>
      <c r="J88" s="40">
        <v>289.96666666666664</v>
      </c>
      <c r="K88" s="31">
        <v>276.2</v>
      </c>
      <c r="L88" s="31">
        <v>265</v>
      </c>
      <c r="M88" s="31">
        <v>22.217829999999999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160.05000000000001</v>
      </c>
      <c r="D89" s="40">
        <v>161.08333333333334</v>
      </c>
      <c r="E89" s="40">
        <v>158.4666666666667</v>
      </c>
      <c r="F89" s="40">
        <v>156.88333333333335</v>
      </c>
      <c r="G89" s="40">
        <v>154.26666666666671</v>
      </c>
      <c r="H89" s="40">
        <v>162.66666666666669</v>
      </c>
      <c r="I89" s="40">
        <v>165.2833333333333</v>
      </c>
      <c r="J89" s="40">
        <v>166.86666666666667</v>
      </c>
      <c r="K89" s="31">
        <v>163.69999999999999</v>
      </c>
      <c r="L89" s="31">
        <v>159.5</v>
      </c>
      <c r="M89" s="31">
        <v>155.41172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43.4</v>
      </c>
      <c r="D90" s="40">
        <v>44.04999999999999</v>
      </c>
      <c r="E90" s="40">
        <v>42.549999999999983</v>
      </c>
      <c r="F90" s="40">
        <v>41.699999999999996</v>
      </c>
      <c r="G90" s="40">
        <v>40.199999999999989</v>
      </c>
      <c r="H90" s="40">
        <v>44.899999999999977</v>
      </c>
      <c r="I90" s="40">
        <v>46.399999999999991</v>
      </c>
      <c r="J90" s="40">
        <v>47.249999999999972</v>
      </c>
      <c r="K90" s="31">
        <v>45.55</v>
      </c>
      <c r="L90" s="31">
        <v>43.2</v>
      </c>
      <c r="M90" s="31">
        <v>211.92062999999999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3780.5</v>
      </c>
      <c r="D91" s="40">
        <v>3788.4666666666667</v>
      </c>
      <c r="E91" s="40">
        <v>3757.0333333333333</v>
      </c>
      <c r="F91" s="40">
        <v>3733.5666666666666</v>
      </c>
      <c r="G91" s="40">
        <v>3702.1333333333332</v>
      </c>
      <c r="H91" s="40">
        <v>3811.9333333333334</v>
      </c>
      <c r="I91" s="40">
        <v>3843.3666666666668</v>
      </c>
      <c r="J91" s="40">
        <v>3866.8333333333335</v>
      </c>
      <c r="K91" s="31">
        <v>3819.9</v>
      </c>
      <c r="L91" s="31">
        <v>3765</v>
      </c>
      <c r="M91" s="31">
        <v>0.93228999999999995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524.79999999999995</v>
      </c>
      <c r="D92" s="40">
        <v>527.68333333333328</v>
      </c>
      <c r="E92" s="40">
        <v>520.41666666666652</v>
      </c>
      <c r="F92" s="40">
        <v>516.03333333333319</v>
      </c>
      <c r="G92" s="40">
        <v>508.76666666666642</v>
      </c>
      <c r="H92" s="40">
        <v>532.06666666666661</v>
      </c>
      <c r="I92" s="40">
        <v>539.33333333333326</v>
      </c>
      <c r="J92" s="40">
        <v>543.7166666666667</v>
      </c>
      <c r="K92" s="31">
        <v>534.95000000000005</v>
      </c>
      <c r="L92" s="31">
        <v>523.29999999999995</v>
      </c>
      <c r="M92" s="31">
        <v>7.5193500000000002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637.20000000000005</v>
      </c>
      <c r="D93" s="40">
        <v>643.23333333333346</v>
      </c>
      <c r="E93" s="40">
        <v>626.3666666666669</v>
      </c>
      <c r="F93" s="40">
        <v>615.53333333333342</v>
      </c>
      <c r="G93" s="40">
        <v>598.66666666666686</v>
      </c>
      <c r="H93" s="40">
        <v>654.06666666666695</v>
      </c>
      <c r="I93" s="40">
        <v>670.93333333333351</v>
      </c>
      <c r="J93" s="40">
        <v>681.76666666666699</v>
      </c>
      <c r="K93" s="31">
        <v>660.1</v>
      </c>
      <c r="L93" s="31">
        <v>632.4</v>
      </c>
      <c r="M93" s="31">
        <v>1.33571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1038.7</v>
      </c>
      <c r="D94" s="40">
        <v>1049.3666666666668</v>
      </c>
      <c r="E94" s="40">
        <v>1026.5333333333335</v>
      </c>
      <c r="F94" s="40">
        <v>1014.3666666666668</v>
      </c>
      <c r="G94" s="40">
        <v>991.53333333333353</v>
      </c>
      <c r="H94" s="40">
        <v>1061.5333333333335</v>
      </c>
      <c r="I94" s="40">
        <v>1084.3666666666666</v>
      </c>
      <c r="J94" s="40">
        <v>1096.5333333333335</v>
      </c>
      <c r="K94" s="31">
        <v>1072.2</v>
      </c>
      <c r="L94" s="31">
        <v>1037.2</v>
      </c>
      <c r="M94" s="31">
        <v>10.707229999999999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569.35</v>
      </c>
      <c r="D95" s="40">
        <v>573.26666666666677</v>
      </c>
      <c r="E95" s="40">
        <v>563.93333333333351</v>
      </c>
      <c r="F95" s="40">
        <v>558.51666666666677</v>
      </c>
      <c r="G95" s="40">
        <v>549.18333333333351</v>
      </c>
      <c r="H95" s="40">
        <v>578.68333333333351</v>
      </c>
      <c r="I95" s="40">
        <v>588.01666666666677</v>
      </c>
      <c r="J95" s="40">
        <v>593.43333333333351</v>
      </c>
      <c r="K95" s="31">
        <v>582.6</v>
      </c>
      <c r="L95" s="31">
        <v>567.85</v>
      </c>
      <c r="M95" s="31">
        <v>1.2428699999999999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2502.75</v>
      </c>
      <c r="D96" s="40">
        <v>2520.9833333333331</v>
      </c>
      <c r="E96" s="40">
        <v>2443.9666666666662</v>
      </c>
      <c r="F96" s="40">
        <v>2385.1833333333329</v>
      </c>
      <c r="G96" s="40">
        <v>2308.1666666666661</v>
      </c>
      <c r="H96" s="40">
        <v>2579.7666666666664</v>
      </c>
      <c r="I96" s="40">
        <v>2656.7833333333338</v>
      </c>
      <c r="J96" s="40">
        <v>2715.5666666666666</v>
      </c>
      <c r="K96" s="31">
        <v>2598</v>
      </c>
      <c r="L96" s="31">
        <v>2462.1999999999998</v>
      </c>
      <c r="M96" s="31">
        <v>21.150230000000001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1752.5</v>
      </c>
      <c r="D97" s="40">
        <v>1735.8333333333333</v>
      </c>
      <c r="E97" s="40">
        <v>1696.6666666666665</v>
      </c>
      <c r="F97" s="40">
        <v>1640.8333333333333</v>
      </c>
      <c r="G97" s="40">
        <v>1601.6666666666665</v>
      </c>
      <c r="H97" s="40">
        <v>1791.6666666666665</v>
      </c>
      <c r="I97" s="40">
        <v>1830.833333333333</v>
      </c>
      <c r="J97" s="40">
        <v>1886.6666666666665</v>
      </c>
      <c r="K97" s="31">
        <v>1775</v>
      </c>
      <c r="L97" s="31">
        <v>1680</v>
      </c>
      <c r="M97" s="31">
        <v>23.091909999999999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628.79999999999995</v>
      </c>
      <c r="D98" s="40">
        <v>630.26666666666665</v>
      </c>
      <c r="E98" s="40">
        <v>622.5333333333333</v>
      </c>
      <c r="F98" s="40">
        <v>616.26666666666665</v>
      </c>
      <c r="G98" s="40">
        <v>608.5333333333333</v>
      </c>
      <c r="H98" s="40">
        <v>636.5333333333333</v>
      </c>
      <c r="I98" s="40">
        <v>644.26666666666665</v>
      </c>
      <c r="J98" s="40">
        <v>650.5333333333333</v>
      </c>
      <c r="K98" s="31">
        <v>638</v>
      </c>
      <c r="L98" s="31">
        <v>624</v>
      </c>
      <c r="M98" s="31">
        <v>9.3047699999999995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318.25</v>
      </c>
      <c r="D99" s="40">
        <v>319.36666666666662</v>
      </c>
      <c r="E99" s="40">
        <v>316.43333333333322</v>
      </c>
      <c r="F99" s="40">
        <v>314.61666666666662</v>
      </c>
      <c r="G99" s="40">
        <v>311.68333333333322</v>
      </c>
      <c r="H99" s="40">
        <v>321.18333333333322</v>
      </c>
      <c r="I99" s="40">
        <v>324.11666666666662</v>
      </c>
      <c r="J99" s="40">
        <v>325.93333333333322</v>
      </c>
      <c r="K99" s="31">
        <v>322.3</v>
      </c>
      <c r="L99" s="31">
        <v>317.55</v>
      </c>
      <c r="M99" s="31">
        <v>11.894819999999999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1251.1500000000001</v>
      </c>
      <c r="D100" s="40">
        <v>1262.8166666666666</v>
      </c>
      <c r="E100" s="40">
        <v>1232.3833333333332</v>
      </c>
      <c r="F100" s="40">
        <v>1213.6166666666666</v>
      </c>
      <c r="G100" s="40">
        <v>1183.1833333333332</v>
      </c>
      <c r="H100" s="40">
        <v>1281.5833333333333</v>
      </c>
      <c r="I100" s="40">
        <v>1312.0166666666667</v>
      </c>
      <c r="J100" s="40">
        <v>1330.7833333333333</v>
      </c>
      <c r="K100" s="31">
        <v>1293.25</v>
      </c>
      <c r="L100" s="31">
        <v>1244.05</v>
      </c>
      <c r="M100" s="31">
        <v>103.60518999999999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2950.15</v>
      </c>
      <c r="D101" s="40">
        <v>2938.9</v>
      </c>
      <c r="E101" s="40">
        <v>2913.3</v>
      </c>
      <c r="F101" s="40">
        <v>2876.4500000000003</v>
      </c>
      <c r="G101" s="40">
        <v>2850.8500000000004</v>
      </c>
      <c r="H101" s="40">
        <v>2975.75</v>
      </c>
      <c r="I101" s="40">
        <v>3001.3499999999995</v>
      </c>
      <c r="J101" s="40">
        <v>3038.2</v>
      </c>
      <c r="K101" s="31">
        <v>2964.5</v>
      </c>
      <c r="L101" s="31">
        <v>2902.05</v>
      </c>
      <c r="M101" s="31">
        <v>6.5419299999999998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1687.4</v>
      </c>
      <c r="D102" s="40">
        <v>1671.8</v>
      </c>
      <c r="E102" s="40">
        <v>1653.6</v>
      </c>
      <c r="F102" s="40">
        <v>1619.8</v>
      </c>
      <c r="G102" s="40">
        <v>1601.6</v>
      </c>
      <c r="H102" s="40">
        <v>1705.6</v>
      </c>
      <c r="I102" s="40">
        <v>1723.8000000000002</v>
      </c>
      <c r="J102" s="40">
        <v>1757.6</v>
      </c>
      <c r="K102" s="31">
        <v>1690</v>
      </c>
      <c r="L102" s="31">
        <v>1638</v>
      </c>
      <c r="M102" s="31">
        <v>73.786439999999999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693.8</v>
      </c>
      <c r="D103" s="40">
        <v>696.5</v>
      </c>
      <c r="E103" s="40">
        <v>690.3</v>
      </c>
      <c r="F103" s="40">
        <v>686.8</v>
      </c>
      <c r="G103" s="40">
        <v>680.59999999999991</v>
      </c>
      <c r="H103" s="40">
        <v>700</v>
      </c>
      <c r="I103" s="40">
        <v>706.2</v>
      </c>
      <c r="J103" s="40">
        <v>709.7</v>
      </c>
      <c r="K103" s="31">
        <v>702.7</v>
      </c>
      <c r="L103" s="31">
        <v>693</v>
      </c>
      <c r="M103" s="31">
        <v>40.77281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1474.1</v>
      </c>
      <c r="D104" s="40">
        <v>1453</v>
      </c>
      <c r="E104" s="40">
        <v>1426.2</v>
      </c>
      <c r="F104" s="40">
        <v>1378.3</v>
      </c>
      <c r="G104" s="40">
        <v>1351.5</v>
      </c>
      <c r="H104" s="40">
        <v>1500.9</v>
      </c>
      <c r="I104" s="40">
        <v>1527.7000000000003</v>
      </c>
      <c r="J104" s="40">
        <v>1575.6000000000001</v>
      </c>
      <c r="K104" s="31">
        <v>1479.8</v>
      </c>
      <c r="L104" s="31">
        <v>1405.1</v>
      </c>
      <c r="M104" s="31">
        <v>18.273479999999999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2927.8</v>
      </c>
      <c r="D105" s="40">
        <v>2923.9833333333336</v>
      </c>
      <c r="E105" s="40">
        <v>2903.8166666666671</v>
      </c>
      <c r="F105" s="40">
        <v>2879.8333333333335</v>
      </c>
      <c r="G105" s="40">
        <v>2859.666666666667</v>
      </c>
      <c r="H105" s="40">
        <v>2947.9666666666672</v>
      </c>
      <c r="I105" s="40">
        <v>2968.1333333333332</v>
      </c>
      <c r="J105" s="40">
        <v>2992.1166666666672</v>
      </c>
      <c r="K105" s="31">
        <v>2944.15</v>
      </c>
      <c r="L105" s="31">
        <v>2900</v>
      </c>
      <c r="M105" s="31">
        <v>5.7246600000000001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516.1</v>
      </c>
      <c r="D106" s="40">
        <v>515.93333333333339</v>
      </c>
      <c r="E106" s="40">
        <v>508.51666666666677</v>
      </c>
      <c r="F106" s="40">
        <v>500.93333333333339</v>
      </c>
      <c r="G106" s="40">
        <v>493.51666666666677</v>
      </c>
      <c r="H106" s="40">
        <v>523.51666666666677</v>
      </c>
      <c r="I106" s="40">
        <v>530.93333333333328</v>
      </c>
      <c r="J106" s="40">
        <v>538.51666666666677</v>
      </c>
      <c r="K106" s="31">
        <v>523.35</v>
      </c>
      <c r="L106" s="31">
        <v>508.35</v>
      </c>
      <c r="M106" s="31">
        <v>88.765289999999993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1443.75</v>
      </c>
      <c r="D107" s="40">
        <v>1434.9666666666665</v>
      </c>
      <c r="E107" s="40">
        <v>1403.4333333333329</v>
      </c>
      <c r="F107" s="40">
        <v>1363.1166666666666</v>
      </c>
      <c r="G107" s="40">
        <v>1331.583333333333</v>
      </c>
      <c r="H107" s="40">
        <v>1475.2833333333328</v>
      </c>
      <c r="I107" s="40">
        <v>1506.8166666666662</v>
      </c>
      <c r="J107" s="40">
        <v>1547.1333333333328</v>
      </c>
      <c r="K107" s="31">
        <v>1466.5</v>
      </c>
      <c r="L107" s="31">
        <v>1394.65</v>
      </c>
      <c r="M107" s="31">
        <v>22.33352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331.35</v>
      </c>
      <c r="D108" s="40">
        <v>329.63333333333338</v>
      </c>
      <c r="E108" s="40">
        <v>323.46666666666675</v>
      </c>
      <c r="F108" s="40">
        <v>315.58333333333337</v>
      </c>
      <c r="G108" s="40">
        <v>309.41666666666674</v>
      </c>
      <c r="H108" s="40">
        <v>337.51666666666677</v>
      </c>
      <c r="I108" s="40">
        <v>343.68333333333339</v>
      </c>
      <c r="J108" s="40">
        <v>351.56666666666678</v>
      </c>
      <c r="K108" s="31">
        <v>335.8</v>
      </c>
      <c r="L108" s="31">
        <v>321.75</v>
      </c>
      <c r="M108" s="31">
        <v>41.532600000000002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2649.55</v>
      </c>
      <c r="D109" s="40">
        <v>2648.7666666666669</v>
      </c>
      <c r="E109" s="40">
        <v>2620.7833333333338</v>
      </c>
      <c r="F109" s="40">
        <v>2592.0166666666669</v>
      </c>
      <c r="G109" s="40">
        <v>2564.0333333333338</v>
      </c>
      <c r="H109" s="40">
        <v>2677.5333333333338</v>
      </c>
      <c r="I109" s="40">
        <v>2705.5166666666664</v>
      </c>
      <c r="J109" s="40">
        <v>2734.2833333333338</v>
      </c>
      <c r="K109" s="31">
        <v>2676.75</v>
      </c>
      <c r="L109" s="31">
        <v>2620</v>
      </c>
      <c r="M109" s="31">
        <v>21.588090000000001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346.7</v>
      </c>
      <c r="D110" s="40">
        <v>350.90000000000003</v>
      </c>
      <c r="E110" s="40">
        <v>340.80000000000007</v>
      </c>
      <c r="F110" s="40">
        <v>334.90000000000003</v>
      </c>
      <c r="G110" s="40">
        <v>324.80000000000007</v>
      </c>
      <c r="H110" s="40">
        <v>356.80000000000007</v>
      </c>
      <c r="I110" s="40">
        <v>366.90000000000009</v>
      </c>
      <c r="J110" s="40">
        <v>372.80000000000007</v>
      </c>
      <c r="K110" s="31">
        <v>361</v>
      </c>
      <c r="L110" s="31">
        <v>345</v>
      </c>
      <c r="M110" s="31">
        <v>94.649180000000001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2808.75</v>
      </c>
      <c r="D111" s="40">
        <v>2792.0499999999997</v>
      </c>
      <c r="E111" s="40">
        <v>2768.5499999999993</v>
      </c>
      <c r="F111" s="40">
        <v>2728.3499999999995</v>
      </c>
      <c r="G111" s="40">
        <v>2704.849999999999</v>
      </c>
      <c r="H111" s="40">
        <v>2832.2499999999995</v>
      </c>
      <c r="I111" s="40">
        <v>2855.7500000000005</v>
      </c>
      <c r="J111" s="40">
        <v>2895.95</v>
      </c>
      <c r="K111" s="31">
        <v>2815.55</v>
      </c>
      <c r="L111" s="31">
        <v>2751.85</v>
      </c>
      <c r="M111" s="31">
        <v>27.3767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727.3</v>
      </c>
      <c r="D112" s="40">
        <v>722.04999999999984</v>
      </c>
      <c r="E112" s="40">
        <v>714.29999999999973</v>
      </c>
      <c r="F112" s="40">
        <v>701.29999999999984</v>
      </c>
      <c r="G112" s="40">
        <v>693.54999999999973</v>
      </c>
      <c r="H112" s="40">
        <v>735.04999999999973</v>
      </c>
      <c r="I112" s="40">
        <v>742.8</v>
      </c>
      <c r="J112" s="40">
        <v>755.79999999999973</v>
      </c>
      <c r="K112" s="31">
        <v>729.8</v>
      </c>
      <c r="L112" s="31">
        <v>709.05</v>
      </c>
      <c r="M112" s="31">
        <v>89.503500000000003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1520.25</v>
      </c>
      <c r="D113" s="40">
        <v>1521.0833333333333</v>
      </c>
      <c r="E113" s="40">
        <v>1513.1666666666665</v>
      </c>
      <c r="F113" s="40">
        <v>1506.0833333333333</v>
      </c>
      <c r="G113" s="40">
        <v>1498.1666666666665</v>
      </c>
      <c r="H113" s="40">
        <v>1528.1666666666665</v>
      </c>
      <c r="I113" s="40">
        <v>1536.083333333333</v>
      </c>
      <c r="J113" s="40">
        <v>1543.1666666666665</v>
      </c>
      <c r="K113" s="31">
        <v>1529</v>
      </c>
      <c r="L113" s="31">
        <v>1514</v>
      </c>
      <c r="M113" s="31">
        <v>4.2383800000000003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651.95000000000005</v>
      </c>
      <c r="D114" s="40">
        <v>654.63333333333333</v>
      </c>
      <c r="E114" s="40">
        <v>647.31666666666661</v>
      </c>
      <c r="F114" s="40">
        <v>642.68333333333328</v>
      </c>
      <c r="G114" s="40">
        <v>635.36666666666656</v>
      </c>
      <c r="H114" s="40">
        <v>659.26666666666665</v>
      </c>
      <c r="I114" s="40">
        <v>666.58333333333348</v>
      </c>
      <c r="J114" s="40">
        <v>671.2166666666667</v>
      </c>
      <c r="K114" s="31">
        <v>661.95</v>
      </c>
      <c r="L114" s="31">
        <v>650</v>
      </c>
      <c r="M114" s="31">
        <v>16.449809999999999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878.5</v>
      </c>
      <c r="D115" s="40">
        <v>872.9</v>
      </c>
      <c r="E115" s="40">
        <v>860.8</v>
      </c>
      <c r="F115" s="40">
        <v>843.1</v>
      </c>
      <c r="G115" s="40">
        <v>831</v>
      </c>
      <c r="H115" s="40">
        <v>890.59999999999991</v>
      </c>
      <c r="I115" s="40">
        <v>902.7</v>
      </c>
      <c r="J115" s="40">
        <v>920.39999999999986</v>
      </c>
      <c r="K115" s="31">
        <v>885</v>
      </c>
      <c r="L115" s="31">
        <v>855.2</v>
      </c>
      <c r="M115" s="31">
        <v>9.2604000000000006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49.4</v>
      </c>
      <c r="D116" s="40">
        <v>49.316666666666663</v>
      </c>
      <c r="E116" s="40">
        <v>48.833333333333329</v>
      </c>
      <c r="F116" s="40">
        <v>48.266666666666666</v>
      </c>
      <c r="G116" s="40">
        <v>47.783333333333331</v>
      </c>
      <c r="H116" s="40">
        <v>49.883333333333326</v>
      </c>
      <c r="I116" s="40">
        <v>50.36666666666666</v>
      </c>
      <c r="J116" s="40">
        <v>50.933333333333323</v>
      </c>
      <c r="K116" s="31">
        <v>49.8</v>
      </c>
      <c r="L116" s="31">
        <v>48.75</v>
      </c>
      <c r="M116" s="31">
        <v>283.00125000000003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256.55</v>
      </c>
      <c r="D117" s="40">
        <v>256.25000000000006</v>
      </c>
      <c r="E117" s="40">
        <v>250.65000000000009</v>
      </c>
      <c r="F117" s="40">
        <v>244.75000000000003</v>
      </c>
      <c r="G117" s="40">
        <v>239.15000000000006</v>
      </c>
      <c r="H117" s="40">
        <v>262.15000000000009</v>
      </c>
      <c r="I117" s="40">
        <v>267.75000000000011</v>
      </c>
      <c r="J117" s="40">
        <v>273.65000000000015</v>
      </c>
      <c r="K117" s="31">
        <v>261.85000000000002</v>
      </c>
      <c r="L117" s="31">
        <v>250.35</v>
      </c>
      <c r="M117" s="31">
        <v>854.06902000000002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237.5</v>
      </c>
      <c r="D118" s="40">
        <v>238.70000000000002</v>
      </c>
      <c r="E118" s="40">
        <v>235.40000000000003</v>
      </c>
      <c r="F118" s="40">
        <v>233.3</v>
      </c>
      <c r="G118" s="40">
        <v>230.00000000000003</v>
      </c>
      <c r="H118" s="40">
        <v>240.80000000000004</v>
      </c>
      <c r="I118" s="40">
        <v>244.10000000000005</v>
      </c>
      <c r="J118" s="40">
        <v>246.20000000000005</v>
      </c>
      <c r="K118" s="31">
        <v>242</v>
      </c>
      <c r="L118" s="31">
        <v>236.6</v>
      </c>
      <c r="M118" s="31">
        <v>84.237960000000001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9428.9</v>
      </c>
      <c r="D119" s="40">
        <v>9473.3666666666668</v>
      </c>
      <c r="E119" s="40">
        <v>9270.5333333333328</v>
      </c>
      <c r="F119" s="40">
        <v>9112.1666666666661</v>
      </c>
      <c r="G119" s="40">
        <v>8909.3333333333321</v>
      </c>
      <c r="H119" s="40">
        <v>9631.7333333333336</v>
      </c>
      <c r="I119" s="40">
        <v>9834.5666666666657</v>
      </c>
      <c r="J119" s="40">
        <v>9992.9333333333343</v>
      </c>
      <c r="K119" s="31">
        <v>9676.2000000000007</v>
      </c>
      <c r="L119" s="31">
        <v>9315</v>
      </c>
      <c r="M119" s="31">
        <v>2.1029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229.55</v>
      </c>
      <c r="D120" s="40">
        <v>229.51666666666668</v>
      </c>
      <c r="E120" s="40">
        <v>221.63333333333335</v>
      </c>
      <c r="F120" s="40">
        <v>213.71666666666667</v>
      </c>
      <c r="G120" s="40">
        <v>205.83333333333334</v>
      </c>
      <c r="H120" s="40">
        <v>237.43333333333337</v>
      </c>
      <c r="I120" s="40">
        <v>245.31666666666669</v>
      </c>
      <c r="J120" s="40">
        <v>253.23333333333338</v>
      </c>
      <c r="K120" s="31">
        <v>237.4</v>
      </c>
      <c r="L120" s="31">
        <v>221.6</v>
      </c>
      <c r="M120" s="31">
        <v>196.55318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134.4</v>
      </c>
      <c r="D121" s="40">
        <v>133.63333333333333</v>
      </c>
      <c r="E121" s="40">
        <v>131.76666666666665</v>
      </c>
      <c r="F121" s="40">
        <v>129.13333333333333</v>
      </c>
      <c r="G121" s="40">
        <v>127.26666666666665</v>
      </c>
      <c r="H121" s="40">
        <v>136.26666666666665</v>
      </c>
      <c r="I121" s="40">
        <v>138.13333333333333</v>
      </c>
      <c r="J121" s="40">
        <v>140.76666666666665</v>
      </c>
      <c r="K121" s="31">
        <v>135.5</v>
      </c>
      <c r="L121" s="31">
        <v>131</v>
      </c>
      <c r="M121" s="31">
        <v>140.40736000000001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5463.55</v>
      </c>
      <c r="D122" s="40">
        <v>5349.1833333333334</v>
      </c>
      <c r="E122" s="40">
        <v>5104.3666666666668</v>
      </c>
      <c r="F122" s="40">
        <v>4745.1833333333334</v>
      </c>
      <c r="G122" s="40">
        <v>4500.3666666666668</v>
      </c>
      <c r="H122" s="40">
        <v>5708.3666666666668</v>
      </c>
      <c r="I122" s="40">
        <v>5953.1833333333343</v>
      </c>
      <c r="J122" s="40">
        <v>6312.3666666666668</v>
      </c>
      <c r="K122" s="31">
        <v>5594</v>
      </c>
      <c r="L122" s="31">
        <v>4990</v>
      </c>
      <c r="M122" s="31">
        <v>142.35419999999999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509.8</v>
      </c>
      <c r="D123" s="40">
        <v>512.85</v>
      </c>
      <c r="E123" s="40">
        <v>505.95000000000005</v>
      </c>
      <c r="F123" s="40">
        <v>502.1</v>
      </c>
      <c r="G123" s="40">
        <v>495.20000000000005</v>
      </c>
      <c r="H123" s="40">
        <v>516.70000000000005</v>
      </c>
      <c r="I123" s="40">
        <v>523.59999999999991</v>
      </c>
      <c r="J123" s="40">
        <v>527.45000000000005</v>
      </c>
      <c r="K123" s="31">
        <v>519.75</v>
      </c>
      <c r="L123" s="31">
        <v>509</v>
      </c>
      <c r="M123" s="31">
        <v>26.67604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306</v>
      </c>
      <c r="D124" s="40">
        <v>305.01666666666665</v>
      </c>
      <c r="E124" s="40">
        <v>299.0333333333333</v>
      </c>
      <c r="F124" s="40">
        <v>292.06666666666666</v>
      </c>
      <c r="G124" s="40">
        <v>286.08333333333331</v>
      </c>
      <c r="H124" s="40">
        <v>311.98333333333329</v>
      </c>
      <c r="I124" s="40">
        <v>317.96666666666664</v>
      </c>
      <c r="J124" s="40">
        <v>324.93333333333328</v>
      </c>
      <c r="K124" s="31">
        <v>311</v>
      </c>
      <c r="L124" s="31">
        <v>298.05</v>
      </c>
      <c r="M124" s="31">
        <v>42.569279999999999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1210</v>
      </c>
      <c r="D125" s="40">
        <v>1195.6000000000001</v>
      </c>
      <c r="E125" s="40">
        <v>1176.2000000000003</v>
      </c>
      <c r="F125" s="40">
        <v>1142.4000000000001</v>
      </c>
      <c r="G125" s="40">
        <v>1123.0000000000002</v>
      </c>
      <c r="H125" s="40">
        <v>1229.4000000000003</v>
      </c>
      <c r="I125" s="40">
        <v>1248.8000000000004</v>
      </c>
      <c r="J125" s="40">
        <v>1282.6000000000004</v>
      </c>
      <c r="K125" s="31">
        <v>1215</v>
      </c>
      <c r="L125" s="31">
        <v>1161.8</v>
      </c>
      <c r="M125" s="31">
        <v>33.158200000000001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7008.85</v>
      </c>
      <c r="D126" s="40">
        <v>7002.9000000000005</v>
      </c>
      <c r="E126" s="40">
        <v>6825.8000000000011</v>
      </c>
      <c r="F126" s="40">
        <v>6642.7500000000009</v>
      </c>
      <c r="G126" s="40">
        <v>6465.6500000000015</v>
      </c>
      <c r="H126" s="40">
        <v>7185.9500000000007</v>
      </c>
      <c r="I126" s="40">
        <v>7363.0500000000011</v>
      </c>
      <c r="J126" s="40">
        <v>7546.1</v>
      </c>
      <c r="K126" s="31">
        <v>7180</v>
      </c>
      <c r="L126" s="31">
        <v>6819.85</v>
      </c>
      <c r="M126" s="31">
        <v>6.7570699999999997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1715.75</v>
      </c>
      <c r="D127" s="40">
        <v>1732.5166666666667</v>
      </c>
      <c r="E127" s="40">
        <v>1681.4333333333334</v>
      </c>
      <c r="F127" s="40">
        <v>1647.1166666666668</v>
      </c>
      <c r="G127" s="40">
        <v>1596.0333333333335</v>
      </c>
      <c r="H127" s="40">
        <v>1766.8333333333333</v>
      </c>
      <c r="I127" s="40">
        <v>1817.9166666666667</v>
      </c>
      <c r="J127" s="40">
        <v>1852.2333333333331</v>
      </c>
      <c r="K127" s="31">
        <v>1783.6</v>
      </c>
      <c r="L127" s="31">
        <v>1698.2</v>
      </c>
      <c r="M127" s="31">
        <v>196.55776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2073.1999999999998</v>
      </c>
      <c r="D128" s="40">
        <v>2058.5833333333335</v>
      </c>
      <c r="E128" s="40">
        <v>2030.166666666667</v>
      </c>
      <c r="F128" s="40">
        <v>1987.1333333333334</v>
      </c>
      <c r="G128" s="40">
        <v>1958.7166666666669</v>
      </c>
      <c r="H128" s="40">
        <v>2101.6166666666668</v>
      </c>
      <c r="I128" s="40">
        <v>2130.0333333333338</v>
      </c>
      <c r="J128" s="40">
        <v>2173.0666666666671</v>
      </c>
      <c r="K128" s="31">
        <v>2087</v>
      </c>
      <c r="L128" s="31">
        <v>2015.55</v>
      </c>
      <c r="M128" s="31">
        <v>6.2843799999999996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2422.1999999999998</v>
      </c>
      <c r="D129" s="40">
        <v>2410.4166666666665</v>
      </c>
      <c r="E129" s="40">
        <v>2375.6833333333329</v>
      </c>
      <c r="F129" s="40">
        <v>2329.1666666666665</v>
      </c>
      <c r="G129" s="40">
        <v>2294.4333333333329</v>
      </c>
      <c r="H129" s="40">
        <v>2456.9333333333329</v>
      </c>
      <c r="I129" s="40">
        <v>2491.6666666666665</v>
      </c>
      <c r="J129" s="40">
        <v>2538.1833333333329</v>
      </c>
      <c r="K129" s="31">
        <v>2445.15</v>
      </c>
      <c r="L129" s="31">
        <v>2363.9</v>
      </c>
      <c r="M129" s="31">
        <v>3.2245699999999999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394</v>
      </c>
      <c r="D130" s="40">
        <v>397.5</v>
      </c>
      <c r="E130" s="40">
        <v>387</v>
      </c>
      <c r="F130" s="40">
        <v>380</v>
      </c>
      <c r="G130" s="40">
        <v>369.5</v>
      </c>
      <c r="H130" s="40">
        <v>404.5</v>
      </c>
      <c r="I130" s="40">
        <v>415</v>
      </c>
      <c r="J130" s="40">
        <v>422</v>
      </c>
      <c r="K130" s="31">
        <v>408</v>
      </c>
      <c r="L130" s="31">
        <v>390.5</v>
      </c>
      <c r="M130" s="31">
        <v>11.421760000000001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692.85</v>
      </c>
      <c r="D131" s="40">
        <v>691.6</v>
      </c>
      <c r="E131" s="40">
        <v>684.2</v>
      </c>
      <c r="F131" s="40">
        <v>675.55000000000007</v>
      </c>
      <c r="G131" s="40">
        <v>668.15000000000009</v>
      </c>
      <c r="H131" s="40">
        <v>700.25</v>
      </c>
      <c r="I131" s="40">
        <v>707.64999999999986</v>
      </c>
      <c r="J131" s="40">
        <v>716.3</v>
      </c>
      <c r="K131" s="31">
        <v>699</v>
      </c>
      <c r="L131" s="31">
        <v>682.95</v>
      </c>
      <c r="M131" s="31">
        <v>47.510649999999998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446.5</v>
      </c>
      <c r="D132" s="40">
        <v>444.3</v>
      </c>
      <c r="E132" s="40">
        <v>434.8</v>
      </c>
      <c r="F132" s="40">
        <v>423.1</v>
      </c>
      <c r="G132" s="40">
        <v>413.6</v>
      </c>
      <c r="H132" s="40">
        <v>456</v>
      </c>
      <c r="I132" s="40">
        <v>465.5</v>
      </c>
      <c r="J132" s="40">
        <v>477.2</v>
      </c>
      <c r="K132" s="31">
        <v>453.8</v>
      </c>
      <c r="L132" s="31">
        <v>432.6</v>
      </c>
      <c r="M132" s="31">
        <v>106.9542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4409.6000000000004</v>
      </c>
      <c r="D133" s="40">
        <v>4457.2333333333327</v>
      </c>
      <c r="E133" s="40">
        <v>4346.0166666666655</v>
      </c>
      <c r="F133" s="40">
        <v>4282.4333333333325</v>
      </c>
      <c r="G133" s="40">
        <v>4171.2166666666653</v>
      </c>
      <c r="H133" s="40">
        <v>4520.8166666666657</v>
      </c>
      <c r="I133" s="40">
        <v>4632.0333333333328</v>
      </c>
      <c r="J133" s="40">
        <v>4695.6166666666659</v>
      </c>
      <c r="K133" s="31">
        <v>4568.45</v>
      </c>
      <c r="L133" s="31">
        <v>4393.6499999999996</v>
      </c>
      <c r="M133" s="31">
        <v>5.58887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2017.8</v>
      </c>
      <c r="D134" s="40">
        <v>2009.4333333333334</v>
      </c>
      <c r="E134" s="40">
        <v>1993.3666666666668</v>
      </c>
      <c r="F134" s="40">
        <v>1968.9333333333334</v>
      </c>
      <c r="G134" s="40">
        <v>1952.8666666666668</v>
      </c>
      <c r="H134" s="40">
        <v>2033.8666666666668</v>
      </c>
      <c r="I134" s="40">
        <v>2049.9333333333334</v>
      </c>
      <c r="J134" s="40">
        <v>2074.3666666666668</v>
      </c>
      <c r="K134" s="31">
        <v>2025.5</v>
      </c>
      <c r="L134" s="31">
        <v>1985</v>
      </c>
      <c r="M134" s="31">
        <v>16.52356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94.35</v>
      </c>
      <c r="D135" s="40">
        <v>93.916666666666671</v>
      </c>
      <c r="E135" s="40">
        <v>92.733333333333348</v>
      </c>
      <c r="F135" s="40">
        <v>91.116666666666674</v>
      </c>
      <c r="G135" s="40">
        <v>89.933333333333351</v>
      </c>
      <c r="H135" s="40">
        <v>95.533333333333346</v>
      </c>
      <c r="I135" s="40">
        <v>96.716666666666654</v>
      </c>
      <c r="J135" s="40">
        <v>98.333333333333343</v>
      </c>
      <c r="K135" s="31">
        <v>95.1</v>
      </c>
      <c r="L135" s="31">
        <v>92.3</v>
      </c>
      <c r="M135" s="31">
        <v>178.66584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4817.05</v>
      </c>
      <c r="D136" s="40">
        <v>4839.95</v>
      </c>
      <c r="E136" s="40">
        <v>4699.95</v>
      </c>
      <c r="F136" s="40">
        <v>4582.8500000000004</v>
      </c>
      <c r="G136" s="40">
        <v>4442.8500000000004</v>
      </c>
      <c r="H136" s="40">
        <v>4957.0499999999993</v>
      </c>
      <c r="I136" s="40">
        <v>5097.0499999999993</v>
      </c>
      <c r="J136" s="40">
        <v>5214.1499999999987</v>
      </c>
      <c r="K136" s="31">
        <v>4979.95</v>
      </c>
      <c r="L136" s="31">
        <v>4722.8500000000004</v>
      </c>
      <c r="M136" s="31">
        <v>6.4832000000000001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443.3</v>
      </c>
      <c r="D137" s="40">
        <v>444.88333333333338</v>
      </c>
      <c r="E137" s="40">
        <v>439.96666666666675</v>
      </c>
      <c r="F137" s="40">
        <v>436.63333333333338</v>
      </c>
      <c r="G137" s="40">
        <v>431.71666666666675</v>
      </c>
      <c r="H137" s="40">
        <v>448.21666666666675</v>
      </c>
      <c r="I137" s="40">
        <v>453.13333333333338</v>
      </c>
      <c r="J137" s="40">
        <v>456.46666666666675</v>
      </c>
      <c r="K137" s="31">
        <v>449.8</v>
      </c>
      <c r="L137" s="31">
        <v>441.55</v>
      </c>
      <c r="M137" s="31">
        <v>15.81427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6098.9</v>
      </c>
      <c r="D138" s="40">
        <v>6134.0166666666664</v>
      </c>
      <c r="E138" s="40">
        <v>5994.8833333333332</v>
      </c>
      <c r="F138" s="40">
        <v>5890.8666666666668</v>
      </c>
      <c r="G138" s="40">
        <v>5751.7333333333336</v>
      </c>
      <c r="H138" s="40">
        <v>6238.0333333333328</v>
      </c>
      <c r="I138" s="40">
        <v>6377.1666666666661</v>
      </c>
      <c r="J138" s="40">
        <v>6481.1833333333325</v>
      </c>
      <c r="K138" s="31">
        <v>6273.15</v>
      </c>
      <c r="L138" s="31">
        <v>6030</v>
      </c>
      <c r="M138" s="31">
        <v>4.8593000000000002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1789.3</v>
      </c>
      <c r="D139" s="40">
        <v>1791.55</v>
      </c>
      <c r="E139" s="40">
        <v>1765.1999999999998</v>
      </c>
      <c r="F139" s="40">
        <v>1741.1</v>
      </c>
      <c r="G139" s="40">
        <v>1714.7499999999998</v>
      </c>
      <c r="H139" s="40">
        <v>1815.6499999999999</v>
      </c>
      <c r="I139" s="40">
        <v>1841.9999999999998</v>
      </c>
      <c r="J139" s="40">
        <v>1866.1</v>
      </c>
      <c r="K139" s="31">
        <v>1817.9</v>
      </c>
      <c r="L139" s="31">
        <v>1767.45</v>
      </c>
      <c r="M139" s="31">
        <v>44.409089999999999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651</v>
      </c>
      <c r="D140" s="40">
        <v>644.20000000000005</v>
      </c>
      <c r="E140" s="40">
        <v>635.00000000000011</v>
      </c>
      <c r="F140" s="40">
        <v>619.00000000000011</v>
      </c>
      <c r="G140" s="40">
        <v>609.80000000000018</v>
      </c>
      <c r="H140" s="40">
        <v>660.2</v>
      </c>
      <c r="I140" s="40">
        <v>669.39999999999986</v>
      </c>
      <c r="J140" s="40">
        <v>685.4</v>
      </c>
      <c r="K140" s="31">
        <v>653.4</v>
      </c>
      <c r="L140" s="31">
        <v>628.20000000000005</v>
      </c>
      <c r="M140" s="31">
        <v>29.68994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946.45</v>
      </c>
      <c r="D141" s="40">
        <v>953.19999999999993</v>
      </c>
      <c r="E141" s="40">
        <v>938.24999999999989</v>
      </c>
      <c r="F141" s="40">
        <v>930.05</v>
      </c>
      <c r="G141" s="40">
        <v>915.09999999999991</v>
      </c>
      <c r="H141" s="40">
        <v>961.39999999999986</v>
      </c>
      <c r="I141" s="40">
        <v>976.34999999999991</v>
      </c>
      <c r="J141" s="40">
        <v>984.54999999999984</v>
      </c>
      <c r="K141" s="31">
        <v>968.15</v>
      </c>
      <c r="L141" s="31">
        <v>945</v>
      </c>
      <c r="M141" s="31">
        <v>9.3894000000000002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85166.45</v>
      </c>
      <c r="D142" s="40">
        <v>85588.78333333334</v>
      </c>
      <c r="E142" s="40">
        <v>84577.56666666668</v>
      </c>
      <c r="F142" s="40">
        <v>83988.683333333334</v>
      </c>
      <c r="G142" s="40">
        <v>82977.466666666674</v>
      </c>
      <c r="H142" s="40">
        <v>86177.666666666686</v>
      </c>
      <c r="I142" s="40">
        <v>87188.883333333331</v>
      </c>
      <c r="J142" s="40">
        <v>87777.766666666692</v>
      </c>
      <c r="K142" s="31">
        <v>86600</v>
      </c>
      <c r="L142" s="31">
        <v>84999.9</v>
      </c>
      <c r="M142" s="31">
        <v>7.2650000000000006E-2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1067.05</v>
      </c>
      <c r="D143" s="40">
        <v>1074.6833333333334</v>
      </c>
      <c r="E143" s="40">
        <v>1057.3666666666668</v>
      </c>
      <c r="F143" s="40">
        <v>1047.6833333333334</v>
      </c>
      <c r="G143" s="40">
        <v>1030.3666666666668</v>
      </c>
      <c r="H143" s="40">
        <v>1084.3666666666668</v>
      </c>
      <c r="I143" s="40">
        <v>1101.6833333333334</v>
      </c>
      <c r="J143" s="40">
        <v>1111.3666666666668</v>
      </c>
      <c r="K143" s="31">
        <v>1092</v>
      </c>
      <c r="L143" s="31">
        <v>1065</v>
      </c>
      <c r="M143" s="31">
        <v>5.3906700000000001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185.2</v>
      </c>
      <c r="D144" s="40">
        <v>185.91666666666666</v>
      </c>
      <c r="E144" s="40">
        <v>183.88333333333333</v>
      </c>
      <c r="F144" s="40">
        <v>182.56666666666666</v>
      </c>
      <c r="G144" s="40">
        <v>180.53333333333333</v>
      </c>
      <c r="H144" s="40">
        <v>187.23333333333332</v>
      </c>
      <c r="I144" s="40">
        <v>189.26666666666668</v>
      </c>
      <c r="J144" s="40">
        <v>190.58333333333331</v>
      </c>
      <c r="K144" s="31">
        <v>187.95</v>
      </c>
      <c r="L144" s="31">
        <v>184.6</v>
      </c>
      <c r="M144" s="31">
        <v>25.568390000000001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931.4</v>
      </c>
      <c r="D145" s="40">
        <v>933.28333333333342</v>
      </c>
      <c r="E145" s="40">
        <v>920.31666666666683</v>
      </c>
      <c r="F145" s="40">
        <v>909.23333333333346</v>
      </c>
      <c r="G145" s="40">
        <v>896.26666666666688</v>
      </c>
      <c r="H145" s="40">
        <v>944.36666666666679</v>
      </c>
      <c r="I145" s="40">
        <v>957.33333333333326</v>
      </c>
      <c r="J145" s="40">
        <v>968.41666666666674</v>
      </c>
      <c r="K145" s="31">
        <v>946.25</v>
      </c>
      <c r="L145" s="31">
        <v>922.2</v>
      </c>
      <c r="M145" s="31">
        <v>33.549819999999997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195.3</v>
      </c>
      <c r="D146" s="40">
        <v>194.93333333333331</v>
      </c>
      <c r="E146" s="40">
        <v>193.01666666666662</v>
      </c>
      <c r="F146" s="40">
        <v>190.73333333333332</v>
      </c>
      <c r="G146" s="40">
        <v>188.81666666666663</v>
      </c>
      <c r="H146" s="40">
        <v>197.21666666666661</v>
      </c>
      <c r="I146" s="40">
        <v>199.1333333333333</v>
      </c>
      <c r="J146" s="40">
        <v>201.4166666666666</v>
      </c>
      <c r="K146" s="31">
        <v>196.85</v>
      </c>
      <c r="L146" s="31">
        <v>192.65</v>
      </c>
      <c r="M146" s="31">
        <v>31.808330000000002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579.29999999999995</v>
      </c>
      <c r="D147" s="40">
        <v>582.86666666666667</v>
      </c>
      <c r="E147" s="40">
        <v>574.5333333333333</v>
      </c>
      <c r="F147" s="40">
        <v>569.76666666666665</v>
      </c>
      <c r="G147" s="40">
        <v>561.43333333333328</v>
      </c>
      <c r="H147" s="40">
        <v>587.63333333333333</v>
      </c>
      <c r="I147" s="40">
        <v>595.96666666666658</v>
      </c>
      <c r="J147" s="40">
        <v>600.73333333333335</v>
      </c>
      <c r="K147" s="31">
        <v>591.20000000000005</v>
      </c>
      <c r="L147" s="31">
        <v>578.1</v>
      </c>
      <c r="M147" s="31">
        <v>10.15225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7496.9</v>
      </c>
      <c r="D148" s="40">
        <v>7500.6333333333341</v>
      </c>
      <c r="E148" s="40">
        <v>7441.2666666666682</v>
      </c>
      <c r="F148" s="40">
        <v>7385.6333333333341</v>
      </c>
      <c r="G148" s="40">
        <v>7326.2666666666682</v>
      </c>
      <c r="H148" s="40">
        <v>7556.2666666666682</v>
      </c>
      <c r="I148" s="40">
        <v>7615.633333333335</v>
      </c>
      <c r="J148" s="40">
        <v>7671.2666666666682</v>
      </c>
      <c r="K148" s="31">
        <v>7560</v>
      </c>
      <c r="L148" s="31">
        <v>7445</v>
      </c>
      <c r="M148" s="31">
        <v>8.3154599999999999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988.25</v>
      </c>
      <c r="D149" s="40">
        <v>989.58333333333337</v>
      </c>
      <c r="E149" s="40">
        <v>981.16666666666674</v>
      </c>
      <c r="F149" s="40">
        <v>974.08333333333337</v>
      </c>
      <c r="G149" s="40">
        <v>965.66666666666674</v>
      </c>
      <c r="H149" s="40">
        <v>996.66666666666674</v>
      </c>
      <c r="I149" s="40">
        <v>1005.0833333333335</v>
      </c>
      <c r="J149" s="40">
        <v>1012.1666666666667</v>
      </c>
      <c r="K149" s="31">
        <v>998</v>
      </c>
      <c r="L149" s="31">
        <v>982.5</v>
      </c>
      <c r="M149" s="31">
        <v>8.17971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4691.2</v>
      </c>
      <c r="D150" s="40">
        <v>4726.2833333333328</v>
      </c>
      <c r="E150" s="40">
        <v>4514.9166666666661</v>
      </c>
      <c r="F150" s="40">
        <v>4338.6333333333332</v>
      </c>
      <c r="G150" s="40">
        <v>4127.2666666666664</v>
      </c>
      <c r="H150" s="40">
        <v>4902.5666666666657</v>
      </c>
      <c r="I150" s="40">
        <v>5113.9333333333325</v>
      </c>
      <c r="J150" s="40">
        <v>5290.2166666666653</v>
      </c>
      <c r="K150" s="31">
        <v>4937.6499999999996</v>
      </c>
      <c r="L150" s="31">
        <v>4550</v>
      </c>
      <c r="M150" s="31">
        <v>75.959389999999999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3266.6</v>
      </c>
      <c r="D151" s="40">
        <v>3315.5</v>
      </c>
      <c r="E151" s="40">
        <v>3176</v>
      </c>
      <c r="F151" s="40">
        <v>3085.4</v>
      </c>
      <c r="G151" s="40">
        <v>2945.9</v>
      </c>
      <c r="H151" s="40">
        <v>3406.1</v>
      </c>
      <c r="I151" s="40">
        <v>3545.6</v>
      </c>
      <c r="J151" s="40">
        <v>3636.2</v>
      </c>
      <c r="K151" s="31">
        <v>3455</v>
      </c>
      <c r="L151" s="31">
        <v>3224.9</v>
      </c>
      <c r="M151" s="31">
        <v>21.393630000000002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1552.6</v>
      </c>
      <c r="D152" s="40">
        <v>1560.6333333333332</v>
      </c>
      <c r="E152" s="40">
        <v>1533.2666666666664</v>
      </c>
      <c r="F152" s="40">
        <v>1513.9333333333332</v>
      </c>
      <c r="G152" s="40">
        <v>1486.5666666666664</v>
      </c>
      <c r="H152" s="40">
        <v>1579.9666666666665</v>
      </c>
      <c r="I152" s="40">
        <v>1607.3333333333333</v>
      </c>
      <c r="J152" s="40">
        <v>1626.6666666666665</v>
      </c>
      <c r="K152" s="31">
        <v>1588</v>
      </c>
      <c r="L152" s="31">
        <v>1541.3</v>
      </c>
      <c r="M152" s="31">
        <v>5.5108499999999996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889.85</v>
      </c>
      <c r="D153" s="40">
        <v>893.61666666666679</v>
      </c>
      <c r="E153" s="40">
        <v>884.43333333333362</v>
      </c>
      <c r="F153" s="40">
        <v>879.01666666666688</v>
      </c>
      <c r="G153" s="40">
        <v>869.83333333333371</v>
      </c>
      <c r="H153" s="40">
        <v>899.03333333333353</v>
      </c>
      <c r="I153" s="40">
        <v>908.2166666666667</v>
      </c>
      <c r="J153" s="40">
        <v>913.63333333333344</v>
      </c>
      <c r="K153" s="31">
        <v>902.8</v>
      </c>
      <c r="L153" s="31">
        <v>888.2</v>
      </c>
      <c r="M153" s="31">
        <v>1.7872399999999999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153.55000000000001</v>
      </c>
      <c r="D154" s="40">
        <v>153.41666666666669</v>
      </c>
      <c r="E154" s="40">
        <v>152.43333333333337</v>
      </c>
      <c r="F154" s="40">
        <v>151.31666666666669</v>
      </c>
      <c r="G154" s="40">
        <v>150.33333333333337</v>
      </c>
      <c r="H154" s="40">
        <v>154.53333333333336</v>
      </c>
      <c r="I154" s="40">
        <v>155.51666666666671</v>
      </c>
      <c r="J154" s="40">
        <v>156.63333333333335</v>
      </c>
      <c r="K154" s="31">
        <v>154.4</v>
      </c>
      <c r="L154" s="31">
        <v>152.30000000000001</v>
      </c>
      <c r="M154" s="31">
        <v>98.322760000000002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149.4</v>
      </c>
      <c r="D155" s="40">
        <v>148.95000000000002</v>
      </c>
      <c r="E155" s="40">
        <v>147.30000000000004</v>
      </c>
      <c r="F155" s="40">
        <v>145.20000000000002</v>
      </c>
      <c r="G155" s="40">
        <v>143.55000000000004</v>
      </c>
      <c r="H155" s="40">
        <v>151.05000000000004</v>
      </c>
      <c r="I155" s="40">
        <v>152.70000000000002</v>
      </c>
      <c r="J155" s="40">
        <v>154.80000000000004</v>
      </c>
      <c r="K155" s="31">
        <v>150.6</v>
      </c>
      <c r="L155" s="31">
        <v>146.85</v>
      </c>
      <c r="M155" s="31">
        <v>292.63866999999999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3934.25</v>
      </c>
      <c r="D156" s="40">
        <v>3963.1833333333329</v>
      </c>
      <c r="E156" s="40">
        <v>3890.3666666666659</v>
      </c>
      <c r="F156" s="40">
        <v>3846.4833333333331</v>
      </c>
      <c r="G156" s="40">
        <v>3773.6666666666661</v>
      </c>
      <c r="H156" s="40">
        <v>4007.0666666666657</v>
      </c>
      <c r="I156" s="40">
        <v>4079.8833333333323</v>
      </c>
      <c r="J156" s="40">
        <v>4123.7666666666655</v>
      </c>
      <c r="K156" s="31">
        <v>4036</v>
      </c>
      <c r="L156" s="31">
        <v>3919.3</v>
      </c>
      <c r="M156" s="31">
        <v>1.31237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19325.400000000001</v>
      </c>
      <c r="D157" s="40">
        <v>19326.383333333335</v>
      </c>
      <c r="E157" s="40">
        <v>19224.01666666667</v>
      </c>
      <c r="F157" s="40">
        <v>19122.633333333335</v>
      </c>
      <c r="G157" s="40">
        <v>19020.26666666667</v>
      </c>
      <c r="H157" s="40">
        <v>19427.76666666667</v>
      </c>
      <c r="I157" s="40">
        <v>19530.133333333331</v>
      </c>
      <c r="J157" s="40">
        <v>19631.51666666667</v>
      </c>
      <c r="K157" s="31">
        <v>19428.75</v>
      </c>
      <c r="L157" s="31">
        <v>19225</v>
      </c>
      <c r="M157" s="31">
        <v>0.4219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449.1</v>
      </c>
      <c r="D158" s="40">
        <v>446.88333333333338</v>
      </c>
      <c r="E158" s="40">
        <v>442.46666666666675</v>
      </c>
      <c r="F158" s="40">
        <v>435.83333333333337</v>
      </c>
      <c r="G158" s="40">
        <v>431.41666666666674</v>
      </c>
      <c r="H158" s="40">
        <v>453.51666666666677</v>
      </c>
      <c r="I158" s="40">
        <v>457.93333333333339</v>
      </c>
      <c r="J158" s="40">
        <v>464.56666666666678</v>
      </c>
      <c r="K158" s="31">
        <v>451.3</v>
      </c>
      <c r="L158" s="31">
        <v>440.25</v>
      </c>
      <c r="M158" s="31">
        <v>11.621969999999999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956.35</v>
      </c>
      <c r="D159" s="40">
        <v>971.58333333333337</v>
      </c>
      <c r="E159" s="40">
        <v>935.4666666666667</v>
      </c>
      <c r="F159" s="40">
        <v>914.58333333333337</v>
      </c>
      <c r="G159" s="40">
        <v>878.4666666666667</v>
      </c>
      <c r="H159" s="40">
        <v>992.4666666666667</v>
      </c>
      <c r="I159" s="40">
        <v>1028.5833333333333</v>
      </c>
      <c r="J159" s="40">
        <v>1049.4666666666667</v>
      </c>
      <c r="K159" s="31">
        <v>1007.7</v>
      </c>
      <c r="L159" s="31">
        <v>950.7</v>
      </c>
      <c r="M159" s="31">
        <v>17.319710000000001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159.05000000000001</v>
      </c>
      <c r="D160" s="40">
        <v>159.81666666666669</v>
      </c>
      <c r="E160" s="40">
        <v>157.88333333333338</v>
      </c>
      <c r="F160" s="40">
        <v>156.7166666666667</v>
      </c>
      <c r="G160" s="40">
        <v>154.78333333333339</v>
      </c>
      <c r="H160" s="40">
        <v>160.98333333333338</v>
      </c>
      <c r="I160" s="40">
        <v>162.91666666666671</v>
      </c>
      <c r="J160" s="40">
        <v>164.08333333333337</v>
      </c>
      <c r="K160" s="31">
        <v>161.75</v>
      </c>
      <c r="L160" s="31">
        <v>158.65</v>
      </c>
      <c r="M160" s="31">
        <v>148.21875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235.2</v>
      </c>
      <c r="D161" s="40">
        <v>236.04999999999998</v>
      </c>
      <c r="E161" s="40">
        <v>229.09999999999997</v>
      </c>
      <c r="F161" s="40">
        <v>222.99999999999997</v>
      </c>
      <c r="G161" s="40">
        <v>216.04999999999995</v>
      </c>
      <c r="H161" s="40">
        <v>242.14999999999998</v>
      </c>
      <c r="I161" s="40">
        <v>249.09999999999997</v>
      </c>
      <c r="J161" s="40">
        <v>255.2</v>
      </c>
      <c r="K161" s="31">
        <v>243</v>
      </c>
      <c r="L161" s="31">
        <v>229.95</v>
      </c>
      <c r="M161" s="31">
        <v>20.721360000000001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3314.25</v>
      </c>
      <c r="D162" s="40">
        <v>3327.6333333333332</v>
      </c>
      <c r="E162" s="40">
        <v>3287.4666666666662</v>
      </c>
      <c r="F162" s="40">
        <v>3260.6833333333329</v>
      </c>
      <c r="G162" s="40">
        <v>3220.516666666666</v>
      </c>
      <c r="H162" s="40">
        <v>3354.4166666666665</v>
      </c>
      <c r="I162" s="40">
        <v>3394.5833333333335</v>
      </c>
      <c r="J162" s="40">
        <v>3421.3666666666668</v>
      </c>
      <c r="K162" s="31">
        <v>3367.8</v>
      </c>
      <c r="L162" s="31">
        <v>3300.85</v>
      </c>
      <c r="M162" s="31">
        <v>1.4644600000000001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37370.300000000003</v>
      </c>
      <c r="D163" s="40">
        <v>37390.1</v>
      </c>
      <c r="E163" s="40">
        <v>36980.199999999997</v>
      </c>
      <c r="F163" s="40">
        <v>36590.1</v>
      </c>
      <c r="G163" s="40">
        <v>36180.199999999997</v>
      </c>
      <c r="H163" s="40">
        <v>37780.199999999997</v>
      </c>
      <c r="I163" s="40">
        <v>38190.100000000006</v>
      </c>
      <c r="J163" s="40">
        <v>38580.199999999997</v>
      </c>
      <c r="K163" s="31">
        <v>37800</v>
      </c>
      <c r="L163" s="31">
        <v>37000</v>
      </c>
      <c r="M163" s="31">
        <v>0.30543999999999999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230.5</v>
      </c>
      <c r="D164" s="40">
        <v>232.03333333333333</v>
      </c>
      <c r="E164" s="40">
        <v>228.26666666666665</v>
      </c>
      <c r="F164" s="40">
        <v>226.03333333333333</v>
      </c>
      <c r="G164" s="40">
        <v>222.26666666666665</v>
      </c>
      <c r="H164" s="40">
        <v>234.26666666666665</v>
      </c>
      <c r="I164" s="40">
        <v>238.03333333333336</v>
      </c>
      <c r="J164" s="40">
        <v>240.26666666666665</v>
      </c>
      <c r="K164" s="31">
        <v>235.8</v>
      </c>
      <c r="L164" s="31">
        <v>229.8</v>
      </c>
      <c r="M164" s="31">
        <v>67.165779999999998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5537.6</v>
      </c>
      <c r="D165" s="40">
        <v>5551.6500000000005</v>
      </c>
      <c r="E165" s="40">
        <v>5490.9500000000007</v>
      </c>
      <c r="F165" s="40">
        <v>5444.3</v>
      </c>
      <c r="G165" s="40">
        <v>5383.6</v>
      </c>
      <c r="H165" s="40">
        <v>5598.3000000000011</v>
      </c>
      <c r="I165" s="40">
        <v>5659</v>
      </c>
      <c r="J165" s="40">
        <v>5705.6500000000015</v>
      </c>
      <c r="K165" s="31">
        <v>5612.35</v>
      </c>
      <c r="L165" s="31">
        <v>5505</v>
      </c>
      <c r="M165" s="31">
        <v>0.22028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2481.1</v>
      </c>
      <c r="D166" s="40">
        <v>2487.6666666666665</v>
      </c>
      <c r="E166" s="40">
        <v>2456.833333333333</v>
      </c>
      <c r="F166" s="40">
        <v>2432.5666666666666</v>
      </c>
      <c r="G166" s="40">
        <v>2401.7333333333331</v>
      </c>
      <c r="H166" s="40">
        <v>2511.9333333333329</v>
      </c>
      <c r="I166" s="40">
        <v>2542.766666666666</v>
      </c>
      <c r="J166" s="40">
        <v>2567.0333333333328</v>
      </c>
      <c r="K166" s="31">
        <v>2518.5</v>
      </c>
      <c r="L166" s="31">
        <v>2463.4</v>
      </c>
      <c r="M166" s="31">
        <v>3.4513199999999999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2835.75</v>
      </c>
      <c r="D167" s="40">
        <v>2830.5833333333335</v>
      </c>
      <c r="E167" s="40">
        <v>2806.166666666667</v>
      </c>
      <c r="F167" s="40">
        <v>2776.5833333333335</v>
      </c>
      <c r="G167" s="40">
        <v>2752.166666666667</v>
      </c>
      <c r="H167" s="40">
        <v>2860.166666666667</v>
      </c>
      <c r="I167" s="40">
        <v>2884.5833333333339</v>
      </c>
      <c r="J167" s="40">
        <v>2914.166666666667</v>
      </c>
      <c r="K167" s="31">
        <v>2855</v>
      </c>
      <c r="L167" s="31">
        <v>2801</v>
      </c>
      <c r="M167" s="31">
        <v>6.7268600000000003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2563.15</v>
      </c>
      <c r="D168" s="40">
        <v>2569.7166666666667</v>
      </c>
      <c r="E168" s="40">
        <v>2529.4333333333334</v>
      </c>
      <c r="F168" s="40">
        <v>2495.7166666666667</v>
      </c>
      <c r="G168" s="40">
        <v>2455.4333333333334</v>
      </c>
      <c r="H168" s="40">
        <v>2603.4333333333334</v>
      </c>
      <c r="I168" s="40">
        <v>2643.7166666666672</v>
      </c>
      <c r="J168" s="40">
        <v>2677.4333333333334</v>
      </c>
      <c r="K168" s="31">
        <v>2610</v>
      </c>
      <c r="L168" s="31">
        <v>2536</v>
      </c>
      <c r="M168" s="31">
        <v>5.2448899999999998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148.94999999999999</v>
      </c>
      <c r="D169" s="40">
        <v>148.20000000000002</v>
      </c>
      <c r="E169" s="40">
        <v>143.40000000000003</v>
      </c>
      <c r="F169" s="40">
        <v>137.85000000000002</v>
      </c>
      <c r="G169" s="40">
        <v>133.05000000000004</v>
      </c>
      <c r="H169" s="40">
        <v>153.75000000000003</v>
      </c>
      <c r="I169" s="40">
        <v>158.55000000000004</v>
      </c>
      <c r="J169" s="40">
        <v>164.10000000000002</v>
      </c>
      <c r="K169" s="31">
        <v>153</v>
      </c>
      <c r="L169" s="31">
        <v>142.65</v>
      </c>
      <c r="M169" s="31">
        <v>323.41696999999999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204.65</v>
      </c>
      <c r="D170" s="40">
        <v>202.95000000000002</v>
      </c>
      <c r="E170" s="40">
        <v>199.95000000000005</v>
      </c>
      <c r="F170" s="40">
        <v>195.25000000000003</v>
      </c>
      <c r="G170" s="40">
        <v>192.25000000000006</v>
      </c>
      <c r="H170" s="40">
        <v>207.65000000000003</v>
      </c>
      <c r="I170" s="40">
        <v>210.64999999999998</v>
      </c>
      <c r="J170" s="40">
        <v>215.35000000000002</v>
      </c>
      <c r="K170" s="31">
        <v>205.95</v>
      </c>
      <c r="L170" s="31">
        <v>198.25</v>
      </c>
      <c r="M170" s="31">
        <v>143.89091999999999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453.55</v>
      </c>
      <c r="D171" s="40">
        <v>458.78333333333336</v>
      </c>
      <c r="E171" s="40">
        <v>445.9666666666667</v>
      </c>
      <c r="F171" s="40">
        <v>438.38333333333333</v>
      </c>
      <c r="G171" s="40">
        <v>425.56666666666666</v>
      </c>
      <c r="H171" s="40">
        <v>466.36666666666673</v>
      </c>
      <c r="I171" s="40">
        <v>479.18333333333345</v>
      </c>
      <c r="J171" s="40">
        <v>486.76666666666677</v>
      </c>
      <c r="K171" s="31">
        <v>471.6</v>
      </c>
      <c r="L171" s="31">
        <v>451.2</v>
      </c>
      <c r="M171" s="31">
        <v>8.7929999999999993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13789.3</v>
      </c>
      <c r="D172" s="40">
        <v>13750.416666666666</v>
      </c>
      <c r="E172" s="40">
        <v>13600.833333333332</v>
      </c>
      <c r="F172" s="40">
        <v>13412.366666666667</v>
      </c>
      <c r="G172" s="40">
        <v>13262.783333333333</v>
      </c>
      <c r="H172" s="40">
        <v>13938.883333333331</v>
      </c>
      <c r="I172" s="40">
        <v>14088.466666666664</v>
      </c>
      <c r="J172" s="40">
        <v>14276.933333333331</v>
      </c>
      <c r="K172" s="31">
        <v>13900</v>
      </c>
      <c r="L172" s="31">
        <v>13561.95</v>
      </c>
      <c r="M172" s="31">
        <v>6.9809999999999997E-2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42.55</v>
      </c>
      <c r="D173" s="40">
        <v>42.31666666666667</v>
      </c>
      <c r="E173" s="40">
        <v>41.933333333333337</v>
      </c>
      <c r="F173" s="40">
        <v>41.31666666666667</v>
      </c>
      <c r="G173" s="40">
        <v>40.933333333333337</v>
      </c>
      <c r="H173" s="40">
        <v>42.933333333333337</v>
      </c>
      <c r="I173" s="40">
        <v>43.316666666666677</v>
      </c>
      <c r="J173" s="40">
        <v>43.933333333333337</v>
      </c>
      <c r="K173" s="31">
        <v>42.7</v>
      </c>
      <c r="L173" s="31">
        <v>41.7</v>
      </c>
      <c r="M173" s="31">
        <v>1285.21477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191.65</v>
      </c>
      <c r="D174" s="40">
        <v>191.93333333333331</v>
      </c>
      <c r="E174" s="40">
        <v>188.96666666666661</v>
      </c>
      <c r="F174" s="40">
        <v>186.2833333333333</v>
      </c>
      <c r="G174" s="40">
        <v>183.31666666666661</v>
      </c>
      <c r="H174" s="40">
        <v>194.61666666666662</v>
      </c>
      <c r="I174" s="40">
        <v>197.58333333333331</v>
      </c>
      <c r="J174" s="40">
        <v>200.26666666666662</v>
      </c>
      <c r="K174" s="31">
        <v>194.9</v>
      </c>
      <c r="L174" s="31">
        <v>189.25</v>
      </c>
      <c r="M174" s="31">
        <v>49.045180000000002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164.75</v>
      </c>
      <c r="D175" s="40">
        <v>164.43333333333334</v>
      </c>
      <c r="E175" s="40">
        <v>160.01666666666668</v>
      </c>
      <c r="F175" s="40">
        <v>155.28333333333333</v>
      </c>
      <c r="G175" s="40">
        <v>150.86666666666667</v>
      </c>
      <c r="H175" s="40">
        <v>169.16666666666669</v>
      </c>
      <c r="I175" s="40">
        <v>173.58333333333331</v>
      </c>
      <c r="J175" s="40">
        <v>178.31666666666669</v>
      </c>
      <c r="K175" s="31">
        <v>168.85</v>
      </c>
      <c r="L175" s="31">
        <v>159.69999999999999</v>
      </c>
      <c r="M175" s="31">
        <v>214.93592000000001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2700.4</v>
      </c>
      <c r="D176" s="40">
        <v>2701.6833333333334</v>
      </c>
      <c r="E176" s="40">
        <v>2685.916666666667</v>
      </c>
      <c r="F176" s="40">
        <v>2671.4333333333334</v>
      </c>
      <c r="G176" s="40">
        <v>2655.666666666667</v>
      </c>
      <c r="H176" s="40">
        <v>2716.166666666667</v>
      </c>
      <c r="I176" s="40">
        <v>2731.9333333333334</v>
      </c>
      <c r="J176" s="40">
        <v>2746.416666666667</v>
      </c>
      <c r="K176" s="31">
        <v>2717.45</v>
      </c>
      <c r="L176" s="31">
        <v>2687.2</v>
      </c>
      <c r="M176" s="31">
        <v>39.7973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1134.95</v>
      </c>
      <c r="D177" s="40">
        <v>1126.6499999999999</v>
      </c>
      <c r="E177" s="40">
        <v>1111.2999999999997</v>
      </c>
      <c r="F177" s="40">
        <v>1087.6499999999999</v>
      </c>
      <c r="G177" s="40">
        <v>1072.2999999999997</v>
      </c>
      <c r="H177" s="40">
        <v>1150.2999999999997</v>
      </c>
      <c r="I177" s="40">
        <v>1165.6499999999996</v>
      </c>
      <c r="J177" s="40">
        <v>1189.2999999999997</v>
      </c>
      <c r="K177" s="31">
        <v>1142</v>
      </c>
      <c r="L177" s="31">
        <v>1103</v>
      </c>
      <c r="M177" s="31">
        <v>17.892690000000002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1185.55</v>
      </c>
      <c r="D178" s="40">
        <v>1186.0833333333333</v>
      </c>
      <c r="E178" s="40">
        <v>1173.2666666666664</v>
      </c>
      <c r="F178" s="40">
        <v>1160.9833333333331</v>
      </c>
      <c r="G178" s="40">
        <v>1148.1666666666663</v>
      </c>
      <c r="H178" s="40">
        <v>1198.3666666666666</v>
      </c>
      <c r="I178" s="40">
        <v>1211.1833333333336</v>
      </c>
      <c r="J178" s="40">
        <v>1223.4666666666667</v>
      </c>
      <c r="K178" s="31">
        <v>1198.9000000000001</v>
      </c>
      <c r="L178" s="31">
        <v>1173.8</v>
      </c>
      <c r="M178" s="31">
        <v>20.807659999999998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2410.9</v>
      </c>
      <c r="D179" s="40">
        <v>2424.2999999999997</v>
      </c>
      <c r="E179" s="40">
        <v>2390.5999999999995</v>
      </c>
      <c r="F179" s="40">
        <v>2370.2999999999997</v>
      </c>
      <c r="G179" s="40">
        <v>2336.5999999999995</v>
      </c>
      <c r="H179" s="40">
        <v>2444.5999999999995</v>
      </c>
      <c r="I179" s="40">
        <v>2478.2999999999993</v>
      </c>
      <c r="J179" s="40">
        <v>2498.5999999999995</v>
      </c>
      <c r="K179" s="31">
        <v>2458</v>
      </c>
      <c r="L179" s="31">
        <v>2404</v>
      </c>
      <c r="M179" s="31">
        <v>7.6950200000000004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8161.65</v>
      </c>
      <c r="D180" s="40">
        <v>8150.55</v>
      </c>
      <c r="E180" s="40">
        <v>8106.1</v>
      </c>
      <c r="F180" s="40">
        <v>8050.55</v>
      </c>
      <c r="G180" s="40">
        <v>8006.1</v>
      </c>
      <c r="H180" s="40">
        <v>8206.1</v>
      </c>
      <c r="I180" s="40">
        <v>8250.5499999999993</v>
      </c>
      <c r="J180" s="40">
        <v>8306.1</v>
      </c>
      <c r="K180" s="31">
        <v>8195</v>
      </c>
      <c r="L180" s="31">
        <v>8095</v>
      </c>
      <c r="M180" s="31">
        <v>8.9749999999999996E-2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27956.45</v>
      </c>
      <c r="D181" s="40">
        <v>28055.866666666669</v>
      </c>
      <c r="E181" s="40">
        <v>27811.733333333337</v>
      </c>
      <c r="F181" s="40">
        <v>27667.01666666667</v>
      </c>
      <c r="G181" s="40">
        <v>27422.883333333339</v>
      </c>
      <c r="H181" s="40">
        <v>28200.583333333336</v>
      </c>
      <c r="I181" s="40">
        <v>28444.716666666667</v>
      </c>
      <c r="J181" s="40">
        <v>28589.433333333334</v>
      </c>
      <c r="K181" s="31">
        <v>28300</v>
      </c>
      <c r="L181" s="31">
        <v>27911.15</v>
      </c>
      <c r="M181" s="31">
        <v>0.46334999999999998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1383.55</v>
      </c>
      <c r="D182" s="40">
        <v>1379.8166666666666</v>
      </c>
      <c r="E182" s="40">
        <v>1360.5333333333333</v>
      </c>
      <c r="F182" s="40">
        <v>1337.5166666666667</v>
      </c>
      <c r="G182" s="40">
        <v>1318.2333333333333</v>
      </c>
      <c r="H182" s="40">
        <v>1402.8333333333333</v>
      </c>
      <c r="I182" s="40">
        <v>1422.1166666666666</v>
      </c>
      <c r="J182" s="40">
        <v>1445.1333333333332</v>
      </c>
      <c r="K182" s="31">
        <v>1399.1</v>
      </c>
      <c r="L182" s="31">
        <v>1356.8</v>
      </c>
      <c r="M182" s="31">
        <v>17.756820000000001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2269.35</v>
      </c>
      <c r="D183" s="40">
        <v>2276.6333333333332</v>
      </c>
      <c r="E183" s="40">
        <v>2245.3166666666666</v>
      </c>
      <c r="F183" s="40">
        <v>2221.2833333333333</v>
      </c>
      <c r="G183" s="40">
        <v>2189.9666666666667</v>
      </c>
      <c r="H183" s="40">
        <v>2300.6666666666665</v>
      </c>
      <c r="I183" s="40">
        <v>2331.9833333333331</v>
      </c>
      <c r="J183" s="40">
        <v>2356.0166666666664</v>
      </c>
      <c r="K183" s="31">
        <v>2307.9499999999998</v>
      </c>
      <c r="L183" s="31">
        <v>2252.6</v>
      </c>
      <c r="M183" s="31">
        <v>3.9283800000000002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490.6</v>
      </c>
      <c r="D184" s="40">
        <v>488.83333333333331</v>
      </c>
      <c r="E184" s="40">
        <v>483.76666666666665</v>
      </c>
      <c r="F184" s="40">
        <v>476.93333333333334</v>
      </c>
      <c r="G184" s="40">
        <v>471.86666666666667</v>
      </c>
      <c r="H184" s="40">
        <v>495.66666666666663</v>
      </c>
      <c r="I184" s="40">
        <v>500.73333333333335</v>
      </c>
      <c r="J184" s="40">
        <v>507.56666666666661</v>
      </c>
      <c r="K184" s="31">
        <v>493.9</v>
      </c>
      <c r="L184" s="31">
        <v>482</v>
      </c>
      <c r="M184" s="31">
        <v>234.31826000000001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124.2</v>
      </c>
      <c r="D185" s="40">
        <v>124.16666666666667</v>
      </c>
      <c r="E185" s="40">
        <v>122.53333333333335</v>
      </c>
      <c r="F185" s="40">
        <v>120.86666666666667</v>
      </c>
      <c r="G185" s="40">
        <v>119.23333333333335</v>
      </c>
      <c r="H185" s="40">
        <v>125.83333333333334</v>
      </c>
      <c r="I185" s="40">
        <v>127.46666666666667</v>
      </c>
      <c r="J185" s="40">
        <v>129.13333333333333</v>
      </c>
      <c r="K185" s="31">
        <v>125.8</v>
      </c>
      <c r="L185" s="31">
        <v>122.5</v>
      </c>
      <c r="M185" s="31">
        <v>602.11742000000004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841.3</v>
      </c>
      <c r="D186" s="40">
        <v>843.18333333333339</v>
      </c>
      <c r="E186" s="40">
        <v>836.36666666666679</v>
      </c>
      <c r="F186" s="40">
        <v>831.43333333333339</v>
      </c>
      <c r="G186" s="40">
        <v>824.61666666666679</v>
      </c>
      <c r="H186" s="40">
        <v>848.11666666666679</v>
      </c>
      <c r="I186" s="40">
        <v>854.93333333333339</v>
      </c>
      <c r="J186" s="40">
        <v>859.86666666666679</v>
      </c>
      <c r="K186" s="31">
        <v>850</v>
      </c>
      <c r="L186" s="31">
        <v>838.25</v>
      </c>
      <c r="M186" s="31">
        <v>23.002310000000001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554.45000000000005</v>
      </c>
      <c r="D187" s="40">
        <v>550.76666666666665</v>
      </c>
      <c r="E187" s="40">
        <v>541.38333333333333</v>
      </c>
      <c r="F187" s="40">
        <v>528.31666666666672</v>
      </c>
      <c r="G187" s="40">
        <v>518.93333333333339</v>
      </c>
      <c r="H187" s="40">
        <v>563.83333333333326</v>
      </c>
      <c r="I187" s="40">
        <v>573.21666666666647</v>
      </c>
      <c r="J187" s="40">
        <v>586.28333333333319</v>
      </c>
      <c r="K187" s="31">
        <v>560.15</v>
      </c>
      <c r="L187" s="31">
        <v>537.70000000000005</v>
      </c>
      <c r="M187" s="31">
        <v>17.244869999999999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612.75</v>
      </c>
      <c r="D188" s="40">
        <v>613.91666666666663</v>
      </c>
      <c r="E188" s="40">
        <v>607.93333333333328</v>
      </c>
      <c r="F188" s="40">
        <v>603.11666666666667</v>
      </c>
      <c r="G188" s="40">
        <v>597.13333333333333</v>
      </c>
      <c r="H188" s="40">
        <v>618.73333333333323</v>
      </c>
      <c r="I188" s="40">
        <v>624.71666666666658</v>
      </c>
      <c r="J188" s="40">
        <v>629.53333333333319</v>
      </c>
      <c r="K188" s="31">
        <v>619.9</v>
      </c>
      <c r="L188" s="31">
        <v>609.1</v>
      </c>
      <c r="M188" s="31">
        <v>3.0983499999999999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583.79999999999995</v>
      </c>
      <c r="D189" s="40">
        <v>581.18333333333328</v>
      </c>
      <c r="E189" s="40">
        <v>573.66666666666652</v>
      </c>
      <c r="F189" s="40">
        <v>563.53333333333319</v>
      </c>
      <c r="G189" s="40">
        <v>556.01666666666642</v>
      </c>
      <c r="H189" s="40">
        <v>591.31666666666661</v>
      </c>
      <c r="I189" s="40">
        <v>598.83333333333326</v>
      </c>
      <c r="J189" s="40">
        <v>608.9666666666667</v>
      </c>
      <c r="K189" s="31">
        <v>588.70000000000005</v>
      </c>
      <c r="L189" s="31">
        <v>571.04999999999995</v>
      </c>
      <c r="M189" s="31">
        <v>24.133859999999999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1084.05</v>
      </c>
      <c r="D190" s="40">
        <v>1101.4166666666667</v>
      </c>
      <c r="E190" s="40">
        <v>1060.8333333333335</v>
      </c>
      <c r="F190" s="40">
        <v>1037.6166666666668</v>
      </c>
      <c r="G190" s="40">
        <v>997.03333333333353</v>
      </c>
      <c r="H190" s="40">
        <v>1124.6333333333334</v>
      </c>
      <c r="I190" s="40">
        <v>1165.2166666666669</v>
      </c>
      <c r="J190" s="40">
        <v>1188.4333333333334</v>
      </c>
      <c r="K190" s="31">
        <v>1142</v>
      </c>
      <c r="L190" s="31">
        <v>1078.2</v>
      </c>
      <c r="M190" s="31">
        <v>45.869529999999997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3611.45</v>
      </c>
      <c r="D191" s="40">
        <v>3629.8833333333332</v>
      </c>
      <c r="E191" s="40">
        <v>3589.7666666666664</v>
      </c>
      <c r="F191" s="40">
        <v>3568.083333333333</v>
      </c>
      <c r="G191" s="40">
        <v>3527.9666666666662</v>
      </c>
      <c r="H191" s="40">
        <v>3651.5666666666666</v>
      </c>
      <c r="I191" s="40">
        <v>3691.6833333333334</v>
      </c>
      <c r="J191" s="40">
        <v>3713.3666666666668</v>
      </c>
      <c r="K191" s="31">
        <v>3670</v>
      </c>
      <c r="L191" s="31">
        <v>3608.2</v>
      </c>
      <c r="M191" s="31">
        <v>64.422989999999999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849.6</v>
      </c>
      <c r="D192" s="40">
        <v>851.86666666666667</v>
      </c>
      <c r="E192" s="40">
        <v>843.73333333333335</v>
      </c>
      <c r="F192" s="40">
        <v>837.86666666666667</v>
      </c>
      <c r="G192" s="40">
        <v>829.73333333333335</v>
      </c>
      <c r="H192" s="40">
        <v>857.73333333333335</v>
      </c>
      <c r="I192" s="40">
        <v>865.86666666666679</v>
      </c>
      <c r="J192" s="40">
        <v>871.73333333333335</v>
      </c>
      <c r="K192" s="31">
        <v>860</v>
      </c>
      <c r="L192" s="31">
        <v>846</v>
      </c>
      <c r="M192" s="31">
        <v>23.52197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6259.95</v>
      </c>
      <c r="D193" s="40">
        <v>6274.3166666666666</v>
      </c>
      <c r="E193" s="40">
        <v>6185.6333333333332</v>
      </c>
      <c r="F193" s="40">
        <v>6111.3166666666666</v>
      </c>
      <c r="G193" s="40">
        <v>6022.6333333333332</v>
      </c>
      <c r="H193" s="40">
        <v>6348.6333333333332</v>
      </c>
      <c r="I193" s="40">
        <v>6437.3166666666657</v>
      </c>
      <c r="J193" s="40">
        <v>6511.6333333333332</v>
      </c>
      <c r="K193" s="31">
        <v>6363</v>
      </c>
      <c r="L193" s="31">
        <v>6200</v>
      </c>
      <c r="M193" s="31">
        <v>2.8946800000000001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497.6</v>
      </c>
      <c r="D194" s="40">
        <v>506.5333333333333</v>
      </c>
      <c r="E194" s="40">
        <v>483.06666666666661</v>
      </c>
      <c r="F194" s="40">
        <v>468.5333333333333</v>
      </c>
      <c r="G194" s="40">
        <v>445.06666666666661</v>
      </c>
      <c r="H194" s="40">
        <v>521.06666666666661</v>
      </c>
      <c r="I194" s="40">
        <v>544.5333333333333</v>
      </c>
      <c r="J194" s="40">
        <v>559.06666666666661</v>
      </c>
      <c r="K194" s="31">
        <v>530</v>
      </c>
      <c r="L194" s="31">
        <v>492</v>
      </c>
      <c r="M194" s="31">
        <v>1036.3090099999999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222.6</v>
      </c>
      <c r="D195" s="40">
        <v>226.76666666666665</v>
      </c>
      <c r="E195" s="40">
        <v>216.5333333333333</v>
      </c>
      <c r="F195" s="40">
        <v>210.46666666666664</v>
      </c>
      <c r="G195" s="40">
        <v>200.23333333333329</v>
      </c>
      <c r="H195" s="40">
        <v>232.83333333333331</v>
      </c>
      <c r="I195" s="40">
        <v>243.06666666666666</v>
      </c>
      <c r="J195" s="40">
        <v>249.13333333333333</v>
      </c>
      <c r="K195" s="31">
        <v>237</v>
      </c>
      <c r="L195" s="31">
        <v>220.7</v>
      </c>
      <c r="M195" s="31">
        <v>1269.38132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1375.05</v>
      </c>
      <c r="D196" s="40">
        <v>1373.2166666666665</v>
      </c>
      <c r="E196" s="40">
        <v>1355.833333333333</v>
      </c>
      <c r="F196" s="40">
        <v>1336.6166666666666</v>
      </c>
      <c r="G196" s="40">
        <v>1319.2333333333331</v>
      </c>
      <c r="H196" s="40">
        <v>1392.4333333333329</v>
      </c>
      <c r="I196" s="40">
        <v>1409.8166666666666</v>
      </c>
      <c r="J196" s="40">
        <v>1429.0333333333328</v>
      </c>
      <c r="K196" s="31">
        <v>1390.6</v>
      </c>
      <c r="L196" s="31">
        <v>1354</v>
      </c>
      <c r="M196" s="31">
        <v>82.273709999999994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1430.8</v>
      </c>
      <c r="D197" s="40">
        <v>1433.6333333333332</v>
      </c>
      <c r="E197" s="40">
        <v>1407.6666666666665</v>
      </c>
      <c r="F197" s="40">
        <v>1384.5333333333333</v>
      </c>
      <c r="G197" s="40">
        <v>1358.5666666666666</v>
      </c>
      <c r="H197" s="40">
        <v>1456.7666666666664</v>
      </c>
      <c r="I197" s="40">
        <v>1482.7333333333331</v>
      </c>
      <c r="J197" s="40">
        <v>1505.8666666666663</v>
      </c>
      <c r="K197" s="31">
        <v>1459.6</v>
      </c>
      <c r="L197" s="31">
        <v>1410.5</v>
      </c>
      <c r="M197" s="31">
        <v>43.281239999999997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994.4</v>
      </c>
      <c r="D198" s="40">
        <v>999.18333333333339</v>
      </c>
      <c r="E198" s="40">
        <v>978.36666666666679</v>
      </c>
      <c r="F198" s="40">
        <v>962.33333333333337</v>
      </c>
      <c r="G198" s="40">
        <v>941.51666666666677</v>
      </c>
      <c r="H198" s="40">
        <v>1015.2166666666668</v>
      </c>
      <c r="I198" s="40">
        <v>1036.0333333333333</v>
      </c>
      <c r="J198" s="40">
        <v>1052.0666666666668</v>
      </c>
      <c r="K198" s="31">
        <v>1020</v>
      </c>
      <c r="L198" s="31">
        <v>983.15</v>
      </c>
      <c r="M198" s="31">
        <v>7.4763400000000004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2564.0500000000002</v>
      </c>
      <c r="D199" s="40">
        <v>2560.1333333333332</v>
      </c>
      <c r="E199" s="40">
        <v>2536.2666666666664</v>
      </c>
      <c r="F199" s="40">
        <v>2508.4833333333331</v>
      </c>
      <c r="G199" s="40">
        <v>2484.6166666666663</v>
      </c>
      <c r="H199" s="40">
        <v>2587.9166666666665</v>
      </c>
      <c r="I199" s="40">
        <v>2611.7833333333333</v>
      </c>
      <c r="J199" s="40">
        <v>2639.5666666666666</v>
      </c>
      <c r="K199" s="31">
        <v>2584</v>
      </c>
      <c r="L199" s="31">
        <v>2532.35</v>
      </c>
      <c r="M199" s="31">
        <v>15.464589999999999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3130.4</v>
      </c>
      <c r="D200" s="40">
        <v>3139.9666666666667</v>
      </c>
      <c r="E200" s="40">
        <v>3099.9333333333334</v>
      </c>
      <c r="F200" s="40">
        <v>3069.4666666666667</v>
      </c>
      <c r="G200" s="40">
        <v>3029.4333333333334</v>
      </c>
      <c r="H200" s="40">
        <v>3170.4333333333334</v>
      </c>
      <c r="I200" s="40">
        <v>3210.4666666666672</v>
      </c>
      <c r="J200" s="40">
        <v>3240.9333333333334</v>
      </c>
      <c r="K200" s="31">
        <v>3180</v>
      </c>
      <c r="L200" s="31">
        <v>3109.5</v>
      </c>
      <c r="M200" s="31">
        <v>0.51346000000000003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515.4</v>
      </c>
      <c r="D201" s="40">
        <v>517.38333333333333</v>
      </c>
      <c r="E201" s="40">
        <v>511.81666666666661</v>
      </c>
      <c r="F201" s="40">
        <v>508.23333333333323</v>
      </c>
      <c r="G201" s="40">
        <v>502.66666666666652</v>
      </c>
      <c r="H201" s="40">
        <v>520.9666666666667</v>
      </c>
      <c r="I201" s="40">
        <v>526.53333333333353</v>
      </c>
      <c r="J201" s="40">
        <v>530.11666666666679</v>
      </c>
      <c r="K201" s="31">
        <v>522.95000000000005</v>
      </c>
      <c r="L201" s="31">
        <v>513.79999999999995</v>
      </c>
      <c r="M201" s="31">
        <v>3.8795899999999999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1154.45</v>
      </c>
      <c r="D202" s="40">
        <v>1161.1499999999999</v>
      </c>
      <c r="E202" s="40">
        <v>1138.2999999999997</v>
      </c>
      <c r="F202" s="40">
        <v>1122.1499999999999</v>
      </c>
      <c r="G202" s="40">
        <v>1099.2999999999997</v>
      </c>
      <c r="H202" s="40">
        <v>1177.2999999999997</v>
      </c>
      <c r="I202" s="40">
        <v>1200.1499999999996</v>
      </c>
      <c r="J202" s="40">
        <v>1216.2999999999997</v>
      </c>
      <c r="K202" s="31">
        <v>1184</v>
      </c>
      <c r="L202" s="31">
        <v>1145</v>
      </c>
      <c r="M202" s="31">
        <v>5.63063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747.85</v>
      </c>
      <c r="D203" s="40">
        <v>750.69999999999993</v>
      </c>
      <c r="E203" s="40">
        <v>742.39999999999986</v>
      </c>
      <c r="F203" s="40">
        <v>736.94999999999993</v>
      </c>
      <c r="G203" s="40">
        <v>728.64999999999986</v>
      </c>
      <c r="H203" s="40">
        <v>756.14999999999986</v>
      </c>
      <c r="I203" s="40">
        <v>764.44999999999982</v>
      </c>
      <c r="J203" s="40">
        <v>769.89999999999986</v>
      </c>
      <c r="K203" s="31">
        <v>759</v>
      </c>
      <c r="L203" s="31">
        <v>745.25</v>
      </c>
      <c r="M203" s="31">
        <v>21.442959999999999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7395.5</v>
      </c>
      <c r="D204" s="40">
        <v>7397.8166666666666</v>
      </c>
      <c r="E204" s="40">
        <v>7337.6833333333334</v>
      </c>
      <c r="F204" s="40">
        <v>7279.8666666666668</v>
      </c>
      <c r="G204" s="40">
        <v>7219.7333333333336</v>
      </c>
      <c r="H204" s="40">
        <v>7455.6333333333332</v>
      </c>
      <c r="I204" s="40">
        <v>7515.7666666666664</v>
      </c>
      <c r="J204" s="40">
        <v>7573.583333333333</v>
      </c>
      <c r="K204" s="31">
        <v>7457.95</v>
      </c>
      <c r="L204" s="31">
        <v>7340</v>
      </c>
      <c r="M204" s="31">
        <v>5.99817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44.8</v>
      </c>
      <c r="D205" s="40">
        <v>45.333333333333336</v>
      </c>
      <c r="E205" s="40">
        <v>43.866666666666674</v>
      </c>
      <c r="F205" s="40">
        <v>42.933333333333337</v>
      </c>
      <c r="G205" s="40">
        <v>41.466666666666676</v>
      </c>
      <c r="H205" s="40">
        <v>46.266666666666673</v>
      </c>
      <c r="I205" s="40">
        <v>47.733333333333327</v>
      </c>
      <c r="J205" s="40">
        <v>48.666666666666671</v>
      </c>
      <c r="K205" s="31">
        <v>46.8</v>
      </c>
      <c r="L205" s="31">
        <v>44.4</v>
      </c>
      <c r="M205" s="31">
        <v>471.19360999999998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1709.35</v>
      </c>
      <c r="D206" s="40">
        <v>1716.95</v>
      </c>
      <c r="E206" s="40">
        <v>1692.5</v>
      </c>
      <c r="F206" s="40">
        <v>1675.6499999999999</v>
      </c>
      <c r="G206" s="40">
        <v>1651.1999999999998</v>
      </c>
      <c r="H206" s="40">
        <v>1733.8000000000002</v>
      </c>
      <c r="I206" s="40">
        <v>1758.2500000000005</v>
      </c>
      <c r="J206" s="40">
        <v>1775.1000000000004</v>
      </c>
      <c r="K206" s="31">
        <v>1741.4</v>
      </c>
      <c r="L206" s="31">
        <v>1700.1</v>
      </c>
      <c r="M206" s="31">
        <v>2.4016899999999999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888.6</v>
      </c>
      <c r="D207" s="40">
        <v>894.61666666666667</v>
      </c>
      <c r="E207" s="40">
        <v>879.33333333333337</v>
      </c>
      <c r="F207" s="40">
        <v>870.06666666666672</v>
      </c>
      <c r="G207" s="40">
        <v>854.78333333333342</v>
      </c>
      <c r="H207" s="40">
        <v>903.88333333333333</v>
      </c>
      <c r="I207" s="40">
        <v>919.16666666666663</v>
      </c>
      <c r="J207" s="40">
        <v>928.43333333333328</v>
      </c>
      <c r="K207" s="31">
        <v>909.9</v>
      </c>
      <c r="L207" s="31">
        <v>885.35</v>
      </c>
      <c r="M207" s="31">
        <v>10.853770000000001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262.89999999999998</v>
      </c>
      <c r="D208" s="40">
        <v>263.5</v>
      </c>
      <c r="E208" s="40">
        <v>260.5</v>
      </c>
      <c r="F208" s="40">
        <v>258.10000000000002</v>
      </c>
      <c r="G208" s="40">
        <v>255.10000000000002</v>
      </c>
      <c r="H208" s="40">
        <v>265.89999999999998</v>
      </c>
      <c r="I208" s="40">
        <v>268.89999999999998</v>
      </c>
      <c r="J208" s="40">
        <v>271.29999999999995</v>
      </c>
      <c r="K208" s="31">
        <v>266.5</v>
      </c>
      <c r="L208" s="31">
        <v>261.10000000000002</v>
      </c>
      <c r="M208" s="31">
        <v>2.9025799999999999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898.05</v>
      </c>
      <c r="D209" s="40">
        <v>897.68333333333339</v>
      </c>
      <c r="E209" s="40">
        <v>891.41666666666674</v>
      </c>
      <c r="F209" s="40">
        <v>884.7833333333333</v>
      </c>
      <c r="G209" s="40">
        <v>878.51666666666665</v>
      </c>
      <c r="H209" s="40">
        <v>904.31666666666683</v>
      </c>
      <c r="I209" s="40">
        <v>910.58333333333348</v>
      </c>
      <c r="J209" s="40">
        <v>917.21666666666692</v>
      </c>
      <c r="K209" s="31">
        <v>903.95</v>
      </c>
      <c r="L209" s="31">
        <v>891.05</v>
      </c>
      <c r="M209" s="31">
        <v>8.4563199999999998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331.9</v>
      </c>
      <c r="D210" s="40">
        <v>332.7833333333333</v>
      </c>
      <c r="E210" s="40">
        <v>323.11666666666662</v>
      </c>
      <c r="F210" s="40">
        <v>314.33333333333331</v>
      </c>
      <c r="G210" s="40">
        <v>304.66666666666663</v>
      </c>
      <c r="H210" s="40">
        <v>341.56666666666661</v>
      </c>
      <c r="I210" s="40">
        <v>351.23333333333335</v>
      </c>
      <c r="J210" s="40">
        <v>360.01666666666659</v>
      </c>
      <c r="K210" s="31">
        <v>342.45</v>
      </c>
      <c r="L210" s="31">
        <v>324</v>
      </c>
      <c r="M210" s="31">
        <v>264.05426999999997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10.75</v>
      </c>
      <c r="D211" s="40">
        <v>10.783333333333331</v>
      </c>
      <c r="E211" s="40">
        <v>10.666666666666663</v>
      </c>
      <c r="F211" s="40">
        <v>10.58333333333333</v>
      </c>
      <c r="G211" s="40">
        <v>10.466666666666661</v>
      </c>
      <c r="H211" s="40">
        <v>10.866666666666664</v>
      </c>
      <c r="I211" s="40">
        <v>10.983333333333331</v>
      </c>
      <c r="J211" s="40">
        <v>11.066666666666665</v>
      </c>
      <c r="K211" s="31">
        <v>10.9</v>
      </c>
      <c r="L211" s="31">
        <v>10.7</v>
      </c>
      <c r="M211" s="31">
        <v>1186.75965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1324.9</v>
      </c>
      <c r="D212" s="40">
        <v>1321.7666666666667</v>
      </c>
      <c r="E212" s="40">
        <v>1313.1333333333332</v>
      </c>
      <c r="F212" s="40">
        <v>1301.3666666666666</v>
      </c>
      <c r="G212" s="40">
        <v>1292.7333333333331</v>
      </c>
      <c r="H212" s="40">
        <v>1333.5333333333333</v>
      </c>
      <c r="I212" s="40">
        <v>1342.166666666667</v>
      </c>
      <c r="J212" s="40">
        <v>1353.9333333333334</v>
      </c>
      <c r="K212" s="31">
        <v>1330.4</v>
      </c>
      <c r="L212" s="31">
        <v>1310</v>
      </c>
      <c r="M212" s="31">
        <v>6.9876800000000001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2445.65</v>
      </c>
      <c r="D213" s="40">
        <v>2465.2666666666664</v>
      </c>
      <c r="E213" s="40">
        <v>2412.5333333333328</v>
      </c>
      <c r="F213" s="40">
        <v>2379.4166666666665</v>
      </c>
      <c r="G213" s="40">
        <v>2326.6833333333329</v>
      </c>
      <c r="H213" s="40">
        <v>2498.3833333333328</v>
      </c>
      <c r="I213" s="40">
        <v>2551.1166666666663</v>
      </c>
      <c r="J213" s="40">
        <v>2584.2333333333327</v>
      </c>
      <c r="K213" s="31">
        <v>2518</v>
      </c>
      <c r="L213" s="31">
        <v>2432.15</v>
      </c>
      <c r="M213" s="31">
        <v>0.65571999999999997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708.25</v>
      </c>
      <c r="D214" s="40">
        <v>714.36666666666667</v>
      </c>
      <c r="E214" s="40">
        <v>688.88333333333333</v>
      </c>
      <c r="F214" s="40">
        <v>669.51666666666665</v>
      </c>
      <c r="G214" s="40">
        <v>644.0333333333333</v>
      </c>
      <c r="H214" s="40">
        <v>733.73333333333335</v>
      </c>
      <c r="I214" s="40">
        <v>759.2166666666667</v>
      </c>
      <c r="J214" s="40">
        <v>778.58333333333337</v>
      </c>
      <c r="K214" s="40">
        <v>739.85</v>
      </c>
      <c r="L214" s="40">
        <v>695</v>
      </c>
      <c r="M214" s="40">
        <v>591.88802999999996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13.2</v>
      </c>
      <c r="D215" s="40">
        <v>13.283333333333331</v>
      </c>
      <c r="E215" s="40">
        <v>13.116666666666664</v>
      </c>
      <c r="F215" s="40">
        <v>13.033333333333331</v>
      </c>
      <c r="G215" s="40">
        <v>12.866666666666664</v>
      </c>
      <c r="H215" s="40">
        <v>13.366666666666664</v>
      </c>
      <c r="I215" s="40">
        <v>13.533333333333331</v>
      </c>
      <c r="J215" s="40">
        <v>13.616666666666664</v>
      </c>
      <c r="K215" s="40">
        <v>13.45</v>
      </c>
      <c r="L215" s="40">
        <v>13.2</v>
      </c>
      <c r="M215" s="40">
        <v>821.28218000000004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319.85000000000002</v>
      </c>
      <c r="D216" s="40">
        <v>317.55</v>
      </c>
      <c r="E216" s="40">
        <v>313.60000000000002</v>
      </c>
      <c r="F216" s="40">
        <v>307.35000000000002</v>
      </c>
      <c r="G216" s="40">
        <v>303.40000000000003</v>
      </c>
      <c r="H216" s="40">
        <v>323.8</v>
      </c>
      <c r="I216" s="40">
        <v>327.74999999999994</v>
      </c>
      <c r="J216" s="40">
        <v>334</v>
      </c>
      <c r="K216" s="40">
        <v>321.5</v>
      </c>
      <c r="L216" s="40">
        <v>311.3</v>
      </c>
      <c r="M216" s="40">
        <v>263.17075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2" activePane="bottomLeft" state="frozen"/>
      <selection pane="bottomLeft" activeCell="B12" sqref="B12"/>
    </sheetView>
  </sheetViews>
  <sheetFormatPr defaultColWidth="17.332031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70"/>
      <c r="B1" s="471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44487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3" t="s">
        <v>16</v>
      </c>
      <c r="B9" s="465" t="s">
        <v>18</v>
      </c>
      <c r="C9" s="469" t="s">
        <v>20</v>
      </c>
      <c r="D9" s="469" t="s">
        <v>21</v>
      </c>
      <c r="E9" s="460" t="s">
        <v>22</v>
      </c>
      <c r="F9" s="461"/>
      <c r="G9" s="462"/>
      <c r="H9" s="460" t="s">
        <v>23</v>
      </c>
      <c r="I9" s="461"/>
      <c r="J9" s="462"/>
      <c r="K9" s="26"/>
      <c r="L9" s="27"/>
      <c r="M9" s="53"/>
      <c r="N9" s="1"/>
      <c r="O9" s="1"/>
    </row>
    <row r="10" spans="1:15" ht="42.75" customHeight="1">
      <c r="A10" s="467"/>
      <c r="B10" s="468"/>
      <c r="C10" s="468"/>
      <c r="D10" s="4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26013.1</v>
      </c>
      <c r="D11" s="40">
        <v>26102.7</v>
      </c>
      <c r="E11" s="40">
        <v>25705.4</v>
      </c>
      <c r="F11" s="40">
        <v>25397.7</v>
      </c>
      <c r="G11" s="40">
        <v>25000.400000000001</v>
      </c>
      <c r="H11" s="40">
        <v>26410.400000000001</v>
      </c>
      <c r="I11" s="40">
        <v>26807.699999999997</v>
      </c>
      <c r="J11" s="40">
        <v>27115.4</v>
      </c>
      <c r="K11" s="31">
        <v>26500</v>
      </c>
      <c r="L11" s="31">
        <v>25795</v>
      </c>
      <c r="M11" s="31">
        <v>5.7759999999999999E-2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1819</v>
      </c>
      <c r="D12" s="40">
        <v>1825.7</v>
      </c>
      <c r="E12" s="40">
        <v>1804.9</v>
      </c>
      <c r="F12" s="40">
        <v>1790.8</v>
      </c>
      <c r="G12" s="40">
        <v>1770</v>
      </c>
      <c r="H12" s="40">
        <v>1839.8000000000002</v>
      </c>
      <c r="I12" s="40">
        <v>1860.6</v>
      </c>
      <c r="J12" s="40">
        <v>1874.7000000000003</v>
      </c>
      <c r="K12" s="31">
        <v>1846.5</v>
      </c>
      <c r="L12" s="31">
        <v>1811.6</v>
      </c>
      <c r="M12" s="31">
        <v>0.92662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2618.4</v>
      </c>
      <c r="D13" s="40">
        <v>2600</v>
      </c>
      <c r="E13" s="40">
        <v>2451</v>
      </c>
      <c r="F13" s="40">
        <v>2283.6</v>
      </c>
      <c r="G13" s="40">
        <v>2134.6</v>
      </c>
      <c r="H13" s="40">
        <v>2767.4</v>
      </c>
      <c r="I13" s="40">
        <v>2916.4</v>
      </c>
      <c r="J13" s="40">
        <v>3083.8</v>
      </c>
      <c r="K13" s="31">
        <v>2749</v>
      </c>
      <c r="L13" s="31">
        <v>2432.6</v>
      </c>
      <c r="M13" s="31">
        <v>2.5937700000000001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2309.85</v>
      </c>
      <c r="D14" s="40">
        <v>2308.7833333333333</v>
      </c>
      <c r="E14" s="40">
        <v>2268.0666666666666</v>
      </c>
      <c r="F14" s="40">
        <v>2226.2833333333333</v>
      </c>
      <c r="G14" s="40">
        <v>2185.5666666666666</v>
      </c>
      <c r="H14" s="40">
        <v>2350.5666666666666</v>
      </c>
      <c r="I14" s="40">
        <v>2391.2833333333328</v>
      </c>
      <c r="J14" s="40">
        <v>2433.0666666666666</v>
      </c>
      <c r="K14" s="31">
        <v>2349.5</v>
      </c>
      <c r="L14" s="31">
        <v>2267</v>
      </c>
      <c r="M14" s="31">
        <v>12.906790000000001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1887.2</v>
      </c>
      <c r="D15" s="40">
        <v>1883.6666666666667</v>
      </c>
      <c r="E15" s="40">
        <v>1859.4833333333336</v>
      </c>
      <c r="F15" s="40">
        <v>1831.7666666666669</v>
      </c>
      <c r="G15" s="40">
        <v>1807.5833333333337</v>
      </c>
      <c r="H15" s="40">
        <v>1911.3833333333334</v>
      </c>
      <c r="I15" s="40">
        <v>1935.5666666666664</v>
      </c>
      <c r="J15" s="40">
        <v>1963.2833333333333</v>
      </c>
      <c r="K15" s="31">
        <v>1907.85</v>
      </c>
      <c r="L15" s="31">
        <v>1855.95</v>
      </c>
      <c r="M15" s="31">
        <v>0.64178999999999997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850.65</v>
      </c>
      <c r="D16" s="40">
        <v>854.4666666666667</v>
      </c>
      <c r="E16" s="40">
        <v>839.58333333333337</v>
      </c>
      <c r="F16" s="40">
        <v>828.51666666666665</v>
      </c>
      <c r="G16" s="40">
        <v>813.63333333333333</v>
      </c>
      <c r="H16" s="40">
        <v>865.53333333333342</v>
      </c>
      <c r="I16" s="40">
        <v>880.41666666666663</v>
      </c>
      <c r="J16" s="40">
        <v>891.48333333333346</v>
      </c>
      <c r="K16" s="31">
        <v>869.35</v>
      </c>
      <c r="L16" s="31">
        <v>843.4</v>
      </c>
      <c r="M16" s="31">
        <v>3.4295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1192.7</v>
      </c>
      <c r="D17" s="40">
        <v>1202.8166666666666</v>
      </c>
      <c r="E17" s="40">
        <v>1178.1333333333332</v>
      </c>
      <c r="F17" s="40">
        <v>1163.5666666666666</v>
      </c>
      <c r="G17" s="40">
        <v>1138.8833333333332</v>
      </c>
      <c r="H17" s="40">
        <v>1217.3833333333332</v>
      </c>
      <c r="I17" s="40">
        <v>1242.0666666666666</v>
      </c>
      <c r="J17" s="40">
        <v>1256.6333333333332</v>
      </c>
      <c r="K17" s="31">
        <v>1227.5</v>
      </c>
      <c r="L17" s="31">
        <v>1188.25</v>
      </c>
      <c r="M17" s="31">
        <v>7.3558599999999998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624.6</v>
      </c>
      <c r="D18" s="40">
        <v>624.6</v>
      </c>
      <c r="E18" s="40">
        <v>621.30000000000007</v>
      </c>
      <c r="F18" s="40">
        <v>618</v>
      </c>
      <c r="G18" s="40">
        <v>614.70000000000005</v>
      </c>
      <c r="H18" s="40">
        <v>627.90000000000009</v>
      </c>
      <c r="I18" s="40">
        <v>631.20000000000005</v>
      </c>
      <c r="J18" s="40">
        <v>634.50000000000011</v>
      </c>
      <c r="K18" s="31">
        <v>627.9</v>
      </c>
      <c r="L18" s="31">
        <v>621.29999999999995</v>
      </c>
      <c r="M18" s="31">
        <v>1.57551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1107.45</v>
      </c>
      <c r="D19" s="40">
        <v>1112.0166666666667</v>
      </c>
      <c r="E19" s="40">
        <v>1097.0333333333333</v>
      </c>
      <c r="F19" s="40">
        <v>1086.6166666666666</v>
      </c>
      <c r="G19" s="40">
        <v>1071.6333333333332</v>
      </c>
      <c r="H19" s="40">
        <v>1122.4333333333334</v>
      </c>
      <c r="I19" s="40">
        <v>1137.4166666666665</v>
      </c>
      <c r="J19" s="40">
        <v>1147.8333333333335</v>
      </c>
      <c r="K19" s="31">
        <v>1127</v>
      </c>
      <c r="L19" s="31">
        <v>1101.5999999999999</v>
      </c>
      <c r="M19" s="31">
        <v>6.0866300000000004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2868.45</v>
      </c>
      <c r="D20" s="40">
        <v>2868.7999999999997</v>
      </c>
      <c r="E20" s="40">
        <v>2847.5999999999995</v>
      </c>
      <c r="F20" s="40">
        <v>2826.7499999999995</v>
      </c>
      <c r="G20" s="40">
        <v>2805.5499999999993</v>
      </c>
      <c r="H20" s="40">
        <v>2889.6499999999996</v>
      </c>
      <c r="I20" s="40">
        <v>2910.8499999999995</v>
      </c>
      <c r="J20" s="40">
        <v>2931.7</v>
      </c>
      <c r="K20" s="31">
        <v>2890</v>
      </c>
      <c r="L20" s="31">
        <v>2847.95</v>
      </c>
      <c r="M20" s="31">
        <v>0.35087000000000002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21551.55</v>
      </c>
      <c r="D21" s="40">
        <v>21616.133333333335</v>
      </c>
      <c r="E21" s="40">
        <v>21382.26666666667</v>
      </c>
      <c r="F21" s="40">
        <v>21212.983333333334</v>
      </c>
      <c r="G21" s="40">
        <v>20979.116666666669</v>
      </c>
      <c r="H21" s="40">
        <v>21785.416666666672</v>
      </c>
      <c r="I21" s="40">
        <v>22019.283333333333</v>
      </c>
      <c r="J21" s="40">
        <v>22188.566666666673</v>
      </c>
      <c r="K21" s="31">
        <v>21850</v>
      </c>
      <c r="L21" s="31">
        <v>21446.85</v>
      </c>
      <c r="M21" s="31">
        <v>0.11247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1646.35</v>
      </c>
      <c r="D22" s="40">
        <v>1625.7166666666665</v>
      </c>
      <c r="E22" s="40">
        <v>1595.4333333333329</v>
      </c>
      <c r="F22" s="40">
        <v>1544.5166666666664</v>
      </c>
      <c r="G22" s="40">
        <v>1514.2333333333329</v>
      </c>
      <c r="H22" s="40">
        <v>1676.633333333333</v>
      </c>
      <c r="I22" s="40">
        <v>1706.9166666666663</v>
      </c>
      <c r="J22" s="40">
        <v>1757.833333333333</v>
      </c>
      <c r="K22" s="31">
        <v>1656</v>
      </c>
      <c r="L22" s="31">
        <v>1574.8</v>
      </c>
      <c r="M22" s="31">
        <v>52.568820000000002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1206.55</v>
      </c>
      <c r="D23" s="40">
        <v>1204.9666666666667</v>
      </c>
      <c r="E23" s="40">
        <v>1197.6833333333334</v>
      </c>
      <c r="F23" s="40">
        <v>1188.8166666666666</v>
      </c>
      <c r="G23" s="40">
        <v>1181.5333333333333</v>
      </c>
      <c r="H23" s="40">
        <v>1213.8333333333335</v>
      </c>
      <c r="I23" s="40">
        <v>1221.1166666666668</v>
      </c>
      <c r="J23" s="40">
        <v>1229.9833333333336</v>
      </c>
      <c r="K23" s="31">
        <v>1212.25</v>
      </c>
      <c r="L23" s="31">
        <v>1196.0999999999999</v>
      </c>
      <c r="M23" s="31">
        <v>2.50393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812.8</v>
      </c>
      <c r="D24" s="40">
        <v>798.25</v>
      </c>
      <c r="E24" s="40">
        <v>778.8</v>
      </c>
      <c r="F24" s="40">
        <v>744.8</v>
      </c>
      <c r="G24" s="40">
        <v>725.34999999999991</v>
      </c>
      <c r="H24" s="40">
        <v>832.25</v>
      </c>
      <c r="I24" s="40">
        <v>851.7</v>
      </c>
      <c r="J24" s="40">
        <v>885.7</v>
      </c>
      <c r="K24" s="31">
        <v>817.7</v>
      </c>
      <c r="L24" s="31">
        <v>764.25</v>
      </c>
      <c r="M24" s="31">
        <v>197.54734999999999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1452</v>
      </c>
      <c r="D25" s="40">
        <v>1446.1833333333334</v>
      </c>
      <c r="E25" s="40">
        <v>1431.8166666666668</v>
      </c>
      <c r="F25" s="40">
        <v>1411.6333333333334</v>
      </c>
      <c r="G25" s="40">
        <v>1397.2666666666669</v>
      </c>
      <c r="H25" s="40">
        <v>1466.3666666666668</v>
      </c>
      <c r="I25" s="40">
        <v>1480.7333333333336</v>
      </c>
      <c r="J25" s="40">
        <v>1500.9166666666667</v>
      </c>
      <c r="K25" s="31">
        <v>1460.55</v>
      </c>
      <c r="L25" s="31">
        <v>1426</v>
      </c>
      <c r="M25" s="31">
        <v>1.1459900000000001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1687.3</v>
      </c>
      <c r="D26" s="40">
        <v>1687.3666666666668</v>
      </c>
      <c r="E26" s="40">
        <v>1664.9333333333336</v>
      </c>
      <c r="F26" s="40">
        <v>1642.5666666666668</v>
      </c>
      <c r="G26" s="40">
        <v>1620.1333333333337</v>
      </c>
      <c r="H26" s="40">
        <v>1709.7333333333336</v>
      </c>
      <c r="I26" s="40">
        <v>1732.166666666667</v>
      </c>
      <c r="J26" s="40">
        <v>1754.5333333333335</v>
      </c>
      <c r="K26" s="31">
        <v>1709.8</v>
      </c>
      <c r="L26" s="31">
        <v>1665</v>
      </c>
      <c r="M26" s="31">
        <v>0.79969000000000001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107.6</v>
      </c>
      <c r="D27" s="40">
        <v>108</v>
      </c>
      <c r="E27" s="40">
        <v>107</v>
      </c>
      <c r="F27" s="40">
        <v>106.4</v>
      </c>
      <c r="G27" s="40">
        <v>105.4</v>
      </c>
      <c r="H27" s="40">
        <v>108.6</v>
      </c>
      <c r="I27" s="40">
        <v>109.6</v>
      </c>
      <c r="J27" s="40">
        <v>110.19999999999999</v>
      </c>
      <c r="K27" s="31">
        <v>109</v>
      </c>
      <c r="L27" s="31">
        <v>107.4</v>
      </c>
      <c r="M27" s="31">
        <v>20.801780000000001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264.25</v>
      </c>
      <c r="D28" s="40">
        <v>265.90000000000003</v>
      </c>
      <c r="E28" s="40">
        <v>260.10000000000008</v>
      </c>
      <c r="F28" s="40">
        <v>255.95000000000005</v>
      </c>
      <c r="G28" s="40">
        <v>250.15000000000009</v>
      </c>
      <c r="H28" s="40">
        <v>270.05000000000007</v>
      </c>
      <c r="I28" s="40">
        <v>275.85000000000002</v>
      </c>
      <c r="J28" s="40">
        <v>280.00000000000006</v>
      </c>
      <c r="K28" s="31">
        <v>271.7</v>
      </c>
      <c r="L28" s="31">
        <v>261.75</v>
      </c>
      <c r="M28" s="31">
        <v>26.230029999999999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393.25</v>
      </c>
      <c r="D29" s="40">
        <v>395.3</v>
      </c>
      <c r="E29" s="40">
        <v>388.5</v>
      </c>
      <c r="F29" s="40">
        <v>383.75</v>
      </c>
      <c r="G29" s="40">
        <v>376.95</v>
      </c>
      <c r="H29" s="40">
        <v>400.05</v>
      </c>
      <c r="I29" s="40">
        <v>406.85000000000008</v>
      </c>
      <c r="J29" s="40">
        <v>411.6</v>
      </c>
      <c r="K29" s="31">
        <v>402.1</v>
      </c>
      <c r="L29" s="31">
        <v>390.55</v>
      </c>
      <c r="M29" s="31">
        <v>2.4221499999999998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227.2</v>
      </c>
      <c r="D30" s="40">
        <v>228.54999999999998</v>
      </c>
      <c r="E30" s="40">
        <v>225.04999999999995</v>
      </c>
      <c r="F30" s="40">
        <v>222.89999999999998</v>
      </c>
      <c r="G30" s="40">
        <v>219.39999999999995</v>
      </c>
      <c r="H30" s="40">
        <v>230.69999999999996</v>
      </c>
      <c r="I30" s="40">
        <v>234.20000000000002</v>
      </c>
      <c r="J30" s="40">
        <v>236.34999999999997</v>
      </c>
      <c r="K30" s="31">
        <v>232.05</v>
      </c>
      <c r="L30" s="31">
        <v>226.4</v>
      </c>
      <c r="M30" s="31">
        <v>8.0465599999999995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1176.5999999999999</v>
      </c>
      <c r="D31" s="40">
        <v>1181.5166666666667</v>
      </c>
      <c r="E31" s="40">
        <v>1167.0833333333333</v>
      </c>
      <c r="F31" s="40">
        <v>1157.5666666666666</v>
      </c>
      <c r="G31" s="40">
        <v>1143.1333333333332</v>
      </c>
      <c r="H31" s="40">
        <v>1191.0333333333333</v>
      </c>
      <c r="I31" s="40">
        <v>1205.4666666666667</v>
      </c>
      <c r="J31" s="40">
        <v>1214.9833333333333</v>
      </c>
      <c r="K31" s="31">
        <v>1195.95</v>
      </c>
      <c r="L31" s="31">
        <v>1172</v>
      </c>
      <c r="M31" s="31">
        <v>2.4644300000000001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2215.4499999999998</v>
      </c>
      <c r="D32" s="40">
        <v>2226.0499999999997</v>
      </c>
      <c r="E32" s="40">
        <v>2189.7499999999995</v>
      </c>
      <c r="F32" s="40">
        <v>2164.0499999999997</v>
      </c>
      <c r="G32" s="40">
        <v>2127.7499999999995</v>
      </c>
      <c r="H32" s="40">
        <v>2251.7499999999995</v>
      </c>
      <c r="I32" s="40">
        <v>2288.0499999999997</v>
      </c>
      <c r="J32" s="40">
        <v>2313.7499999999995</v>
      </c>
      <c r="K32" s="31">
        <v>2262.35</v>
      </c>
      <c r="L32" s="31">
        <v>2200.35</v>
      </c>
      <c r="M32" s="31">
        <v>1.06735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2221.15</v>
      </c>
      <c r="D33" s="40">
        <v>2229.2999999999997</v>
      </c>
      <c r="E33" s="40">
        <v>2202.8499999999995</v>
      </c>
      <c r="F33" s="40">
        <v>2184.5499999999997</v>
      </c>
      <c r="G33" s="40">
        <v>2158.0999999999995</v>
      </c>
      <c r="H33" s="40">
        <v>2247.5999999999995</v>
      </c>
      <c r="I33" s="40">
        <v>2274.0499999999993</v>
      </c>
      <c r="J33" s="40">
        <v>2292.3499999999995</v>
      </c>
      <c r="K33" s="31">
        <v>2255.75</v>
      </c>
      <c r="L33" s="31">
        <v>2211</v>
      </c>
      <c r="M33" s="31">
        <v>0.16475000000000001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113.4</v>
      </c>
      <c r="D34" s="40">
        <v>113.96666666666668</v>
      </c>
      <c r="E34" s="40">
        <v>112.73333333333336</v>
      </c>
      <c r="F34" s="40">
        <v>112.06666666666668</v>
      </c>
      <c r="G34" s="40">
        <v>110.83333333333336</v>
      </c>
      <c r="H34" s="40">
        <v>114.63333333333337</v>
      </c>
      <c r="I34" s="40">
        <v>115.86666666666669</v>
      </c>
      <c r="J34" s="40">
        <v>116.53333333333337</v>
      </c>
      <c r="K34" s="31">
        <v>115.2</v>
      </c>
      <c r="L34" s="31">
        <v>113.3</v>
      </c>
      <c r="M34" s="31">
        <v>1.6430899999999999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806.6</v>
      </c>
      <c r="D35" s="40">
        <v>810.93333333333339</v>
      </c>
      <c r="E35" s="40">
        <v>799.46666666666681</v>
      </c>
      <c r="F35" s="40">
        <v>792.33333333333337</v>
      </c>
      <c r="G35" s="40">
        <v>780.86666666666679</v>
      </c>
      <c r="H35" s="40">
        <v>818.06666666666683</v>
      </c>
      <c r="I35" s="40">
        <v>829.53333333333353</v>
      </c>
      <c r="J35" s="40">
        <v>836.66666666666686</v>
      </c>
      <c r="K35" s="31">
        <v>822.4</v>
      </c>
      <c r="L35" s="31">
        <v>803.8</v>
      </c>
      <c r="M35" s="31">
        <v>2.8224100000000001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3892.7</v>
      </c>
      <c r="D36" s="40">
        <v>3914.1666666666665</v>
      </c>
      <c r="E36" s="40">
        <v>3858.5333333333328</v>
      </c>
      <c r="F36" s="40">
        <v>3824.3666666666663</v>
      </c>
      <c r="G36" s="40">
        <v>3768.7333333333327</v>
      </c>
      <c r="H36" s="40">
        <v>3948.333333333333</v>
      </c>
      <c r="I36" s="40">
        <v>4003.9666666666672</v>
      </c>
      <c r="J36" s="40">
        <v>4038.1333333333332</v>
      </c>
      <c r="K36" s="31">
        <v>3969.8</v>
      </c>
      <c r="L36" s="31">
        <v>3880</v>
      </c>
      <c r="M36" s="31">
        <v>0.79018999999999995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3974.45</v>
      </c>
      <c r="D37" s="40">
        <v>3988.3166666666671</v>
      </c>
      <c r="E37" s="40">
        <v>3946.1333333333341</v>
      </c>
      <c r="F37" s="40">
        <v>3917.8166666666671</v>
      </c>
      <c r="G37" s="40">
        <v>3875.6333333333341</v>
      </c>
      <c r="H37" s="40">
        <v>4016.6333333333341</v>
      </c>
      <c r="I37" s="40">
        <v>4058.8166666666675</v>
      </c>
      <c r="J37" s="40">
        <v>4087.1333333333341</v>
      </c>
      <c r="K37" s="31">
        <v>4030.5</v>
      </c>
      <c r="L37" s="31">
        <v>3960</v>
      </c>
      <c r="M37" s="31">
        <v>0.3977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26.1</v>
      </c>
      <c r="D38" s="40">
        <v>26.333333333333332</v>
      </c>
      <c r="E38" s="40">
        <v>25.666666666666664</v>
      </c>
      <c r="F38" s="40">
        <v>25.233333333333331</v>
      </c>
      <c r="G38" s="40">
        <v>24.566666666666663</v>
      </c>
      <c r="H38" s="40">
        <v>26.766666666666666</v>
      </c>
      <c r="I38" s="40">
        <v>27.43333333333333</v>
      </c>
      <c r="J38" s="40">
        <v>27.866666666666667</v>
      </c>
      <c r="K38" s="31">
        <v>27</v>
      </c>
      <c r="L38" s="31">
        <v>25.9</v>
      </c>
      <c r="M38" s="31">
        <v>176.78034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760.15</v>
      </c>
      <c r="D39" s="40">
        <v>762.66666666666663</v>
      </c>
      <c r="E39" s="40">
        <v>753.5333333333333</v>
      </c>
      <c r="F39" s="40">
        <v>746.91666666666663</v>
      </c>
      <c r="G39" s="40">
        <v>737.7833333333333</v>
      </c>
      <c r="H39" s="40">
        <v>769.2833333333333</v>
      </c>
      <c r="I39" s="40">
        <v>778.41666666666674</v>
      </c>
      <c r="J39" s="40">
        <v>785.0333333333333</v>
      </c>
      <c r="K39" s="31">
        <v>771.8</v>
      </c>
      <c r="L39" s="31">
        <v>756.05</v>
      </c>
      <c r="M39" s="31">
        <v>6.1533699999999998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3651.7</v>
      </c>
      <c r="D40" s="40">
        <v>3669.2833333333328</v>
      </c>
      <c r="E40" s="40">
        <v>3612.2166666666658</v>
      </c>
      <c r="F40" s="40">
        <v>3572.7333333333331</v>
      </c>
      <c r="G40" s="40">
        <v>3515.6666666666661</v>
      </c>
      <c r="H40" s="40">
        <v>3708.7666666666655</v>
      </c>
      <c r="I40" s="40">
        <v>3765.833333333333</v>
      </c>
      <c r="J40" s="40">
        <v>3805.3166666666652</v>
      </c>
      <c r="K40" s="31">
        <v>3726.35</v>
      </c>
      <c r="L40" s="31">
        <v>3629.8</v>
      </c>
      <c r="M40" s="31">
        <v>0.58143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408.75</v>
      </c>
      <c r="D41" s="40">
        <v>409.59999999999997</v>
      </c>
      <c r="E41" s="40">
        <v>404.39999999999992</v>
      </c>
      <c r="F41" s="40">
        <v>400.04999999999995</v>
      </c>
      <c r="G41" s="40">
        <v>394.84999999999991</v>
      </c>
      <c r="H41" s="40">
        <v>413.94999999999993</v>
      </c>
      <c r="I41" s="40">
        <v>419.15</v>
      </c>
      <c r="J41" s="40">
        <v>423.49999999999994</v>
      </c>
      <c r="K41" s="31">
        <v>414.8</v>
      </c>
      <c r="L41" s="31">
        <v>405.25</v>
      </c>
      <c r="M41" s="31">
        <v>54.269539999999999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1637</v>
      </c>
      <c r="D42" s="40">
        <v>1603.9333333333334</v>
      </c>
      <c r="E42" s="40">
        <v>1554.6166666666668</v>
      </c>
      <c r="F42" s="40">
        <v>1472.2333333333333</v>
      </c>
      <c r="G42" s="40">
        <v>1422.9166666666667</v>
      </c>
      <c r="H42" s="40">
        <v>1686.3166666666668</v>
      </c>
      <c r="I42" s="40">
        <v>1735.6333333333334</v>
      </c>
      <c r="J42" s="40">
        <v>1818.0166666666669</v>
      </c>
      <c r="K42" s="31">
        <v>1653.25</v>
      </c>
      <c r="L42" s="31">
        <v>1521.55</v>
      </c>
      <c r="M42" s="31">
        <v>13.934189999999999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4328.3999999999996</v>
      </c>
      <c r="D43" s="40">
        <v>4356.833333333333</v>
      </c>
      <c r="E43" s="40">
        <v>4283.9166666666661</v>
      </c>
      <c r="F43" s="40">
        <v>4239.4333333333334</v>
      </c>
      <c r="G43" s="40">
        <v>4166.5166666666664</v>
      </c>
      <c r="H43" s="40">
        <v>4401.3166666666657</v>
      </c>
      <c r="I43" s="40">
        <v>4474.2333333333318</v>
      </c>
      <c r="J43" s="40">
        <v>4518.7166666666653</v>
      </c>
      <c r="K43" s="31">
        <v>4429.75</v>
      </c>
      <c r="L43" s="31">
        <v>4312.3500000000004</v>
      </c>
      <c r="M43" s="31">
        <v>4.3616000000000001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239.8</v>
      </c>
      <c r="D44" s="40">
        <v>240.43333333333331</v>
      </c>
      <c r="E44" s="40">
        <v>237.11666666666662</v>
      </c>
      <c r="F44" s="40">
        <v>234.43333333333331</v>
      </c>
      <c r="G44" s="40">
        <v>231.11666666666662</v>
      </c>
      <c r="H44" s="40">
        <v>243.11666666666662</v>
      </c>
      <c r="I44" s="40">
        <v>246.43333333333328</v>
      </c>
      <c r="J44" s="40">
        <v>249.11666666666662</v>
      </c>
      <c r="K44" s="31">
        <v>243.75</v>
      </c>
      <c r="L44" s="31">
        <v>237.75</v>
      </c>
      <c r="M44" s="31">
        <v>27.364719999999998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370.75</v>
      </c>
      <c r="D45" s="40">
        <v>373.95</v>
      </c>
      <c r="E45" s="40">
        <v>366.79999999999995</v>
      </c>
      <c r="F45" s="40">
        <v>362.84999999999997</v>
      </c>
      <c r="G45" s="40">
        <v>355.69999999999993</v>
      </c>
      <c r="H45" s="40">
        <v>377.9</v>
      </c>
      <c r="I45" s="40">
        <v>385.04999999999995</v>
      </c>
      <c r="J45" s="40">
        <v>389</v>
      </c>
      <c r="K45" s="31">
        <v>381.1</v>
      </c>
      <c r="L45" s="31">
        <v>370</v>
      </c>
      <c r="M45" s="31">
        <v>1.7218100000000001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144.75</v>
      </c>
      <c r="D46" s="40">
        <v>145.75</v>
      </c>
      <c r="E46" s="40">
        <v>142.5</v>
      </c>
      <c r="F46" s="40">
        <v>140.25</v>
      </c>
      <c r="G46" s="40">
        <v>137</v>
      </c>
      <c r="H46" s="40">
        <v>148</v>
      </c>
      <c r="I46" s="40">
        <v>151.25</v>
      </c>
      <c r="J46" s="40">
        <v>153.5</v>
      </c>
      <c r="K46" s="31">
        <v>149</v>
      </c>
      <c r="L46" s="31">
        <v>143.5</v>
      </c>
      <c r="M46" s="31">
        <v>179.94830999999999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116.95</v>
      </c>
      <c r="D47" s="40">
        <v>118.48333333333335</v>
      </c>
      <c r="E47" s="40">
        <v>114.31666666666669</v>
      </c>
      <c r="F47" s="40">
        <v>111.68333333333334</v>
      </c>
      <c r="G47" s="40">
        <v>107.51666666666668</v>
      </c>
      <c r="H47" s="40">
        <v>121.1166666666667</v>
      </c>
      <c r="I47" s="40">
        <v>125.28333333333336</v>
      </c>
      <c r="J47" s="40">
        <v>127.91666666666671</v>
      </c>
      <c r="K47" s="31">
        <v>122.65</v>
      </c>
      <c r="L47" s="31">
        <v>115.85</v>
      </c>
      <c r="M47" s="31">
        <v>30.430070000000001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3297.8</v>
      </c>
      <c r="D48" s="40">
        <v>3313.5833333333335</v>
      </c>
      <c r="E48" s="40">
        <v>3274.2166666666672</v>
      </c>
      <c r="F48" s="40">
        <v>3250.6333333333337</v>
      </c>
      <c r="G48" s="40">
        <v>3211.2666666666673</v>
      </c>
      <c r="H48" s="40">
        <v>3337.166666666667</v>
      </c>
      <c r="I48" s="40">
        <v>3376.5333333333328</v>
      </c>
      <c r="J48" s="40">
        <v>3400.1166666666668</v>
      </c>
      <c r="K48" s="31">
        <v>3352.95</v>
      </c>
      <c r="L48" s="31">
        <v>3290</v>
      </c>
      <c r="M48" s="31">
        <v>6.48597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207.95</v>
      </c>
      <c r="D49" s="40">
        <v>209.25</v>
      </c>
      <c r="E49" s="40">
        <v>205.85</v>
      </c>
      <c r="F49" s="40">
        <v>203.75</v>
      </c>
      <c r="G49" s="40">
        <v>200.35</v>
      </c>
      <c r="H49" s="40">
        <v>211.35</v>
      </c>
      <c r="I49" s="40">
        <v>214.74999999999997</v>
      </c>
      <c r="J49" s="40">
        <v>216.85</v>
      </c>
      <c r="K49" s="31">
        <v>212.65</v>
      </c>
      <c r="L49" s="31">
        <v>207.15</v>
      </c>
      <c r="M49" s="31">
        <v>3.7703700000000002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3150.95</v>
      </c>
      <c r="D50" s="40">
        <v>3155.75</v>
      </c>
      <c r="E50" s="40">
        <v>3143.2</v>
      </c>
      <c r="F50" s="40">
        <v>3135.45</v>
      </c>
      <c r="G50" s="40">
        <v>3122.8999999999996</v>
      </c>
      <c r="H50" s="40">
        <v>3163.5</v>
      </c>
      <c r="I50" s="40">
        <v>3176.05</v>
      </c>
      <c r="J50" s="40">
        <v>3183.8</v>
      </c>
      <c r="K50" s="31">
        <v>3168.3</v>
      </c>
      <c r="L50" s="31">
        <v>3148</v>
      </c>
      <c r="M50" s="31">
        <v>0.12945999999999999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2338.3000000000002</v>
      </c>
      <c r="D51" s="40">
        <v>2364.65</v>
      </c>
      <c r="E51" s="40">
        <v>2299.3000000000002</v>
      </c>
      <c r="F51" s="40">
        <v>2260.3000000000002</v>
      </c>
      <c r="G51" s="40">
        <v>2194.9500000000003</v>
      </c>
      <c r="H51" s="40">
        <v>2403.65</v>
      </c>
      <c r="I51" s="40">
        <v>2468.9999999999995</v>
      </c>
      <c r="J51" s="40">
        <v>2508</v>
      </c>
      <c r="K51" s="31">
        <v>2430</v>
      </c>
      <c r="L51" s="31">
        <v>2325.65</v>
      </c>
      <c r="M51" s="31">
        <v>6.7549000000000001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10499.55</v>
      </c>
      <c r="D52" s="40">
        <v>10585.85</v>
      </c>
      <c r="E52" s="40">
        <v>10353.700000000001</v>
      </c>
      <c r="F52" s="40">
        <v>10207.85</v>
      </c>
      <c r="G52" s="40">
        <v>9975.7000000000007</v>
      </c>
      <c r="H52" s="40">
        <v>10731.7</v>
      </c>
      <c r="I52" s="40">
        <v>10963.849999999999</v>
      </c>
      <c r="J52" s="40">
        <v>11109.7</v>
      </c>
      <c r="K52" s="31">
        <v>10818</v>
      </c>
      <c r="L52" s="31">
        <v>10440</v>
      </c>
      <c r="M52" s="31">
        <v>0.23327000000000001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727.15</v>
      </c>
      <c r="D53" s="40">
        <v>729.45000000000016</v>
      </c>
      <c r="E53" s="40">
        <v>721.90000000000032</v>
      </c>
      <c r="F53" s="40">
        <v>716.6500000000002</v>
      </c>
      <c r="G53" s="40">
        <v>709.10000000000036</v>
      </c>
      <c r="H53" s="40">
        <v>734.70000000000027</v>
      </c>
      <c r="I53" s="40">
        <v>742.25000000000023</v>
      </c>
      <c r="J53" s="40">
        <v>747.50000000000023</v>
      </c>
      <c r="K53" s="31">
        <v>737</v>
      </c>
      <c r="L53" s="31">
        <v>724.2</v>
      </c>
      <c r="M53" s="31">
        <v>15.92618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570.20000000000005</v>
      </c>
      <c r="D54" s="40">
        <v>572.85</v>
      </c>
      <c r="E54" s="40">
        <v>565.75</v>
      </c>
      <c r="F54" s="40">
        <v>561.29999999999995</v>
      </c>
      <c r="G54" s="40">
        <v>554.19999999999993</v>
      </c>
      <c r="H54" s="40">
        <v>577.30000000000007</v>
      </c>
      <c r="I54" s="40">
        <v>584.4000000000002</v>
      </c>
      <c r="J54" s="40">
        <v>588.85000000000014</v>
      </c>
      <c r="K54" s="31">
        <v>579.95000000000005</v>
      </c>
      <c r="L54" s="31">
        <v>568.4</v>
      </c>
      <c r="M54" s="31">
        <v>1.2971900000000001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5323.75</v>
      </c>
      <c r="D55" s="40">
        <v>5307.9333333333334</v>
      </c>
      <c r="E55" s="40">
        <v>5195.8666666666668</v>
      </c>
      <c r="F55" s="40">
        <v>5067.9833333333336</v>
      </c>
      <c r="G55" s="40">
        <v>4955.916666666667</v>
      </c>
      <c r="H55" s="40">
        <v>5435.8166666666666</v>
      </c>
      <c r="I55" s="40">
        <v>5547.8833333333341</v>
      </c>
      <c r="J55" s="40">
        <v>5675.7666666666664</v>
      </c>
      <c r="K55" s="31">
        <v>5420</v>
      </c>
      <c r="L55" s="31">
        <v>5180.05</v>
      </c>
      <c r="M55" s="31">
        <v>11.87904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802.05</v>
      </c>
      <c r="D56" s="40">
        <v>798.01666666666677</v>
      </c>
      <c r="E56" s="40">
        <v>792.03333333333353</v>
      </c>
      <c r="F56" s="40">
        <v>782.01666666666677</v>
      </c>
      <c r="G56" s="40">
        <v>776.03333333333353</v>
      </c>
      <c r="H56" s="40">
        <v>808.03333333333353</v>
      </c>
      <c r="I56" s="40">
        <v>814.01666666666688</v>
      </c>
      <c r="J56" s="40">
        <v>824.03333333333353</v>
      </c>
      <c r="K56" s="31">
        <v>804</v>
      </c>
      <c r="L56" s="31">
        <v>788</v>
      </c>
      <c r="M56" s="31">
        <v>71.571160000000006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3587.75</v>
      </c>
      <c r="D57" s="40">
        <v>3542.6166666666668</v>
      </c>
      <c r="E57" s="40">
        <v>3435.2333333333336</v>
      </c>
      <c r="F57" s="40">
        <v>3282.7166666666667</v>
      </c>
      <c r="G57" s="40">
        <v>3175.3333333333335</v>
      </c>
      <c r="H57" s="40">
        <v>3695.1333333333337</v>
      </c>
      <c r="I57" s="40">
        <v>3802.5166666666669</v>
      </c>
      <c r="J57" s="40">
        <v>3955.0333333333338</v>
      </c>
      <c r="K57" s="31">
        <v>3650</v>
      </c>
      <c r="L57" s="31">
        <v>3390.1</v>
      </c>
      <c r="M57" s="31">
        <v>1.0807800000000001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1659.7</v>
      </c>
      <c r="D58" s="40">
        <v>1616.2333333333333</v>
      </c>
      <c r="E58" s="40">
        <v>1552.4666666666667</v>
      </c>
      <c r="F58" s="40">
        <v>1445.2333333333333</v>
      </c>
      <c r="G58" s="40">
        <v>1381.4666666666667</v>
      </c>
      <c r="H58" s="40">
        <v>1723.4666666666667</v>
      </c>
      <c r="I58" s="40">
        <v>1787.2333333333336</v>
      </c>
      <c r="J58" s="40">
        <v>1894.4666666666667</v>
      </c>
      <c r="K58" s="31">
        <v>1680</v>
      </c>
      <c r="L58" s="31">
        <v>1509</v>
      </c>
      <c r="M58" s="31">
        <v>15.562709999999999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1396.65</v>
      </c>
      <c r="D59" s="40">
        <v>1403.2833333333335</v>
      </c>
      <c r="E59" s="40">
        <v>1364.5666666666671</v>
      </c>
      <c r="F59" s="40">
        <v>1332.4833333333336</v>
      </c>
      <c r="G59" s="40">
        <v>1293.7666666666671</v>
      </c>
      <c r="H59" s="40">
        <v>1435.366666666667</v>
      </c>
      <c r="I59" s="40">
        <v>1474.0833333333337</v>
      </c>
      <c r="J59" s="40">
        <v>1506.166666666667</v>
      </c>
      <c r="K59" s="31">
        <v>1442</v>
      </c>
      <c r="L59" s="31">
        <v>1371.2</v>
      </c>
      <c r="M59" s="31">
        <v>7.1350899999999999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3965.9</v>
      </c>
      <c r="D60" s="40">
        <v>3976.3833333333337</v>
      </c>
      <c r="E60" s="40">
        <v>3943.7166666666672</v>
      </c>
      <c r="F60" s="40">
        <v>3921.5333333333333</v>
      </c>
      <c r="G60" s="40">
        <v>3888.8666666666668</v>
      </c>
      <c r="H60" s="40">
        <v>3998.5666666666675</v>
      </c>
      <c r="I60" s="40">
        <v>4031.2333333333345</v>
      </c>
      <c r="J60" s="40">
        <v>4053.4166666666679</v>
      </c>
      <c r="K60" s="31">
        <v>4009.05</v>
      </c>
      <c r="L60" s="31">
        <v>3954.2</v>
      </c>
      <c r="M60" s="31">
        <v>2.7206600000000001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259.55</v>
      </c>
      <c r="D61" s="40">
        <v>262.84999999999997</v>
      </c>
      <c r="E61" s="40">
        <v>255.69999999999993</v>
      </c>
      <c r="F61" s="40">
        <v>251.84999999999997</v>
      </c>
      <c r="G61" s="40">
        <v>244.69999999999993</v>
      </c>
      <c r="H61" s="40">
        <v>266.69999999999993</v>
      </c>
      <c r="I61" s="40">
        <v>273.84999999999991</v>
      </c>
      <c r="J61" s="40">
        <v>277.69999999999993</v>
      </c>
      <c r="K61" s="31">
        <v>270</v>
      </c>
      <c r="L61" s="31">
        <v>259</v>
      </c>
      <c r="M61" s="31">
        <v>18.658860000000001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1274.95</v>
      </c>
      <c r="D62" s="40">
        <v>1264.2666666666667</v>
      </c>
      <c r="E62" s="40">
        <v>1242.5333333333333</v>
      </c>
      <c r="F62" s="40">
        <v>1210.1166666666666</v>
      </c>
      <c r="G62" s="40">
        <v>1188.3833333333332</v>
      </c>
      <c r="H62" s="40">
        <v>1296.6833333333334</v>
      </c>
      <c r="I62" s="40">
        <v>1318.4166666666665</v>
      </c>
      <c r="J62" s="40">
        <v>1350.8333333333335</v>
      </c>
      <c r="K62" s="31">
        <v>1286</v>
      </c>
      <c r="L62" s="31">
        <v>1231.8499999999999</v>
      </c>
      <c r="M62" s="31">
        <v>2.8940700000000001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7862.9</v>
      </c>
      <c r="D63" s="40">
        <v>7881.416666666667</v>
      </c>
      <c r="E63" s="40">
        <v>7793.8333333333339</v>
      </c>
      <c r="F63" s="40">
        <v>7724.7666666666673</v>
      </c>
      <c r="G63" s="40">
        <v>7637.1833333333343</v>
      </c>
      <c r="H63" s="40">
        <v>7950.4833333333336</v>
      </c>
      <c r="I63" s="40">
        <v>8038.0666666666675</v>
      </c>
      <c r="J63" s="40">
        <v>8107.1333333333332</v>
      </c>
      <c r="K63" s="31">
        <v>7969</v>
      </c>
      <c r="L63" s="31">
        <v>7812.35</v>
      </c>
      <c r="M63" s="31">
        <v>11.34849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18488.900000000001</v>
      </c>
      <c r="D64" s="40">
        <v>18414.666666666668</v>
      </c>
      <c r="E64" s="40">
        <v>18289.333333333336</v>
      </c>
      <c r="F64" s="40">
        <v>18089.766666666666</v>
      </c>
      <c r="G64" s="40">
        <v>17964.433333333334</v>
      </c>
      <c r="H64" s="40">
        <v>18614.233333333337</v>
      </c>
      <c r="I64" s="40">
        <v>18739.566666666673</v>
      </c>
      <c r="J64" s="40">
        <v>18939.133333333339</v>
      </c>
      <c r="K64" s="31">
        <v>18540</v>
      </c>
      <c r="L64" s="31">
        <v>18215.099999999999</v>
      </c>
      <c r="M64" s="31">
        <v>1.9680500000000001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4745.6499999999996</v>
      </c>
      <c r="D65" s="40">
        <v>4756.7833333333328</v>
      </c>
      <c r="E65" s="40">
        <v>4705.5666666666657</v>
      </c>
      <c r="F65" s="40">
        <v>4665.4833333333327</v>
      </c>
      <c r="G65" s="40">
        <v>4614.2666666666655</v>
      </c>
      <c r="H65" s="40">
        <v>4796.8666666666659</v>
      </c>
      <c r="I65" s="40">
        <v>4848.083333333333</v>
      </c>
      <c r="J65" s="40">
        <v>4888.1666666666661</v>
      </c>
      <c r="K65" s="31">
        <v>4808</v>
      </c>
      <c r="L65" s="31">
        <v>4716.7</v>
      </c>
      <c r="M65" s="31">
        <v>0.27294000000000002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4464.7</v>
      </c>
      <c r="D66" s="40">
        <v>4489.9000000000005</v>
      </c>
      <c r="E66" s="40">
        <v>4419.8000000000011</v>
      </c>
      <c r="F66" s="40">
        <v>4374.9000000000005</v>
      </c>
      <c r="G66" s="40">
        <v>4304.8000000000011</v>
      </c>
      <c r="H66" s="40">
        <v>4534.8000000000011</v>
      </c>
      <c r="I66" s="40">
        <v>4604.9000000000015</v>
      </c>
      <c r="J66" s="40">
        <v>4649.8000000000011</v>
      </c>
      <c r="K66" s="31">
        <v>4560</v>
      </c>
      <c r="L66" s="31">
        <v>4445</v>
      </c>
      <c r="M66" s="31">
        <v>0.41004000000000002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2596</v>
      </c>
      <c r="D67" s="40">
        <v>2600.2833333333333</v>
      </c>
      <c r="E67" s="40">
        <v>2580.7166666666667</v>
      </c>
      <c r="F67" s="40">
        <v>2565.4333333333334</v>
      </c>
      <c r="G67" s="40">
        <v>2545.8666666666668</v>
      </c>
      <c r="H67" s="40">
        <v>2615.5666666666666</v>
      </c>
      <c r="I67" s="40">
        <v>2635.1333333333332</v>
      </c>
      <c r="J67" s="40">
        <v>2650.4166666666665</v>
      </c>
      <c r="K67" s="31">
        <v>2619.85</v>
      </c>
      <c r="L67" s="31">
        <v>2585</v>
      </c>
      <c r="M67" s="31">
        <v>1.86385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130.6</v>
      </c>
      <c r="D68" s="40">
        <v>131</v>
      </c>
      <c r="E68" s="40">
        <v>129.6</v>
      </c>
      <c r="F68" s="40">
        <v>128.6</v>
      </c>
      <c r="G68" s="40">
        <v>127.19999999999999</v>
      </c>
      <c r="H68" s="40">
        <v>132</v>
      </c>
      <c r="I68" s="40">
        <v>133.39999999999998</v>
      </c>
      <c r="J68" s="40">
        <v>134.4</v>
      </c>
      <c r="K68" s="31">
        <v>132.4</v>
      </c>
      <c r="L68" s="31">
        <v>130</v>
      </c>
      <c r="M68" s="31">
        <v>2.6627800000000001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378.1</v>
      </c>
      <c r="D69" s="40">
        <v>380.88333333333338</v>
      </c>
      <c r="E69" s="40">
        <v>374.06666666666678</v>
      </c>
      <c r="F69" s="40">
        <v>370.03333333333342</v>
      </c>
      <c r="G69" s="40">
        <v>363.21666666666681</v>
      </c>
      <c r="H69" s="40">
        <v>384.91666666666674</v>
      </c>
      <c r="I69" s="40">
        <v>391.73333333333335</v>
      </c>
      <c r="J69" s="40">
        <v>395.76666666666671</v>
      </c>
      <c r="K69" s="31">
        <v>387.7</v>
      </c>
      <c r="L69" s="31">
        <v>376.85</v>
      </c>
      <c r="M69" s="31">
        <v>7.3793300000000004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323.39999999999998</v>
      </c>
      <c r="D70" s="40">
        <v>324.5</v>
      </c>
      <c r="E70" s="40">
        <v>318.10000000000002</v>
      </c>
      <c r="F70" s="40">
        <v>312.8</v>
      </c>
      <c r="G70" s="40">
        <v>306.40000000000003</v>
      </c>
      <c r="H70" s="40">
        <v>329.8</v>
      </c>
      <c r="I70" s="40">
        <v>336.2</v>
      </c>
      <c r="J70" s="40">
        <v>341.5</v>
      </c>
      <c r="K70" s="31">
        <v>330.9</v>
      </c>
      <c r="L70" s="31">
        <v>319.2</v>
      </c>
      <c r="M70" s="31">
        <v>42.091389999999997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88.75</v>
      </c>
      <c r="D71" s="40">
        <v>88.733333333333334</v>
      </c>
      <c r="E71" s="40">
        <v>88.116666666666674</v>
      </c>
      <c r="F71" s="40">
        <v>87.483333333333334</v>
      </c>
      <c r="G71" s="40">
        <v>86.866666666666674</v>
      </c>
      <c r="H71" s="40">
        <v>89.366666666666674</v>
      </c>
      <c r="I71" s="40">
        <v>89.98333333333332</v>
      </c>
      <c r="J71" s="40">
        <v>90.616666666666674</v>
      </c>
      <c r="K71" s="31">
        <v>89.35</v>
      </c>
      <c r="L71" s="31">
        <v>88.1</v>
      </c>
      <c r="M71" s="31">
        <v>350.30329999999998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59.85</v>
      </c>
      <c r="D72" s="40">
        <v>60.116666666666674</v>
      </c>
      <c r="E72" s="40">
        <v>59.033333333333346</v>
      </c>
      <c r="F72" s="40">
        <v>58.216666666666669</v>
      </c>
      <c r="G72" s="40">
        <v>57.13333333333334</v>
      </c>
      <c r="H72" s="40">
        <v>60.933333333333351</v>
      </c>
      <c r="I72" s="40">
        <v>62.01666666666668</v>
      </c>
      <c r="J72" s="40">
        <v>62.833333333333357</v>
      </c>
      <c r="K72" s="31">
        <v>61.2</v>
      </c>
      <c r="L72" s="31">
        <v>59.3</v>
      </c>
      <c r="M72" s="31">
        <v>151.39530999999999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21.1</v>
      </c>
      <c r="D73" s="40">
        <v>21.233333333333334</v>
      </c>
      <c r="E73" s="40">
        <v>20.81666666666667</v>
      </c>
      <c r="F73" s="40">
        <v>20.533333333333335</v>
      </c>
      <c r="G73" s="40">
        <v>20.116666666666671</v>
      </c>
      <c r="H73" s="40">
        <v>21.516666666666669</v>
      </c>
      <c r="I73" s="40">
        <v>21.933333333333334</v>
      </c>
      <c r="J73" s="40">
        <v>22.216666666666669</v>
      </c>
      <c r="K73" s="31">
        <v>21.65</v>
      </c>
      <c r="L73" s="31">
        <v>20.95</v>
      </c>
      <c r="M73" s="31">
        <v>68.786860000000004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2118.15</v>
      </c>
      <c r="D74" s="40">
        <v>2105.0333333333333</v>
      </c>
      <c r="E74" s="40">
        <v>2083.1166666666668</v>
      </c>
      <c r="F74" s="40">
        <v>2048.0833333333335</v>
      </c>
      <c r="G74" s="40">
        <v>2026.166666666667</v>
      </c>
      <c r="H74" s="40">
        <v>2140.0666666666666</v>
      </c>
      <c r="I74" s="40">
        <v>2161.9833333333336</v>
      </c>
      <c r="J74" s="40">
        <v>2197.0166666666664</v>
      </c>
      <c r="K74" s="31">
        <v>2126.9499999999998</v>
      </c>
      <c r="L74" s="31">
        <v>2070</v>
      </c>
      <c r="M74" s="31">
        <v>7.9655100000000001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5244.6</v>
      </c>
      <c r="D75" s="40">
        <v>5243.2166666666672</v>
      </c>
      <c r="E75" s="40">
        <v>5201.3833333333341</v>
      </c>
      <c r="F75" s="40">
        <v>5158.166666666667</v>
      </c>
      <c r="G75" s="40">
        <v>5116.3333333333339</v>
      </c>
      <c r="H75" s="40">
        <v>5286.4333333333343</v>
      </c>
      <c r="I75" s="40">
        <v>5328.2666666666664</v>
      </c>
      <c r="J75" s="40">
        <v>5371.4833333333345</v>
      </c>
      <c r="K75" s="31">
        <v>5285.05</v>
      </c>
      <c r="L75" s="31">
        <v>5200</v>
      </c>
      <c r="M75" s="31">
        <v>0.11913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838.45</v>
      </c>
      <c r="D76" s="40">
        <v>841.9666666666667</v>
      </c>
      <c r="E76" s="40">
        <v>826.98333333333335</v>
      </c>
      <c r="F76" s="40">
        <v>815.51666666666665</v>
      </c>
      <c r="G76" s="40">
        <v>800.5333333333333</v>
      </c>
      <c r="H76" s="40">
        <v>853.43333333333339</v>
      </c>
      <c r="I76" s="40">
        <v>868.41666666666674</v>
      </c>
      <c r="J76" s="40">
        <v>879.88333333333344</v>
      </c>
      <c r="K76" s="31">
        <v>856.95</v>
      </c>
      <c r="L76" s="31">
        <v>830.5</v>
      </c>
      <c r="M76" s="31">
        <v>14.26028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390.95</v>
      </c>
      <c r="D77" s="40">
        <v>389.98333333333335</v>
      </c>
      <c r="E77" s="40">
        <v>386.9666666666667</v>
      </c>
      <c r="F77" s="40">
        <v>382.98333333333335</v>
      </c>
      <c r="G77" s="40">
        <v>379.9666666666667</v>
      </c>
      <c r="H77" s="40">
        <v>393.9666666666667</v>
      </c>
      <c r="I77" s="40">
        <v>396.98333333333335</v>
      </c>
      <c r="J77" s="40">
        <v>400.9666666666667</v>
      </c>
      <c r="K77" s="31">
        <v>393</v>
      </c>
      <c r="L77" s="31">
        <v>386</v>
      </c>
      <c r="M77" s="31">
        <v>4.69496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210.55</v>
      </c>
      <c r="D78" s="40">
        <v>210.75</v>
      </c>
      <c r="E78" s="40">
        <v>208.85</v>
      </c>
      <c r="F78" s="40">
        <v>207.15</v>
      </c>
      <c r="G78" s="40">
        <v>205.25</v>
      </c>
      <c r="H78" s="40">
        <v>212.45</v>
      </c>
      <c r="I78" s="40">
        <v>214.34999999999997</v>
      </c>
      <c r="J78" s="40">
        <v>216.04999999999998</v>
      </c>
      <c r="K78" s="31">
        <v>212.65</v>
      </c>
      <c r="L78" s="31">
        <v>209.05</v>
      </c>
      <c r="M78" s="31">
        <v>51.349589999999999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801</v>
      </c>
      <c r="D79" s="40">
        <v>804.33333333333337</v>
      </c>
      <c r="E79" s="40">
        <v>791.66666666666674</v>
      </c>
      <c r="F79" s="40">
        <v>782.33333333333337</v>
      </c>
      <c r="G79" s="40">
        <v>769.66666666666674</v>
      </c>
      <c r="H79" s="40">
        <v>813.66666666666674</v>
      </c>
      <c r="I79" s="40">
        <v>826.33333333333348</v>
      </c>
      <c r="J79" s="40">
        <v>835.66666666666674</v>
      </c>
      <c r="K79" s="31">
        <v>817</v>
      </c>
      <c r="L79" s="31">
        <v>795</v>
      </c>
      <c r="M79" s="31">
        <v>21.53914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74.349999999999994</v>
      </c>
      <c r="D80" s="40">
        <v>75.350000000000009</v>
      </c>
      <c r="E80" s="40">
        <v>73.000000000000014</v>
      </c>
      <c r="F80" s="40">
        <v>71.650000000000006</v>
      </c>
      <c r="G80" s="40">
        <v>69.300000000000011</v>
      </c>
      <c r="H80" s="40">
        <v>76.700000000000017</v>
      </c>
      <c r="I80" s="40">
        <v>79.050000000000011</v>
      </c>
      <c r="J80" s="40">
        <v>80.40000000000002</v>
      </c>
      <c r="K80" s="31">
        <v>77.7</v>
      </c>
      <c r="L80" s="31">
        <v>74</v>
      </c>
      <c r="M80" s="31">
        <v>638.24644000000001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459.3</v>
      </c>
      <c r="D81" s="40">
        <v>459.83333333333331</v>
      </c>
      <c r="E81" s="40">
        <v>457.46666666666664</v>
      </c>
      <c r="F81" s="40">
        <v>455.63333333333333</v>
      </c>
      <c r="G81" s="40">
        <v>453.26666666666665</v>
      </c>
      <c r="H81" s="40">
        <v>461.66666666666663</v>
      </c>
      <c r="I81" s="40">
        <v>464.0333333333333</v>
      </c>
      <c r="J81" s="40">
        <v>465.86666666666662</v>
      </c>
      <c r="K81" s="31">
        <v>462.2</v>
      </c>
      <c r="L81" s="31">
        <v>458</v>
      </c>
      <c r="M81" s="31">
        <v>39.4739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12237.35</v>
      </c>
      <c r="D82" s="40">
        <v>12302.783333333333</v>
      </c>
      <c r="E82" s="40">
        <v>12135.566666666666</v>
      </c>
      <c r="F82" s="40">
        <v>12033.783333333333</v>
      </c>
      <c r="G82" s="40">
        <v>11866.566666666666</v>
      </c>
      <c r="H82" s="40">
        <v>12404.566666666666</v>
      </c>
      <c r="I82" s="40">
        <v>12571.783333333333</v>
      </c>
      <c r="J82" s="40">
        <v>12673.566666666666</v>
      </c>
      <c r="K82" s="31">
        <v>12470</v>
      </c>
      <c r="L82" s="31">
        <v>12201</v>
      </c>
      <c r="M82" s="31">
        <v>1.8970000000000001E-2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685.8</v>
      </c>
      <c r="D83" s="40">
        <v>687.2166666666667</v>
      </c>
      <c r="E83" s="40">
        <v>680.43333333333339</v>
      </c>
      <c r="F83" s="40">
        <v>675.06666666666672</v>
      </c>
      <c r="G83" s="40">
        <v>668.28333333333342</v>
      </c>
      <c r="H83" s="40">
        <v>692.58333333333337</v>
      </c>
      <c r="I83" s="40">
        <v>699.36666666666667</v>
      </c>
      <c r="J83" s="40">
        <v>704.73333333333335</v>
      </c>
      <c r="K83" s="31">
        <v>694</v>
      </c>
      <c r="L83" s="31">
        <v>681.85</v>
      </c>
      <c r="M83" s="31">
        <v>98.205910000000003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347.65</v>
      </c>
      <c r="D84" s="40">
        <v>349.75</v>
      </c>
      <c r="E84" s="40">
        <v>344.9</v>
      </c>
      <c r="F84" s="40">
        <v>342.15</v>
      </c>
      <c r="G84" s="40">
        <v>337.29999999999995</v>
      </c>
      <c r="H84" s="40">
        <v>352.5</v>
      </c>
      <c r="I84" s="40">
        <v>357.35</v>
      </c>
      <c r="J84" s="40">
        <v>360.1</v>
      </c>
      <c r="K84" s="31">
        <v>354.6</v>
      </c>
      <c r="L84" s="31">
        <v>347</v>
      </c>
      <c r="M84" s="31">
        <v>23.34243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1426.7</v>
      </c>
      <c r="D85" s="40">
        <v>1422.2333333333333</v>
      </c>
      <c r="E85" s="40">
        <v>1404.4666666666667</v>
      </c>
      <c r="F85" s="40">
        <v>1382.2333333333333</v>
      </c>
      <c r="G85" s="40">
        <v>1364.4666666666667</v>
      </c>
      <c r="H85" s="40">
        <v>1444.4666666666667</v>
      </c>
      <c r="I85" s="40">
        <v>1462.2333333333336</v>
      </c>
      <c r="J85" s="40">
        <v>1484.4666666666667</v>
      </c>
      <c r="K85" s="31">
        <v>1440</v>
      </c>
      <c r="L85" s="31">
        <v>1400</v>
      </c>
      <c r="M85" s="31">
        <v>1.11534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430.2</v>
      </c>
      <c r="D86" s="40">
        <v>430.36666666666662</v>
      </c>
      <c r="E86" s="40">
        <v>426.03333333333325</v>
      </c>
      <c r="F86" s="40">
        <v>421.86666666666662</v>
      </c>
      <c r="G86" s="40">
        <v>417.53333333333325</v>
      </c>
      <c r="H86" s="40">
        <v>434.53333333333325</v>
      </c>
      <c r="I86" s="40">
        <v>438.86666666666662</v>
      </c>
      <c r="J86" s="40">
        <v>443.03333333333325</v>
      </c>
      <c r="K86" s="31">
        <v>434.7</v>
      </c>
      <c r="L86" s="31">
        <v>426.2</v>
      </c>
      <c r="M86" s="31">
        <v>17.302759999999999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111.4</v>
      </c>
      <c r="D87" s="40">
        <v>111.93333333333334</v>
      </c>
      <c r="E87" s="40">
        <v>110.51666666666668</v>
      </c>
      <c r="F87" s="40">
        <v>109.63333333333334</v>
      </c>
      <c r="G87" s="40">
        <v>108.21666666666668</v>
      </c>
      <c r="H87" s="40">
        <v>112.81666666666668</v>
      </c>
      <c r="I87" s="40">
        <v>114.23333333333333</v>
      </c>
      <c r="J87" s="40">
        <v>115.11666666666667</v>
      </c>
      <c r="K87" s="31">
        <v>113.35</v>
      </c>
      <c r="L87" s="31">
        <v>111.05</v>
      </c>
      <c r="M87" s="31">
        <v>1.5199199999999999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6508.6</v>
      </c>
      <c r="D88" s="40">
        <v>6510.166666666667</v>
      </c>
      <c r="E88" s="40">
        <v>6435.3333333333339</v>
      </c>
      <c r="F88" s="40">
        <v>6362.0666666666666</v>
      </c>
      <c r="G88" s="40">
        <v>6287.2333333333336</v>
      </c>
      <c r="H88" s="40">
        <v>6583.4333333333343</v>
      </c>
      <c r="I88" s="40">
        <v>6658.2666666666682</v>
      </c>
      <c r="J88" s="40">
        <v>6731.5333333333347</v>
      </c>
      <c r="K88" s="31">
        <v>6585</v>
      </c>
      <c r="L88" s="31">
        <v>6436.9</v>
      </c>
      <c r="M88" s="31">
        <v>7.9759999999999998E-2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914.85</v>
      </c>
      <c r="D89" s="40">
        <v>913.30000000000007</v>
      </c>
      <c r="E89" s="40">
        <v>907.55000000000018</v>
      </c>
      <c r="F89" s="40">
        <v>900.25000000000011</v>
      </c>
      <c r="G89" s="40">
        <v>894.50000000000023</v>
      </c>
      <c r="H89" s="40">
        <v>920.60000000000014</v>
      </c>
      <c r="I89" s="40">
        <v>926.34999999999991</v>
      </c>
      <c r="J89" s="40">
        <v>933.65000000000009</v>
      </c>
      <c r="K89" s="31">
        <v>919.05</v>
      </c>
      <c r="L89" s="31">
        <v>906</v>
      </c>
      <c r="M89" s="31">
        <v>0.46153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1153.5999999999999</v>
      </c>
      <c r="D90" s="40">
        <v>1157.8666666666666</v>
      </c>
      <c r="E90" s="40">
        <v>1146.7333333333331</v>
      </c>
      <c r="F90" s="40">
        <v>1139.8666666666666</v>
      </c>
      <c r="G90" s="40">
        <v>1128.7333333333331</v>
      </c>
      <c r="H90" s="40">
        <v>1164.7333333333331</v>
      </c>
      <c r="I90" s="40">
        <v>1175.8666666666668</v>
      </c>
      <c r="J90" s="40">
        <v>1182.7333333333331</v>
      </c>
      <c r="K90" s="31">
        <v>1169</v>
      </c>
      <c r="L90" s="31">
        <v>1151</v>
      </c>
      <c r="M90" s="31">
        <v>0.45493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17863.849999999999</v>
      </c>
      <c r="D91" s="40">
        <v>17957.966666666664</v>
      </c>
      <c r="E91" s="40">
        <v>17715.933333333327</v>
      </c>
      <c r="F91" s="40">
        <v>17568.016666666663</v>
      </c>
      <c r="G91" s="40">
        <v>17325.983333333326</v>
      </c>
      <c r="H91" s="40">
        <v>18105.883333333328</v>
      </c>
      <c r="I91" s="40">
        <v>18347.916666666661</v>
      </c>
      <c r="J91" s="40">
        <v>18495.833333333328</v>
      </c>
      <c r="K91" s="31">
        <v>18200</v>
      </c>
      <c r="L91" s="31">
        <v>17810.05</v>
      </c>
      <c r="M91" s="31">
        <v>0.30859999999999999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461.95</v>
      </c>
      <c r="D92" s="40">
        <v>461.91666666666669</v>
      </c>
      <c r="E92" s="40">
        <v>457.13333333333338</v>
      </c>
      <c r="F92" s="40">
        <v>452.31666666666672</v>
      </c>
      <c r="G92" s="40">
        <v>447.53333333333342</v>
      </c>
      <c r="H92" s="40">
        <v>466.73333333333335</v>
      </c>
      <c r="I92" s="40">
        <v>471.51666666666665</v>
      </c>
      <c r="J92" s="40">
        <v>476.33333333333331</v>
      </c>
      <c r="K92" s="31">
        <v>466.7</v>
      </c>
      <c r="L92" s="31">
        <v>457.1</v>
      </c>
      <c r="M92" s="31">
        <v>3.8557399999999999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3894.85</v>
      </c>
      <c r="D93" s="40">
        <v>3900.2833333333333</v>
      </c>
      <c r="E93" s="40">
        <v>3875.5666666666666</v>
      </c>
      <c r="F93" s="40">
        <v>3856.2833333333333</v>
      </c>
      <c r="G93" s="40">
        <v>3831.5666666666666</v>
      </c>
      <c r="H93" s="40">
        <v>3919.5666666666666</v>
      </c>
      <c r="I93" s="40">
        <v>3944.2833333333328</v>
      </c>
      <c r="J93" s="40">
        <v>3963.5666666666666</v>
      </c>
      <c r="K93" s="31">
        <v>3925</v>
      </c>
      <c r="L93" s="31">
        <v>3881</v>
      </c>
      <c r="M93" s="31">
        <v>2.99078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162.35</v>
      </c>
      <c r="D94" s="40">
        <v>163.04999999999998</v>
      </c>
      <c r="E94" s="40">
        <v>161.29999999999995</v>
      </c>
      <c r="F94" s="40">
        <v>160.24999999999997</v>
      </c>
      <c r="G94" s="40">
        <v>158.49999999999994</v>
      </c>
      <c r="H94" s="40">
        <v>164.09999999999997</v>
      </c>
      <c r="I94" s="40">
        <v>165.85000000000002</v>
      </c>
      <c r="J94" s="40">
        <v>166.89999999999998</v>
      </c>
      <c r="K94" s="31">
        <v>164.8</v>
      </c>
      <c r="L94" s="31">
        <v>162</v>
      </c>
      <c r="M94" s="31">
        <v>10.483969999999999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411.05</v>
      </c>
      <c r="D95" s="40">
        <v>414.65000000000003</v>
      </c>
      <c r="E95" s="40">
        <v>406.40000000000009</v>
      </c>
      <c r="F95" s="40">
        <v>401.75000000000006</v>
      </c>
      <c r="G95" s="40">
        <v>393.50000000000011</v>
      </c>
      <c r="H95" s="40">
        <v>419.30000000000007</v>
      </c>
      <c r="I95" s="40">
        <v>427.54999999999995</v>
      </c>
      <c r="J95" s="40">
        <v>432.20000000000005</v>
      </c>
      <c r="K95" s="31">
        <v>422.9</v>
      </c>
      <c r="L95" s="31">
        <v>410</v>
      </c>
      <c r="M95" s="31">
        <v>2.2991000000000001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93.75</v>
      </c>
      <c r="D96" s="40">
        <v>93.75</v>
      </c>
      <c r="E96" s="40">
        <v>91.1</v>
      </c>
      <c r="F96" s="40">
        <v>88.449999999999989</v>
      </c>
      <c r="G96" s="40">
        <v>85.799999999999983</v>
      </c>
      <c r="H96" s="40">
        <v>96.4</v>
      </c>
      <c r="I96" s="40">
        <v>99.050000000000011</v>
      </c>
      <c r="J96" s="40">
        <v>101.70000000000002</v>
      </c>
      <c r="K96" s="31">
        <v>96.4</v>
      </c>
      <c r="L96" s="31">
        <v>91.1</v>
      </c>
      <c r="M96" s="31">
        <v>103.68276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2978.9</v>
      </c>
      <c r="D97" s="40">
        <v>2970.1166666666663</v>
      </c>
      <c r="E97" s="40">
        <v>2930.7333333333327</v>
      </c>
      <c r="F97" s="40">
        <v>2882.5666666666662</v>
      </c>
      <c r="G97" s="40">
        <v>2843.1833333333325</v>
      </c>
      <c r="H97" s="40">
        <v>3018.2833333333328</v>
      </c>
      <c r="I97" s="40">
        <v>3057.666666666667</v>
      </c>
      <c r="J97" s="40">
        <v>3105.833333333333</v>
      </c>
      <c r="K97" s="31">
        <v>3009.5</v>
      </c>
      <c r="L97" s="31">
        <v>2921.95</v>
      </c>
      <c r="M97" s="31">
        <v>0.16782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319.39999999999998</v>
      </c>
      <c r="D98" s="40">
        <v>320.25</v>
      </c>
      <c r="E98" s="40">
        <v>315.5</v>
      </c>
      <c r="F98" s="40">
        <v>311.60000000000002</v>
      </c>
      <c r="G98" s="40">
        <v>306.85000000000002</v>
      </c>
      <c r="H98" s="40">
        <v>324.14999999999998</v>
      </c>
      <c r="I98" s="40">
        <v>328.9</v>
      </c>
      <c r="J98" s="40">
        <v>332.79999999999995</v>
      </c>
      <c r="K98" s="31">
        <v>325</v>
      </c>
      <c r="L98" s="31">
        <v>316.35000000000002</v>
      </c>
      <c r="M98" s="31">
        <v>4.3994799999999996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544.1</v>
      </c>
      <c r="D99" s="40">
        <v>546.36666666666667</v>
      </c>
      <c r="E99" s="40">
        <v>540.73333333333335</v>
      </c>
      <c r="F99" s="40">
        <v>537.36666666666667</v>
      </c>
      <c r="G99" s="40">
        <v>531.73333333333335</v>
      </c>
      <c r="H99" s="40">
        <v>549.73333333333335</v>
      </c>
      <c r="I99" s="40">
        <v>555.36666666666679</v>
      </c>
      <c r="J99" s="40">
        <v>558.73333333333335</v>
      </c>
      <c r="K99" s="31">
        <v>552</v>
      </c>
      <c r="L99" s="31">
        <v>543</v>
      </c>
      <c r="M99" s="31">
        <v>15.577109999999999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699.5</v>
      </c>
      <c r="D100" s="40">
        <v>697.66666666666663</v>
      </c>
      <c r="E100" s="40">
        <v>689.93333333333328</v>
      </c>
      <c r="F100" s="40">
        <v>680.36666666666667</v>
      </c>
      <c r="G100" s="40">
        <v>672.63333333333333</v>
      </c>
      <c r="H100" s="40">
        <v>707.23333333333323</v>
      </c>
      <c r="I100" s="40">
        <v>714.96666666666658</v>
      </c>
      <c r="J100" s="40">
        <v>724.53333333333319</v>
      </c>
      <c r="K100" s="31">
        <v>705.4</v>
      </c>
      <c r="L100" s="31">
        <v>688.1</v>
      </c>
      <c r="M100" s="31">
        <v>8.3684600000000007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193.55</v>
      </c>
      <c r="D101" s="40">
        <v>191.81666666666669</v>
      </c>
      <c r="E101" s="40">
        <v>188.63333333333338</v>
      </c>
      <c r="F101" s="40">
        <v>183.7166666666667</v>
      </c>
      <c r="G101" s="40">
        <v>180.53333333333339</v>
      </c>
      <c r="H101" s="40">
        <v>196.73333333333338</v>
      </c>
      <c r="I101" s="40">
        <v>199.91666666666671</v>
      </c>
      <c r="J101" s="40">
        <v>204.83333333333337</v>
      </c>
      <c r="K101" s="31">
        <v>195</v>
      </c>
      <c r="L101" s="31">
        <v>186.9</v>
      </c>
      <c r="M101" s="31">
        <v>277.69060000000002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907.8</v>
      </c>
      <c r="D102" s="40">
        <v>916.1</v>
      </c>
      <c r="E102" s="40">
        <v>895.2</v>
      </c>
      <c r="F102" s="40">
        <v>882.6</v>
      </c>
      <c r="G102" s="40">
        <v>861.7</v>
      </c>
      <c r="H102" s="40">
        <v>928.7</v>
      </c>
      <c r="I102" s="40">
        <v>949.59999999999991</v>
      </c>
      <c r="J102" s="40">
        <v>962.2</v>
      </c>
      <c r="K102" s="31">
        <v>937</v>
      </c>
      <c r="L102" s="31">
        <v>903.5</v>
      </c>
      <c r="M102" s="31">
        <v>2.8522400000000001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519.65</v>
      </c>
      <c r="D103" s="40">
        <v>523.65</v>
      </c>
      <c r="E103" s="40">
        <v>512.34999999999991</v>
      </c>
      <c r="F103" s="40">
        <v>505.04999999999995</v>
      </c>
      <c r="G103" s="40">
        <v>493.74999999999989</v>
      </c>
      <c r="H103" s="40">
        <v>530.94999999999993</v>
      </c>
      <c r="I103" s="40">
        <v>542.24999999999989</v>
      </c>
      <c r="J103" s="40">
        <v>549.54999999999995</v>
      </c>
      <c r="K103" s="31">
        <v>534.95000000000005</v>
      </c>
      <c r="L103" s="31">
        <v>516.35</v>
      </c>
      <c r="M103" s="31">
        <v>0.42159000000000002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883.1</v>
      </c>
      <c r="D104" s="40">
        <v>894.16666666666663</v>
      </c>
      <c r="E104" s="40">
        <v>869.83333333333326</v>
      </c>
      <c r="F104" s="40">
        <v>856.56666666666661</v>
      </c>
      <c r="G104" s="40">
        <v>832.23333333333323</v>
      </c>
      <c r="H104" s="40">
        <v>907.43333333333328</v>
      </c>
      <c r="I104" s="40">
        <v>931.76666666666654</v>
      </c>
      <c r="J104" s="40">
        <v>945.0333333333333</v>
      </c>
      <c r="K104" s="31">
        <v>918.5</v>
      </c>
      <c r="L104" s="31">
        <v>880.9</v>
      </c>
      <c r="M104" s="31">
        <v>1.1238300000000001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146.75</v>
      </c>
      <c r="D105" s="40">
        <v>146.66666666666666</v>
      </c>
      <c r="E105" s="40">
        <v>145.13333333333333</v>
      </c>
      <c r="F105" s="40">
        <v>143.51666666666668</v>
      </c>
      <c r="G105" s="40">
        <v>141.98333333333335</v>
      </c>
      <c r="H105" s="40">
        <v>148.2833333333333</v>
      </c>
      <c r="I105" s="40">
        <v>149.81666666666666</v>
      </c>
      <c r="J105" s="40">
        <v>151.43333333333328</v>
      </c>
      <c r="K105" s="31">
        <v>148.19999999999999</v>
      </c>
      <c r="L105" s="31">
        <v>145.05000000000001</v>
      </c>
      <c r="M105" s="31">
        <v>10.181749999999999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1355.95</v>
      </c>
      <c r="D106" s="40">
        <v>1359.8166666666666</v>
      </c>
      <c r="E106" s="40">
        <v>1346.1333333333332</v>
      </c>
      <c r="F106" s="40">
        <v>1336.3166666666666</v>
      </c>
      <c r="G106" s="40">
        <v>1322.6333333333332</v>
      </c>
      <c r="H106" s="40">
        <v>1369.6333333333332</v>
      </c>
      <c r="I106" s="40">
        <v>1383.3166666666666</v>
      </c>
      <c r="J106" s="40">
        <v>1393.1333333333332</v>
      </c>
      <c r="K106" s="31">
        <v>1373.5</v>
      </c>
      <c r="L106" s="31">
        <v>1350</v>
      </c>
      <c r="M106" s="31">
        <v>1.23325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23.2</v>
      </c>
      <c r="D107" s="40">
        <v>23.349999999999998</v>
      </c>
      <c r="E107" s="40">
        <v>22.999999999999996</v>
      </c>
      <c r="F107" s="40">
        <v>22.799999999999997</v>
      </c>
      <c r="G107" s="40">
        <v>22.449999999999996</v>
      </c>
      <c r="H107" s="40">
        <v>23.549999999999997</v>
      </c>
      <c r="I107" s="40">
        <v>23.9</v>
      </c>
      <c r="J107" s="40">
        <v>24.099999999999998</v>
      </c>
      <c r="K107" s="31">
        <v>23.7</v>
      </c>
      <c r="L107" s="31">
        <v>23.15</v>
      </c>
      <c r="M107" s="31">
        <v>64.137259999999998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1398.6</v>
      </c>
      <c r="D108" s="40">
        <v>1403.5</v>
      </c>
      <c r="E108" s="40">
        <v>1375.1</v>
      </c>
      <c r="F108" s="40">
        <v>1351.6</v>
      </c>
      <c r="G108" s="40">
        <v>1323.1999999999998</v>
      </c>
      <c r="H108" s="40">
        <v>1427</v>
      </c>
      <c r="I108" s="40">
        <v>1455.4</v>
      </c>
      <c r="J108" s="40">
        <v>1478.9</v>
      </c>
      <c r="K108" s="31">
        <v>1431.9</v>
      </c>
      <c r="L108" s="31">
        <v>1380</v>
      </c>
      <c r="M108" s="31">
        <v>2.9279600000000001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528.9</v>
      </c>
      <c r="D109" s="40">
        <v>526.55000000000007</v>
      </c>
      <c r="E109" s="40">
        <v>518.10000000000014</v>
      </c>
      <c r="F109" s="40">
        <v>507.30000000000007</v>
      </c>
      <c r="G109" s="40">
        <v>498.85000000000014</v>
      </c>
      <c r="H109" s="40">
        <v>537.35000000000014</v>
      </c>
      <c r="I109" s="40">
        <v>545.80000000000018</v>
      </c>
      <c r="J109" s="40">
        <v>556.60000000000014</v>
      </c>
      <c r="K109" s="31">
        <v>535</v>
      </c>
      <c r="L109" s="31">
        <v>515.75</v>
      </c>
      <c r="M109" s="31">
        <v>2.0536799999999999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962.65</v>
      </c>
      <c r="D110" s="40">
        <v>969.2166666666667</v>
      </c>
      <c r="E110" s="40">
        <v>934.43333333333339</v>
      </c>
      <c r="F110" s="40">
        <v>906.2166666666667</v>
      </c>
      <c r="G110" s="40">
        <v>871.43333333333339</v>
      </c>
      <c r="H110" s="40">
        <v>997.43333333333339</v>
      </c>
      <c r="I110" s="40">
        <v>1032.2166666666667</v>
      </c>
      <c r="J110" s="40">
        <v>1060.4333333333334</v>
      </c>
      <c r="K110" s="31">
        <v>1004</v>
      </c>
      <c r="L110" s="31">
        <v>941</v>
      </c>
      <c r="M110" s="31">
        <v>25.29984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5606.6</v>
      </c>
      <c r="D111" s="40">
        <v>5614.6333333333341</v>
      </c>
      <c r="E111" s="40">
        <v>5530.2666666666682</v>
      </c>
      <c r="F111" s="40">
        <v>5453.9333333333343</v>
      </c>
      <c r="G111" s="40">
        <v>5369.5666666666684</v>
      </c>
      <c r="H111" s="40">
        <v>5690.9666666666681</v>
      </c>
      <c r="I111" s="40">
        <v>5775.3333333333348</v>
      </c>
      <c r="J111" s="40">
        <v>5851.6666666666679</v>
      </c>
      <c r="K111" s="31">
        <v>5699</v>
      </c>
      <c r="L111" s="31">
        <v>5538.3</v>
      </c>
      <c r="M111" s="31">
        <v>6.7229999999999998E-2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253.95</v>
      </c>
      <c r="D112" s="40">
        <v>251.44999999999996</v>
      </c>
      <c r="E112" s="40">
        <v>246.49999999999994</v>
      </c>
      <c r="F112" s="40">
        <v>239.04999999999998</v>
      </c>
      <c r="G112" s="40">
        <v>234.09999999999997</v>
      </c>
      <c r="H112" s="40">
        <v>258.89999999999992</v>
      </c>
      <c r="I112" s="40">
        <v>263.84999999999991</v>
      </c>
      <c r="J112" s="40">
        <v>271.2999999999999</v>
      </c>
      <c r="K112" s="31">
        <v>256.39999999999998</v>
      </c>
      <c r="L112" s="31">
        <v>244</v>
      </c>
      <c r="M112" s="31">
        <v>6.6713100000000001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383.35</v>
      </c>
      <c r="D113" s="40">
        <v>384.9666666666667</v>
      </c>
      <c r="E113" s="40">
        <v>379.93333333333339</v>
      </c>
      <c r="F113" s="40">
        <v>376.51666666666671</v>
      </c>
      <c r="G113" s="40">
        <v>371.48333333333341</v>
      </c>
      <c r="H113" s="40">
        <v>388.38333333333338</v>
      </c>
      <c r="I113" s="40">
        <v>393.41666666666669</v>
      </c>
      <c r="J113" s="40">
        <v>396.83333333333337</v>
      </c>
      <c r="K113" s="31">
        <v>390</v>
      </c>
      <c r="L113" s="31">
        <v>381.55</v>
      </c>
      <c r="M113" s="31">
        <v>4.8306199999999997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723.35</v>
      </c>
      <c r="D114" s="40">
        <v>731.28333333333342</v>
      </c>
      <c r="E114" s="40">
        <v>707.61666666666679</v>
      </c>
      <c r="F114" s="40">
        <v>691.88333333333333</v>
      </c>
      <c r="G114" s="40">
        <v>668.2166666666667</v>
      </c>
      <c r="H114" s="40">
        <v>747.01666666666688</v>
      </c>
      <c r="I114" s="40">
        <v>770.68333333333362</v>
      </c>
      <c r="J114" s="40">
        <v>786.41666666666697</v>
      </c>
      <c r="K114" s="31">
        <v>754.95</v>
      </c>
      <c r="L114" s="31">
        <v>715.55</v>
      </c>
      <c r="M114" s="31">
        <v>0.33667999999999998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594</v>
      </c>
      <c r="D115" s="40">
        <v>596.73333333333335</v>
      </c>
      <c r="E115" s="40">
        <v>583.51666666666665</v>
      </c>
      <c r="F115" s="40">
        <v>573.0333333333333</v>
      </c>
      <c r="G115" s="40">
        <v>559.81666666666661</v>
      </c>
      <c r="H115" s="40">
        <v>607.2166666666667</v>
      </c>
      <c r="I115" s="40">
        <v>620.43333333333339</v>
      </c>
      <c r="J115" s="40">
        <v>630.91666666666674</v>
      </c>
      <c r="K115" s="31">
        <v>609.95000000000005</v>
      </c>
      <c r="L115" s="31">
        <v>586.25</v>
      </c>
      <c r="M115" s="31">
        <v>32.791530000000002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911.35</v>
      </c>
      <c r="D116" s="40">
        <v>913.91666666666663</v>
      </c>
      <c r="E116" s="40">
        <v>907.33333333333326</v>
      </c>
      <c r="F116" s="40">
        <v>903.31666666666661</v>
      </c>
      <c r="G116" s="40">
        <v>896.73333333333323</v>
      </c>
      <c r="H116" s="40">
        <v>917.93333333333328</v>
      </c>
      <c r="I116" s="40">
        <v>924.51666666666654</v>
      </c>
      <c r="J116" s="40">
        <v>928.5333333333333</v>
      </c>
      <c r="K116" s="31">
        <v>920.5</v>
      </c>
      <c r="L116" s="31">
        <v>909.9</v>
      </c>
      <c r="M116" s="31">
        <v>9.1367499999999993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171.35</v>
      </c>
      <c r="D117" s="40">
        <v>170.96666666666667</v>
      </c>
      <c r="E117" s="40">
        <v>168.98333333333335</v>
      </c>
      <c r="F117" s="40">
        <v>166.61666666666667</v>
      </c>
      <c r="G117" s="40">
        <v>164.63333333333335</v>
      </c>
      <c r="H117" s="40">
        <v>173.33333333333334</v>
      </c>
      <c r="I117" s="40">
        <v>175.31666666666663</v>
      </c>
      <c r="J117" s="40">
        <v>177.68333333333334</v>
      </c>
      <c r="K117" s="31">
        <v>172.95</v>
      </c>
      <c r="L117" s="31">
        <v>168.6</v>
      </c>
      <c r="M117" s="31">
        <v>27.246549999999999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183.8</v>
      </c>
      <c r="D118" s="40">
        <v>185.9666666666667</v>
      </c>
      <c r="E118" s="40">
        <v>180.13333333333338</v>
      </c>
      <c r="F118" s="40">
        <v>176.4666666666667</v>
      </c>
      <c r="G118" s="40">
        <v>170.63333333333338</v>
      </c>
      <c r="H118" s="40">
        <v>189.63333333333338</v>
      </c>
      <c r="I118" s="40">
        <v>195.4666666666667</v>
      </c>
      <c r="J118" s="40">
        <v>199.13333333333338</v>
      </c>
      <c r="K118" s="31">
        <v>191.8</v>
      </c>
      <c r="L118" s="31">
        <v>182.3</v>
      </c>
      <c r="M118" s="31">
        <v>295.42941000000002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370.8</v>
      </c>
      <c r="D119" s="40">
        <v>373</v>
      </c>
      <c r="E119" s="40">
        <v>367</v>
      </c>
      <c r="F119" s="40">
        <v>363.2</v>
      </c>
      <c r="G119" s="40">
        <v>357.2</v>
      </c>
      <c r="H119" s="40">
        <v>376.8</v>
      </c>
      <c r="I119" s="40">
        <v>382.8</v>
      </c>
      <c r="J119" s="40">
        <v>386.6</v>
      </c>
      <c r="K119" s="31">
        <v>379</v>
      </c>
      <c r="L119" s="31">
        <v>369.2</v>
      </c>
      <c r="M119" s="31">
        <v>2.4784999999999999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5604.1</v>
      </c>
      <c r="D120" s="40">
        <v>5604.7</v>
      </c>
      <c r="E120" s="40">
        <v>5419.4</v>
      </c>
      <c r="F120" s="40">
        <v>5234.7</v>
      </c>
      <c r="G120" s="40">
        <v>5049.3999999999996</v>
      </c>
      <c r="H120" s="40">
        <v>5789.4</v>
      </c>
      <c r="I120" s="40">
        <v>5974.7000000000007</v>
      </c>
      <c r="J120" s="40">
        <v>6159.4</v>
      </c>
      <c r="K120" s="31">
        <v>5790</v>
      </c>
      <c r="L120" s="31">
        <v>5420</v>
      </c>
      <c r="M120" s="31">
        <v>8.1403300000000005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1681.2</v>
      </c>
      <c r="D121" s="40">
        <v>1687.2166666666665</v>
      </c>
      <c r="E121" s="40">
        <v>1671.9833333333329</v>
      </c>
      <c r="F121" s="40">
        <v>1662.7666666666664</v>
      </c>
      <c r="G121" s="40">
        <v>1647.5333333333328</v>
      </c>
      <c r="H121" s="40">
        <v>1696.4333333333329</v>
      </c>
      <c r="I121" s="40">
        <v>1711.6666666666665</v>
      </c>
      <c r="J121" s="40">
        <v>1720.883333333333</v>
      </c>
      <c r="K121" s="31">
        <v>1702.45</v>
      </c>
      <c r="L121" s="31">
        <v>1678</v>
      </c>
      <c r="M121" s="31">
        <v>2.9081299999999999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3060.65</v>
      </c>
      <c r="D122" s="40">
        <v>3071.2999999999997</v>
      </c>
      <c r="E122" s="40">
        <v>3043.5999999999995</v>
      </c>
      <c r="F122" s="40">
        <v>3026.5499999999997</v>
      </c>
      <c r="G122" s="40">
        <v>2998.8499999999995</v>
      </c>
      <c r="H122" s="40">
        <v>3088.3499999999995</v>
      </c>
      <c r="I122" s="40">
        <v>3116.0499999999993</v>
      </c>
      <c r="J122" s="40">
        <v>3133.0999999999995</v>
      </c>
      <c r="K122" s="31">
        <v>3099</v>
      </c>
      <c r="L122" s="31">
        <v>3054.25</v>
      </c>
      <c r="M122" s="31">
        <v>2.2040299999999999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677.35</v>
      </c>
      <c r="D123" s="40">
        <v>683.44999999999993</v>
      </c>
      <c r="E123" s="40">
        <v>668.89999999999986</v>
      </c>
      <c r="F123" s="40">
        <v>660.44999999999993</v>
      </c>
      <c r="G123" s="40">
        <v>645.89999999999986</v>
      </c>
      <c r="H123" s="40">
        <v>691.89999999999986</v>
      </c>
      <c r="I123" s="40">
        <v>706.44999999999982</v>
      </c>
      <c r="J123" s="40">
        <v>714.89999999999986</v>
      </c>
      <c r="K123" s="31">
        <v>698</v>
      </c>
      <c r="L123" s="31">
        <v>675</v>
      </c>
      <c r="M123" s="31">
        <v>30.845389999999998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863.2</v>
      </c>
      <c r="D124" s="40">
        <v>870.55000000000007</v>
      </c>
      <c r="E124" s="40">
        <v>853.15000000000009</v>
      </c>
      <c r="F124" s="40">
        <v>843.1</v>
      </c>
      <c r="G124" s="40">
        <v>825.7</v>
      </c>
      <c r="H124" s="40">
        <v>880.60000000000014</v>
      </c>
      <c r="I124" s="40">
        <v>898</v>
      </c>
      <c r="J124" s="40">
        <v>908.05000000000018</v>
      </c>
      <c r="K124" s="31">
        <v>887.95</v>
      </c>
      <c r="L124" s="31">
        <v>860.5</v>
      </c>
      <c r="M124" s="31">
        <v>5.1554000000000002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673.4</v>
      </c>
      <c r="D125" s="40">
        <v>675.4666666666667</v>
      </c>
      <c r="E125" s="40">
        <v>665.93333333333339</v>
      </c>
      <c r="F125" s="40">
        <v>658.4666666666667</v>
      </c>
      <c r="G125" s="40">
        <v>648.93333333333339</v>
      </c>
      <c r="H125" s="40">
        <v>682.93333333333339</v>
      </c>
      <c r="I125" s="40">
        <v>692.4666666666667</v>
      </c>
      <c r="J125" s="40">
        <v>699.93333333333339</v>
      </c>
      <c r="K125" s="31">
        <v>685</v>
      </c>
      <c r="L125" s="31">
        <v>668</v>
      </c>
      <c r="M125" s="31">
        <v>1.9553100000000001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474.6</v>
      </c>
      <c r="D126" s="40">
        <v>477.40000000000003</v>
      </c>
      <c r="E126" s="40">
        <v>470.20000000000005</v>
      </c>
      <c r="F126" s="40">
        <v>465.8</v>
      </c>
      <c r="G126" s="40">
        <v>458.6</v>
      </c>
      <c r="H126" s="40">
        <v>481.80000000000007</v>
      </c>
      <c r="I126" s="40">
        <v>489</v>
      </c>
      <c r="J126" s="40">
        <v>493.40000000000009</v>
      </c>
      <c r="K126" s="31">
        <v>484.6</v>
      </c>
      <c r="L126" s="31">
        <v>473</v>
      </c>
      <c r="M126" s="31">
        <v>10.73667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903.15</v>
      </c>
      <c r="D127" s="40">
        <v>904.30000000000007</v>
      </c>
      <c r="E127" s="40">
        <v>893.60000000000014</v>
      </c>
      <c r="F127" s="40">
        <v>884.05000000000007</v>
      </c>
      <c r="G127" s="40">
        <v>873.35000000000014</v>
      </c>
      <c r="H127" s="40">
        <v>913.85000000000014</v>
      </c>
      <c r="I127" s="40">
        <v>924.55000000000018</v>
      </c>
      <c r="J127" s="40">
        <v>934.10000000000014</v>
      </c>
      <c r="K127" s="31">
        <v>915</v>
      </c>
      <c r="L127" s="31">
        <v>894.75</v>
      </c>
      <c r="M127" s="31">
        <v>8.9068900000000006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1159.8</v>
      </c>
      <c r="D128" s="40">
        <v>1143.6666666666667</v>
      </c>
      <c r="E128" s="40">
        <v>1115.1333333333334</v>
      </c>
      <c r="F128" s="40">
        <v>1070.4666666666667</v>
      </c>
      <c r="G128" s="40">
        <v>1041.9333333333334</v>
      </c>
      <c r="H128" s="40">
        <v>1188.3333333333335</v>
      </c>
      <c r="I128" s="40">
        <v>1216.8666666666668</v>
      </c>
      <c r="J128" s="40">
        <v>1261.5333333333335</v>
      </c>
      <c r="K128" s="31">
        <v>1172.2</v>
      </c>
      <c r="L128" s="31">
        <v>1099</v>
      </c>
      <c r="M128" s="31">
        <v>13.87384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93.25</v>
      </c>
      <c r="D129" s="40">
        <v>93.366666666666674</v>
      </c>
      <c r="E129" s="40">
        <v>92.683333333333351</v>
      </c>
      <c r="F129" s="40">
        <v>92.116666666666674</v>
      </c>
      <c r="G129" s="40">
        <v>91.433333333333351</v>
      </c>
      <c r="H129" s="40">
        <v>93.933333333333351</v>
      </c>
      <c r="I129" s="40">
        <v>94.616666666666688</v>
      </c>
      <c r="J129" s="40">
        <v>95.183333333333351</v>
      </c>
      <c r="K129" s="31">
        <v>94.05</v>
      </c>
      <c r="L129" s="31">
        <v>92.8</v>
      </c>
      <c r="M129" s="31">
        <v>10.64376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1191.0999999999999</v>
      </c>
      <c r="D130" s="40">
        <v>1197.1166666666666</v>
      </c>
      <c r="E130" s="40">
        <v>1168.9833333333331</v>
      </c>
      <c r="F130" s="40">
        <v>1146.8666666666666</v>
      </c>
      <c r="G130" s="40">
        <v>1118.7333333333331</v>
      </c>
      <c r="H130" s="40">
        <v>1219.2333333333331</v>
      </c>
      <c r="I130" s="40">
        <v>1247.3666666666668</v>
      </c>
      <c r="J130" s="40">
        <v>1269.4833333333331</v>
      </c>
      <c r="K130" s="31">
        <v>1225.25</v>
      </c>
      <c r="L130" s="31">
        <v>1175</v>
      </c>
      <c r="M130" s="31">
        <v>0.81705000000000005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434.9</v>
      </c>
      <c r="D131" s="40">
        <v>436.36666666666662</v>
      </c>
      <c r="E131" s="40">
        <v>427.93333333333322</v>
      </c>
      <c r="F131" s="40">
        <v>420.96666666666658</v>
      </c>
      <c r="G131" s="40">
        <v>412.53333333333319</v>
      </c>
      <c r="H131" s="40">
        <v>443.33333333333326</v>
      </c>
      <c r="I131" s="40">
        <v>451.76666666666665</v>
      </c>
      <c r="J131" s="40">
        <v>458.73333333333329</v>
      </c>
      <c r="K131" s="31">
        <v>444.8</v>
      </c>
      <c r="L131" s="31">
        <v>429.4</v>
      </c>
      <c r="M131" s="31">
        <v>120.94977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615.20000000000005</v>
      </c>
      <c r="D132" s="40">
        <v>618.51666666666665</v>
      </c>
      <c r="E132" s="40">
        <v>609.13333333333333</v>
      </c>
      <c r="F132" s="40">
        <v>603.06666666666672</v>
      </c>
      <c r="G132" s="40">
        <v>593.68333333333339</v>
      </c>
      <c r="H132" s="40">
        <v>624.58333333333326</v>
      </c>
      <c r="I132" s="40">
        <v>633.96666666666647</v>
      </c>
      <c r="J132" s="40">
        <v>640.03333333333319</v>
      </c>
      <c r="K132" s="31">
        <v>627.9</v>
      </c>
      <c r="L132" s="31">
        <v>612.45000000000005</v>
      </c>
      <c r="M132" s="31">
        <v>27.223240000000001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2062.85</v>
      </c>
      <c r="D133" s="40">
        <v>2070.9333333333334</v>
      </c>
      <c r="E133" s="40">
        <v>2041.8666666666668</v>
      </c>
      <c r="F133" s="40">
        <v>2020.8833333333332</v>
      </c>
      <c r="G133" s="40">
        <v>1991.8166666666666</v>
      </c>
      <c r="H133" s="40">
        <v>2091.916666666667</v>
      </c>
      <c r="I133" s="40">
        <v>2120.9833333333336</v>
      </c>
      <c r="J133" s="40">
        <v>2141.9666666666672</v>
      </c>
      <c r="K133" s="31">
        <v>2100</v>
      </c>
      <c r="L133" s="31">
        <v>2049.9499999999998</v>
      </c>
      <c r="M133" s="31">
        <v>3.76959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2897.8</v>
      </c>
      <c r="D134" s="40">
        <v>2910.75</v>
      </c>
      <c r="E134" s="40">
        <v>2864.05</v>
      </c>
      <c r="F134" s="40">
        <v>2830.3</v>
      </c>
      <c r="G134" s="40">
        <v>2783.6000000000004</v>
      </c>
      <c r="H134" s="40">
        <v>2944.5</v>
      </c>
      <c r="I134" s="40">
        <v>2991.2</v>
      </c>
      <c r="J134" s="40">
        <v>3024.95</v>
      </c>
      <c r="K134" s="31">
        <v>2957.45</v>
      </c>
      <c r="L134" s="31">
        <v>2877</v>
      </c>
      <c r="M134" s="31">
        <v>9.1451600000000006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289.89999999999998</v>
      </c>
      <c r="D135" s="40">
        <v>287.56666666666666</v>
      </c>
      <c r="E135" s="40">
        <v>280.58333333333331</v>
      </c>
      <c r="F135" s="40">
        <v>271.26666666666665</v>
      </c>
      <c r="G135" s="40">
        <v>264.2833333333333</v>
      </c>
      <c r="H135" s="40">
        <v>296.88333333333333</v>
      </c>
      <c r="I135" s="40">
        <v>303.86666666666667</v>
      </c>
      <c r="J135" s="40">
        <v>313.18333333333334</v>
      </c>
      <c r="K135" s="31">
        <v>294.55</v>
      </c>
      <c r="L135" s="31">
        <v>278.25</v>
      </c>
      <c r="M135" s="31">
        <v>103.82313000000001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192.45</v>
      </c>
      <c r="D136" s="40">
        <v>194.48333333333335</v>
      </c>
      <c r="E136" s="40">
        <v>189.9666666666667</v>
      </c>
      <c r="F136" s="40">
        <v>187.48333333333335</v>
      </c>
      <c r="G136" s="40">
        <v>182.9666666666667</v>
      </c>
      <c r="H136" s="40">
        <v>196.9666666666667</v>
      </c>
      <c r="I136" s="40">
        <v>201.48333333333335</v>
      </c>
      <c r="J136" s="40">
        <v>203.9666666666667</v>
      </c>
      <c r="K136" s="31">
        <v>199</v>
      </c>
      <c r="L136" s="31">
        <v>192</v>
      </c>
      <c r="M136" s="31">
        <v>14.70322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825.1</v>
      </c>
      <c r="D137" s="40">
        <v>828.0333333333333</v>
      </c>
      <c r="E137" s="40">
        <v>817.06666666666661</v>
      </c>
      <c r="F137" s="40">
        <v>809.0333333333333</v>
      </c>
      <c r="G137" s="40">
        <v>798.06666666666661</v>
      </c>
      <c r="H137" s="40">
        <v>836.06666666666661</v>
      </c>
      <c r="I137" s="40">
        <v>847.0333333333333</v>
      </c>
      <c r="J137" s="40">
        <v>855.06666666666661</v>
      </c>
      <c r="K137" s="31">
        <v>839</v>
      </c>
      <c r="L137" s="31">
        <v>820</v>
      </c>
      <c r="M137" s="31">
        <v>0.48679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696.1</v>
      </c>
      <c r="D138" s="40">
        <v>707.08333333333337</v>
      </c>
      <c r="E138" s="40">
        <v>679.56666666666672</v>
      </c>
      <c r="F138" s="40">
        <v>663.0333333333333</v>
      </c>
      <c r="G138" s="40">
        <v>635.51666666666665</v>
      </c>
      <c r="H138" s="40">
        <v>723.61666666666679</v>
      </c>
      <c r="I138" s="40">
        <v>751.13333333333344</v>
      </c>
      <c r="J138" s="40">
        <v>767.66666666666686</v>
      </c>
      <c r="K138" s="31">
        <v>734.6</v>
      </c>
      <c r="L138" s="31">
        <v>690.55</v>
      </c>
      <c r="M138" s="31">
        <v>9.4817499999999999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</v>
      </c>
      <c r="D139" s="40">
        <v>19.25</v>
      </c>
      <c r="E139" s="40">
        <v>18.649999999999999</v>
      </c>
      <c r="F139" s="40">
        <v>18.299999999999997</v>
      </c>
      <c r="G139" s="40">
        <v>17.699999999999996</v>
      </c>
      <c r="H139" s="40">
        <v>19.600000000000001</v>
      </c>
      <c r="I139" s="40">
        <v>20.200000000000003</v>
      </c>
      <c r="J139" s="40">
        <v>20.550000000000004</v>
      </c>
      <c r="K139" s="31">
        <v>19.850000000000001</v>
      </c>
      <c r="L139" s="31">
        <v>18.899999999999999</v>
      </c>
      <c r="M139" s="31">
        <v>50.718890000000002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227.95</v>
      </c>
      <c r="D140" s="40">
        <v>231.38333333333333</v>
      </c>
      <c r="E140" s="40">
        <v>223.26666666666665</v>
      </c>
      <c r="F140" s="40">
        <v>218.58333333333331</v>
      </c>
      <c r="G140" s="40">
        <v>210.46666666666664</v>
      </c>
      <c r="H140" s="40">
        <v>236.06666666666666</v>
      </c>
      <c r="I140" s="40">
        <v>244.18333333333334</v>
      </c>
      <c r="J140" s="40">
        <v>248.86666666666667</v>
      </c>
      <c r="K140" s="31">
        <v>239.5</v>
      </c>
      <c r="L140" s="31">
        <v>226.7</v>
      </c>
      <c r="M140" s="31">
        <v>7.1023899999999998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5372.15</v>
      </c>
      <c r="D141" s="40">
        <v>5329.1166666666659</v>
      </c>
      <c r="E141" s="40">
        <v>5269.2333333333318</v>
      </c>
      <c r="F141" s="40">
        <v>5166.3166666666657</v>
      </c>
      <c r="G141" s="40">
        <v>5106.4333333333316</v>
      </c>
      <c r="H141" s="40">
        <v>5432.0333333333319</v>
      </c>
      <c r="I141" s="40">
        <v>5491.9166666666652</v>
      </c>
      <c r="J141" s="40">
        <v>5594.8333333333321</v>
      </c>
      <c r="K141" s="31">
        <v>5389</v>
      </c>
      <c r="L141" s="31">
        <v>5226.2</v>
      </c>
      <c r="M141" s="31">
        <v>5.4979500000000003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5511.3</v>
      </c>
      <c r="D142" s="40">
        <v>5550.4333333333334</v>
      </c>
      <c r="E142" s="40">
        <v>5450.8666666666668</v>
      </c>
      <c r="F142" s="40">
        <v>5390.4333333333334</v>
      </c>
      <c r="G142" s="40">
        <v>5290.8666666666668</v>
      </c>
      <c r="H142" s="40">
        <v>5610.8666666666668</v>
      </c>
      <c r="I142" s="40">
        <v>5710.4333333333343</v>
      </c>
      <c r="J142" s="40">
        <v>5770.8666666666668</v>
      </c>
      <c r="K142" s="31">
        <v>5650</v>
      </c>
      <c r="L142" s="31">
        <v>5490</v>
      </c>
      <c r="M142" s="31">
        <v>5.1832000000000003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3683.3</v>
      </c>
      <c r="D143" s="40">
        <v>3712.7666666666664</v>
      </c>
      <c r="E143" s="40">
        <v>3645.5333333333328</v>
      </c>
      <c r="F143" s="40">
        <v>3607.7666666666664</v>
      </c>
      <c r="G143" s="40">
        <v>3540.5333333333328</v>
      </c>
      <c r="H143" s="40">
        <v>3750.5333333333328</v>
      </c>
      <c r="I143" s="40">
        <v>3817.7666666666664</v>
      </c>
      <c r="J143" s="40">
        <v>3855.5333333333328</v>
      </c>
      <c r="K143" s="31">
        <v>3780</v>
      </c>
      <c r="L143" s="31">
        <v>3675</v>
      </c>
      <c r="M143" s="31">
        <v>1.87568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4958.7</v>
      </c>
      <c r="D144" s="40">
        <v>4960.7999999999993</v>
      </c>
      <c r="E144" s="40">
        <v>4911.9499999999989</v>
      </c>
      <c r="F144" s="40">
        <v>4865.2</v>
      </c>
      <c r="G144" s="40">
        <v>4816.3499999999995</v>
      </c>
      <c r="H144" s="40">
        <v>5007.5499999999984</v>
      </c>
      <c r="I144" s="40">
        <v>5056.3999999999987</v>
      </c>
      <c r="J144" s="40">
        <v>5103.1499999999978</v>
      </c>
      <c r="K144" s="31">
        <v>5009.6499999999996</v>
      </c>
      <c r="L144" s="31">
        <v>4914.05</v>
      </c>
      <c r="M144" s="31">
        <v>2.9205999999999999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484.95</v>
      </c>
      <c r="D145" s="40">
        <v>480.5333333333333</v>
      </c>
      <c r="E145" s="40">
        <v>473.06666666666661</v>
      </c>
      <c r="F145" s="40">
        <v>461.18333333333328</v>
      </c>
      <c r="G145" s="40">
        <v>453.71666666666658</v>
      </c>
      <c r="H145" s="40">
        <v>492.41666666666663</v>
      </c>
      <c r="I145" s="40">
        <v>499.88333333333333</v>
      </c>
      <c r="J145" s="40">
        <v>511.76666666666665</v>
      </c>
      <c r="K145" s="31">
        <v>488</v>
      </c>
      <c r="L145" s="31">
        <v>468.65</v>
      </c>
      <c r="M145" s="31">
        <v>7.0285500000000001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141.85</v>
      </c>
      <c r="D146" s="40">
        <v>141.83333333333334</v>
      </c>
      <c r="E146" s="40">
        <v>140.11666666666667</v>
      </c>
      <c r="F146" s="40">
        <v>138.38333333333333</v>
      </c>
      <c r="G146" s="40">
        <v>136.66666666666666</v>
      </c>
      <c r="H146" s="40">
        <v>143.56666666666669</v>
      </c>
      <c r="I146" s="40">
        <v>145.28333333333333</v>
      </c>
      <c r="J146" s="40">
        <v>147.01666666666671</v>
      </c>
      <c r="K146" s="31">
        <v>143.55000000000001</v>
      </c>
      <c r="L146" s="31">
        <v>140.1</v>
      </c>
      <c r="M146" s="31">
        <v>7.7906199999999997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231.95</v>
      </c>
      <c r="D147" s="40">
        <v>233.6</v>
      </c>
      <c r="E147" s="40">
        <v>229.35</v>
      </c>
      <c r="F147" s="40">
        <v>226.75</v>
      </c>
      <c r="G147" s="40">
        <v>222.5</v>
      </c>
      <c r="H147" s="40">
        <v>236.2</v>
      </c>
      <c r="I147" s="40">
        <v>240.45</v>
      </c>
      <c r="J147" s="40">
        <v>243.04999999999998</v>
      </c>
      <c r="K147" s="31">
        <v>237.85</v>
      </c>
      <c r="L147" s="31">
        <v>231</v>
      </c>
      <c r="M147" s="31">
        <v>15.77032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79.650000000000006</v>
      </c>
      <c r="D148" s="40">
        <v>79.816666666666677</v>
      </c>
      <c r="E148" s="40">
        <v>78.933333333333351</v>
      </c>
      <c r="F148" s="40">
        <v>78.216666666666669</v>
      </c>
      <c r="G148" s="40">
        <v>77.333333333333343</v>
      </c>
      <c r="H148" s="40">
        <v>80.53333333333336</v>
      </c>
      <c r="I148" s="40">
        <v>81.416666666666686</v>
      </c>
      <c r="J148" s="40">
        <v>82.133333333333368</v>
      </c>
      <c r="K148" s="31">
        <v>80.7</v>
      </c>
      <c r="L148" s="31">
        <v>79.099999999999994</v>
      </c>
      <c r="M148" s="31">
        <v>21.930109999999999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2853.2</v>
      </c>
      <c r="D149" s="40">
        <v>2873.9166666666665</v>
      </c>
      <c r="E149" s="40">
        <v>2824.2833333333328</v>
      </c>
      <c r="F149" s="40">
        <v>2795.3666666666663</v>
      </c>
      <c r="G149" s="40">
        <v>2745.7333333333327</v>
      </c>
      <c r="H149" s="40">
        <v>2902.833333333333</v>
      </c>
      <c r="I149" s="40">
        <v>2952.4666666666672</v>
      </c>
      <c r="J149" s="40">
        <v>2981.3833333333332</v>
      </c>
      <c r="K149" s="31">
        <v>2923.55</v>
      </c>
      <c r="L149" s="31">
        <v>2845</v>
      </c>
      <c r="M149" s="31">
        <v>4.9701199999999996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204.6</v>
      </c>
      <c r="D150" s="40">
        <v>205.31666666666669</v>
      </c>
      <c r="E150" s="40">
        <v>203.28333333333339</v>
      </c>
      <c r="F150" s="40">
        <v>201.9666666666667</v>
      </c>
      <c r="G150" s="40">
        <v>199.93333333333339</v>
      </c>
      <c r="H150" s="40">
        <v>206.63333333333338</v>
      </c>
      <c r="I150" s="40">
        <v>208.66666666666669</v>
      </c>
      <c r="J150" s="40">
        <v>209.98333333333338</v>
      </c>
      <c r="K150" s="31">
        <v>207.35</v>
      </c>
      <c r="L150" s="31">
        <v>204</v>
      </c>
      <c r="M150" s="31">
        <v>1.0929199999999999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550.25</v>
      </c>
      <c r="D151" s="40">
        <v>547.43333333333339</v>
      </c>
      <c r="E151" s="40">
        <v>542.91666666666674</v>
      </c>
      <c r="F151" s="40">
        <v>535.58333333333337</v>
      </c>
      <c r="G151" s="40">
        <v>531.06666666666672</v>
      </c>
      <c r="H151" s="40">
        <v>554.76666666666677</v>
      </c>
      <c r="I151" s="40">
        <v>559.28333333333342</v>
      </c>
      <c r="J151" s="40">
        <v>566.61666666666679</v>
      </c>
      <c r="K151" s="31">
        <v>551.95000000000005</v>
      </c>
      <c r="L151" s="31">
        <v>540.1</v>
      </c>
      <c r="M151" s="31">
        <v>4.39513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1839.4</v>
      </c>
      <c r="D152" s="40">
        <v>1850</v>
      </c>
      <c r="E152" s="40">
        <v>1812</v>
      </c>
      <c r="F152" s="40">
        <v>1784.6</v>
      </c>
      <c r="G152" s="40">
        <v>1746.6</v>
      </c>
      <c r="H152" s="40">
        <v>1877.4</v>
      </c>
      <c r="I152" s="40">
        <v>1915.4</v>
      </c>
      <c r="J152" s="40">
        <v>1942.8000000000002</v>
      </c>
      <c r="K152" s="31">
        <v>1888</v>
      </c>
      <c r="L152" s="31">
        <v>1822.6</v>
      </c>
      <c r="M152" s="31">
        <v>1.2371300000000001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77.849999999999994</v>
      </c>
      <c r="D153" s="40">
        <v>78.183333333333337</v>
      </c>
      <c r="E153" s="40">
        <v>77.216666666666669</v>
      </c>
      <c r="F153" s="40">
        <v>76.583333333333329</v>
      </c>
      <c r="G153" s="40">
        <v>75.61666666666666</v>
      </c>
      <c r="H153" s="40">
        <v>78.816666666666677</v>
      </c>
      <c r="I153" s="40">
        <v>79.783333333333346</v>
      </c>
      <c r="J153" s="40">
        <v>80.416666666666686</v>
      </c>
      <c r="K153" s="31">
        <v>79.150000000000006</v>
      </c>
      <c r="L153" s="31">
        <v>77.55</v>
      </c>
      <c r="M153" s="31">
        <v>19.894950000000001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135.19999999999999</v>
      </c>
      <c r="D154" s="40">
        <v>137.01666666666665</v>
      </c>
      <c r="E154" s="40">
        <v>132.83333333333331</v>
      </c>
      <c r="F154" s="40">
        <v>130.46666666666667</v>
      </c>
      <c r="G154" s="40">
        <v>126.28333333333333</v>
      </c>
      <c r="H154" s="40">
        <v>139.3833333333333</v>
      </c>
      <c r="I154" s="40">
        <v>143.56666666666663</v>
      </c>
      <c r="J154" s="40">
        <v>145.93333333333328</v>
      </c>
      <c r="K154" s="31">
        <v>141.19999999999999</v>
      </c>
      <c r="L154" s="31">
        <v>134.65</v>
      </c>
      <c r="M154" s="31">
        <v>9.7585499999999996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818.4</v>
      </c>
      <c r="D155" s="40">
        <v>805.98333333333323</v>
      </c>
      <c r="E155" s="40">
        <v>787.41666666666652</v>
      </c>
      <c r="F155" s="40">
        <v>756.43333333333328</v>
      </c>
      <c r="G155" s="40">
        <v>737.86666666666656</v>
      </c>
      <c r="H155" s="40">
        <v>836.96666666666647</v>
      </c>
      <c r="I155" s="40">
        <v>855.5333333333333</v>
      </c>
      <c r="J155" s="40">
        <v>886.51666666666642</v>
      </c>
      <c r="K155" s="31">
        <v>824.55</v>
      </c>
      <c r="L155" s="31">
        <v>775</v>
      </c>
      <c r="M155" s="31">
        <v>2.2162299999999999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1520.95</v>
      </c>
      <c r="D156" s="40">
        <v>1525.0666666666666</v>
      </c>
      <c r="E156" s="40">
        <v>1504.1333333333332</v>
      </c>
      <c r="F156" s="40">
        <v>1487.3166666666666</v>
      </c>
      <c r="G156" s="40">
        <v>1466.3833333333332</v>
      </c>
      <c r="H156" s="40">
        <v>1541.8833333333332</v>
      </c>
      <c r="I156" s="40">
        <v>1562.8166666666666</v>
      </c>
      <c r="J156" s="40">
        <v>1579.6333333333332</v>
      </c>
      <c r="K156" s="31">
        <v>1546</v>
      </c>
      <c r="L156" s="31">
        <v>1508.25</v>
      </c>
      <c r="M156" s="31">
        <v>6.7740799999999997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186</v>
      </c>
      <c r="D157" s="40">
        <v>186.79999999999998</v>
      </c>
      <c r="E157" s="40">
        <v>184.69999999999996</v>
      </c>
      <c r="F157" s="40">
        <v>183.39999999999998</v>
      </c>
      <c r="G157" s="40">
        <v>181.29999999999995</v>
      </c>
      <c r="H157" s="40">
        <v>188.09999999999997</v>
      </c>
      <c r="I157" s="40">
        <v>190.2</v>
      </c>
      <c r="J157" s="40">
        <v>191.49999999999997</v>
      </c>
      <c r="K157" s="31">
        <v>188.9</v>
      </c>
      <c r="L157" s="31">
        <v>185.5</v>
      </c>
      <c r="M157" s="31">
        <v>24.709510000000002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354.1</v>
      </c>
      <c r="D158" s="40">
        <v>357</v>
      </c>
      <c r="E158" s="40">
        <v>349.1</v>
      </c>
      <c r="F158" s="40">
        <v>344.1</v>
      </c>
      <c r="G158" s="40">
        <v>336.20000000000005</v>
      </c>
      <c r="H158" s="40">
        <v>362</v>
      </c>
      <c r="I158" s="40">
        <v>369.9</v>
      </c>
      <c r="J158" s="40">
        <v>374.9</v>
      </c>
      <c r="K158" s="31">
        <v>364.9</v>
      </c>
      <c r="L158" s="31">
        <v>352</v>
      </c>
      <c r="M158" s="31">
        <v>3.8856999999999999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93.1</v>
      </c>
      <c r="D159" s="40">
        <v>93.783333333333346</v>
      </c>
      <c r="E159" s="40">
        <v>92.066666666666691</v>
      </c>
      <c r="F159" s="40">
        <v>91.033333333333346</v>
      </c>
      <c r="G159" s="40">
        <v>89.316666666666691</v>
      </c>
      <c r="H159" s="40">
        <v>94.816666666666691</v>
      </c>
      <c r="I159" s="40">
        <v>96.53333333333336</v>
      </c>
      <c r="J159" s="40">
        <v>97.566666666666691</v>
      </c>
      <c r="K159" s="31">
        <v>95.5</v>
      </c>
      <c r="L159" s="31">
        <v>92.75</v>
      </c>
      <c r="M159" s="31">
        <v>310.82418999999999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3420.5</v>
      </c>
      <c r="D160" s="40">
        <v>3436.8333333333335</v>
      </c>
      <c r="E160" s="40">
        <v>3383.666666666667</v>
      </c>
      <c r="F160" s="40">
        <v>3346.8333333333335</v>
      </c>
      <c r="G160" s="40">
        <v>3293.666666666667</v>
      </c>
      <c r="H160" s="40">
        <v>3473.666666666667</v>
      </c>
      <c r="I160" s="40">
        <v>3526.8333333333339</v>
      </c>
      <c r="J160" s="40">
        <v>3563.666666666667</v>
      </c>
      <c r="K160" s="31">
        <v>3490</v>
      </c>
      <c r="L160" s="31">
        <v>3400</v>
      </c>
      <c r="M160" s="31">
        <v>0.19619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490.55</v>
      </c>
      <c r="D161" s="40">
        <v>491.23333333333335</v>
      </c>
      <c r="E161" s="40">
        <v>485.56666666666672</v>
      </c>
      <c r="F161" s="40">
        <v>480.58333333333337</v>
      </c>
      <c r="G161" s="40">
        <v>474.91666666666674</v>
      </c>
      <c r="H161" s="40">
        <v>496.2166666666667</v>
      </c>
      <c r="I161" s="40">
        <v>501.88333333333333</v>
      </c>
      <c r="J161" s="40">
        <v>506.86666666666667</v>
      </c>
      <c r="K161" s="31">
        <v>496.9</v>
      </c>
      <c r="L161" s="31">
        <v>486.25</v>
      </c>
      <c r="M161" s="31">
        <v>1.7657499999999999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228.3</v>
      </c>
      <c r="D162" s="40">
        <v>230.16666666666666</v>
      </c>
      <c r="E162" s="40">
        <v>225.33333333333331</v>
      </c>
      <c r="F162" s="40">
        <v>222.36666666666665</v>
      </c>
      <c r="G162" s="40">
        <v>217.5333333333333</v>
      </c>
      <c r="H162" s="40">
        <v>233.13333333333333</v>
      </c>
      <c r="I162" s="40">
        <v>237.96666666666664</v>
      </c>
      <c r="J162" s="40">
        <v>240.93333333333334</v>
      </c>
      <c r="K162" s="31">
        <v>235</v>
      </c>
      <c r="L162" s="31">
        <v>227.2</v>
      </c>
      <c r="M162" s="31">
        <v>5.17164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217.6</v>
      </c>
      <c r="D163" s="40">
        <v>216.48333333333332</v>
      </c>
      <c r="E163" s="40">
        <v>210.26666666666665</v>
      </c>
      <c r="F163" s="40">
        <v>202.93333333333334</v>
      </c>
      <c r="G163" s="40">
        <v>196.71666666666667</v>
      </c>
      <c r="H163" s="40">
        <v>223.81666666666663</v>
      </c>
      <c r="I163" s="40">
        <v>230.03333333333327</v>
      </c>
      <c r="J163" s="40">
        <v>237.36666666666662</v>
      </c>
      <c r="K163" s="31">
        <v>222.7</v>
      </c>
      <c r="L163" s="31">
        <v>209.15</v>
      </c>
      <c r="M163" s="31">
        <v>144.83969999999999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274.45</v>
      </c>
      <c r="D164" s="40">
        <v>271.88333333333333</v>
      </c>
      <c r="E164" s="40">
        <v>267.56666666666666</v>
      </c>
      <c r="F164" s="40">
        <v>260.68333333333334</v>
      </c>
      <c r="G164" s="40">
        <v>256.36666666666667</v>
      </c>
      <c r="H164" s="40">
        <v>278.76666666666665</v>
      </c>
      <c r="I164" s="40">
        <v>283.08333333333326</v>
      </c>
      <c r="J164" s="40">
        <v>289.96666666666664</v>
      </c>
      <c r="K164" s="31">
        <v>276.2</v>
      </c>
      <c r="L164" s="31">
        <v>265</v>
      </c>
      <c r="M164" s="31">
        <v>22.217829999999999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7.65</v>
      </c>
      <c r="D165" s="40">
        <v>7.6833333333333327</v>
      </c>
      <c r="E165" s="40">
        <v>7.5666666666666655</v>
      </c>
      <c r="F165" s="40">
        <v>7.4833333333333325</v>
      </c>
      <c r="G165" s="40">
        <v>7.3666666666666654</v>
      </c>
      <c r="H165" s="40">
        <v>7.7666666666666657</v>
      </c>
      <c r="I165" s="40">
        <v>7.8833333333333329</v>
      </c>
      <c r="J165" s="40">
        <v>7.9666666666666659</v>
      </c>
      <c r="K165" s="31">
        <v>7.8</v>
      </c>
      <c r="L165" s="31">
        <v>7.6</v>
      </c>
      <c r="M165" s="31">
        <v>63.991689999999998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56.15</v>
      </c>
      <c r="D166" s="40">
        <v>56.616666666666667</v>
      </c>
      <c r="E166" s="40">
        <v>55.533333333333331</v>
      </c>
      <c r="F166" s="40">
        <v>54.916666666666664</v>
      </c>
      <c r="G166" s="40">
        <v>53.833333333333329</v>
      </c>
      <c r="H166" s="40">
        <v>57.233333333333334</v>
      </c>
      <c r="I166" s="40">
        <v>58.316666666666663</v>
      </c>
      <c r="J166" s="40">
        <v>58.933333333333337</v>
      </c>
      <c r="K166" s="31">
        <v>57.7</v>
      </c>
      <c r="L166" s="31">
        <v>56</v>
      </c>
      <c r="M166" s="31">
        <v>20.300160000000002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160.05000000000001</v>
      </c>
      <c r="D167" s="40">
        <v>161.08333333333334</v>
      </c>
      <c r="E167" s="40">
        <v>158.4666666666667</v>
      </c>
      <c r="F167" s="40">
        <v>156.88333333333335</v>
      </c>
      <c r="G167" s="40">
        <v>154.26666666666671</v>
      </c>
      <c r="H167" s="40">
        <v>162.66666666666669</v>
      </c>
      <c r="I167" s="40">
        <v>165.2833333333333</v>
      </c>
      <c r="J167" s="40">
        <v>166.86666666666667</v>
      </c>
      <c r="K167" s="31">
        <v>163.69999999999999</v>
      </c>
      <c r="L167" s="31">
        <v>159.5</v>
      </c>
      <c r="M167" s="31">
        <v>155.41172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324.2</v>
      </c>
      <c r="D168" s="40">
        <v>328.98333333333335</v>
      </c>
      <c r="E168" s="40">
        <v>316.76666666666671</v>
      </c>
      <c r="F168" s="40">
        <v>309.33333333333337</v>
      </c>
      <c r="G168" s="40">
        <v>297.11666666666673</v>
      </c>
      <c r="H168" s="40">
        <v>336.41666666666669</v>
      </c>
      <c r="I168" s="40">
        <v>348.63333333333338</v>
      </c>
      <c r="J168" s="40">
        <v>356.06666666666666</v>
      </c>
      <c r="K168" s="31">
        <v>341.2</v>
      </c>
      <c r="L168" s="31">
        <v>321.55</v>
      </c>
      <c r="M168" s="31">
        <v>2.7461899999999999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4687.7</v>
      </c>
      <c r="D169" s="40">
        <v>4714.95</v>
      </c>
      <c r="E169" s="40">
        <v>4639.8999999999996</v>
      </c>
      <c r="F169" s="40">
        <v>4592.0999999999995</v>
      </c>
      <c r="G169" s="40">
        <v>4517.0499999999993</v>
      </c>
      <c r="H169" s="40">
        <v>4762.75</v>
      </c>
      <c r="I169" s="40">
        <v>4837.8000000000011</v>
      </c>
      <c r="J169" s="40">
        <v>4885.6000000000004</v>
      </c>
      <c r="K169" s="31">
        <v>4790</v>
      </c>
      <c r="L169" s="31">
        <v>4667.1499999999996</v>
      </c>
      <c r="M169" s="31">
        <v>0.29826000000000003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43.4</v>
      </c>
      <c r="D170" s="40">
        <v>44.04999999999999</v>
      </c>
      <c r="E170" s="40">
        <v>42.549999999999983</v>
      </c>
      <c r="F170" s="40">
        <v>41.699999999999996</v>
      </c>
      <c r="G170" s="40">
        <v>40.199999999999989</v>
      </c>
      <c r="H170" s="40">
        <v>44.899999999999977</v>
      </c>
      <c r="I170" s="40">
        <v>46.399999999999991</v>
      </c>
      <c r="J170" s="40">
        <v>47.249999999999972</v>
      </c>
      <c r="K170" s="31">
        <v>45.55</v>
      </c>
      <c r="L170" s="31">
        <v>43.2</v>
      </c>
      <c r="M170" s="31">
        <v>211.92062999999999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3404.45</v>
      </c>
      <c r="D171" s="40">
        <v>3418.75</v>
      </c>
      <c r="E171" s="40">
        <v>3355.7</v>
      </c>
      <c r="F171" s="40">
        <v>3306.95</v>
      </c>
      <c r="G171" s="40">
        <v>3243.8999999999996</v>
      </c>
      <c r="H171" s="40">
        <v>3467.5</v>
      </c>
      <c r="I171" s="40">
        <v>3530.55</v>
      </c>
      <c r="J171" s="40">
        <v>3579.3</v>
      </c>
      <c r="K171" s="31">
        <v>3481.8</v>
      </c>
      <c r="L171" s="31">
        <v>3370</v>
      </c>
      <c r="M171" s="31">
        <v>0.24484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220.95</v>
      </c>
      <c r="D172" s="40">
        <v>225.48333333333335</v>
      </c>
      <c r="E172" s="40">
        <v>214.9666666666667</v>
      </c>
      <c r="F172" s="40">
        <v>208.98333333333335</v>
      </c>
      <c r="G172" s="40">
        <v>198.4666666666667</v>
      </c>
      <c r="H172" s="40">
        <v>231.4666666666667</v>
      </c>
      <c r="I172" s="40">
        <v>241.98333333333335</v>
      </c>
      <c r="J172" s="40">
        <v>247.9666666666667</v>
      </c>
      <c r="K172" s="31">
        <v>236</v>
      </c>
      <c r="L172" s="31">
        <v>219.5</v>
      </c>
      <c r="M172" s="31">
        <v>6.6015199999999998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3842.8</v>
      </c>
      <c r="D173" s="40">
        <v>3801.4333333333329</v>
      </c>
      <c r="E173" s="40">
        <v>3691.3666666666659</v>
      </c>
      <c r="F173" s="40">
        <v>3539.9333333333329</v>
      </c>
      <c r="G173" s="40">
        <v>3429.8666666666659</v>
      </c>
      <c r="H173" s="40">
        <v>3952.8666666666659</v>
      </c>
      <c r="I173" s="40">
        <v>4062.9333333333325</v>
      </c>
      <c r="J173" s="40">
        <v>4214.3666666666659</v>
      </c>
      <c r="K173" s="31">
        <v>3911.5</v>
      </c>
      <c r="L173" s="31">
        <v>3650</v>
      </c>
      <c r="M173" s="31">
        <v>0.79454999999999998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148</v>
      </c>
      <c r="D174" s="40">
        <v>149.04999999999998</v>
      </c>
      <c r="E174" s="40">
        <v>146.29999999999995</v>
      </c>
      <c r="F174" s="40">
        <v>144.59999999999997</v>
      </c>
      <c r="G174" s="40">
        <v>141.84999999999994</v>
      </c>
      <c r="H174" s="40">
        <v>150.74999999999997</v>
      </c>
      <c r="I174" s="40">
        <v>153.50000000000003</v>
      </c>
      <c r="J174" s="40">
        <v>155.19999999999999</v>
      </c>
      <c r="K174" s="31">
        <v>151.80000000000001</v>
      </c>
      <c r="L174" s="31">
        <v>147.35</v>
      </c>
      <c r="M174" s="31">
        <v>7.7983399999999996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5832.85</v>
      </c>
      <c r="D175" s="40">
        <v>5837.3666666666659</v>
      </c>
      <c r="E175" s="40">
        <v>5800.4833333333318</v>
      </c>
      <c r="F175" s="40">
        <v>5768.1166666666659</v>
      </c>
      <c r="G175" s="40">
        <v>5731.2333333333318</v>
      </c>
      <c r="H175" s="40">
        <v>5869.7333333333318</v>
      </c>
      <c r="I175" s="40">
        <v>5906.616666666665</v>
      </c>
      <c r="J175" s="40">
        <v>5938.9833333333318</v>
      </c>
      <c r="K175" s="31">
        <v>5874.25</v>
      </c>
      <c r="L175" s="31">
        <v>5805</v>
      </c>
      <c r="M175" s="31">
        <v>4.9459999999999997E-2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3780.5</v>
      </c>
      <c r="D176" s="40">
        <v>3788.4666666666667</v>
      </c>
      <c r="E176" s="40">
        <v>3757.0333333333333</v>
      </c>
      <c r="F176" s="40">
        <v>3733.5666666666666</v>
      </c>
      <c r="G176" s="40">
        <v>3702.1333333333332</v>
      </c>
      <c r="H176" s="40">
        <v>3811.9333333333334</v>
      </c>
      <c r="I176" s="40">
        <v>3843.3666666666668</v>
      </c>
      <c r="J176" s="40">
        <v>3866.8333333333335</v>
      </c>
      <c r="K176" s="31">
        <v>3819.9</v>
      </c>
      <c r="L176" s="31">
        <v>3765</v>
      </c>
      <c r="M176" s="31">
        <v>0.93228999999999995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1481.7</v>
      </c>
      <c r="D177" s="40">
        <v>1483.2833333333335</v>
      </c>
      <c r="E177" s="40">
        <v>1477.416666666667</v>
      </c>
      <c r="F177" s="40">
        <v>1473.1333333333334</v>
      </c>
      <c r="G177" s="40">
        <v>1467.2666666666669</v>
      </c>
      <c r="H177" s="40">
        <v>1487.5666666666671</v>
      </c>
      <c r="I177" s="40">
        <v>1493.4333333333334</v>
      </c>
      <c r="J177" s="40">
        <v>1497.7166666666672</v>
      </c>
      <c r="K177" s="31">
        <v>1489.15</v>
      </c>
      <c r="L177" s="31">
        <v>1479</v>
      </c>
      <c r="M177" s="31">
        <v>0.18583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524.79999999999995</v>
      </c>
      <c r="D178" s="40">
        <v>527.68333333333328</v>
      </c>
      <c r="E178" s="40">
        <v>520.41666666666652</v>
      </c>
      <c r="F178" s="40">
        <v>516.03333333333319</v>
      </c>
      <c r="G178" s="40">
        <v>508.76666666666642</v>
      </c>
      <c r="H178" s="40">
        <v>532.06666666666661</v>
      </c>
      <c r="I178" s="40">
        <v>539.33333333333326</v>
      </c>
      <c r="J178" s="40">
        <v>543.7166666666667</v>
      </c>
      <c r="K178" s="31">
        <v>534.95000000000005</v>
      </c>
      <c r="L178" s="31">
        <v>523.29999999999995</v>
      </c>
      <c r="M178" s="31">
        <v>7.5193500000000002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1329.95</v>
      </c>
      <c r="D179" s="40">
        <v>1344.0333333333333</v>
      </c>
      <c r="E179" s="40">
        <v>1311.0666666666666</v>
      </c>
      <c r="F179" s="40">
        <v>1292.1833333333334</v>
      </c>
      <c r="G179" s="40">
        <v>1259.2166666666667</v>
      </c>
      <c r="H179" s="40">
        <v>1362.9166666666665</v>
      </c>
      <c r="I179" s="40">
        <v>1395.8833333333332</v>
      </c>
      <c r="J179" s="40">
        <v>1414.7666666666664</v>
      </c>
      <c r="K179" s="31">
        <v>1377</v>
      </c>
      <c r="L179" s="31">
        <v>1325.15</v>
      </c>
      <c r="M179" s="31">
        <v>1.35585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637.20000000000005</v>
      </c>
      <c r="D180" s="40">
        <v>643.23333333333346</v>
      </c>
      <c r="E180" s="40">
        <v>626.3666666666669</v>
      </c>
      <c r="F180" s="40">
        <v>615.53333333333342</v>
      </c>
      <c r="G180" s="40">
        <v>598.66666666666686</v>
      </c>
      <c r="H180" s="40">
        <v>654.06666666666695</v>
      </c>
      <c r="I180" s="40">
        <v>670.93333333333351</v>
      </c>
      <c r="J180" s="40">
        <v>681.76666666666699</v>
      </c>
      <c r="K180" s="31">
        <v>660.1</v>
      </c>
      <c r="L180" s="31">
        <v>632.4</v>
      </c>
      <c r="M180" s="31">
        <v>1.33571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1038.7</v>
      </c>
      <c r="D181" s="40">
        <v>1049.3666666666668</v>
      </c>
      <c r="E181" s="40">
        <v>1026.5333333333335</v>
      </c>
      <c r="F181" s="40">
        <v>1014.3666666666668</v>
      </c>
      <c r="G181" s="40">
        <v>991.53333333333353</v>
      </c>
      <c r="H181" s="40">
        <v>1061.5333333333335</v>
      </c>
      <c r="I181" s="40">
        <v>1084.3666666666666</v>
      </c>
      <c r="J181" s="40">
        <v>1096.5333333333335</v>
      </c>
      <c r="K181" s="31">
        <v>1072.2</v>
      </c>
      <c r="L181" s="31">
        <v>1037.2</v>
      </c>
      <c r="M181" s="31">
        <v>10.707229999999999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569.35</v>
      </c>
      <c r="D182" s="40">
        <v>573.26666666666677</v>
      </c>
      <c r="E182" s="40">
        <v>563.93333333333351</v>
      </c>
      <c r="F182" s="40">
        <v>558.51666666666677</v>
      </c>
      <c r="G182" s="40">
        <v>549.18333333333351</v>
      </c>
      <c r="H182" s="40">
        <v>578.68333333333351</v>
      </c>
      <c r="I182" s="40">
        <v>588.01666666666677</v>
      </c>
      <c r="J182" s="40">
        <v>593.43333333333351</v>
      </c>
      <c r="K182" s="31">
        <v>582.6</v>
      </c>
      <c r="L182" s="31">
        <v>567.85</v>
      </c>
      <c r="M182" s="31">
        <v>1.2428699999999999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2502.75</v>
      </c>
      <c r="D183" s="40">
        <v>2520.9833333333331</v>
      </c>
      <c r="E183" s="40">
        <v>2443.9666666666662</v>
      </c>
      <c r="F183" s="40">
        <v>2385.1833333333329</v>
      </c>
      <c r="G183" s="40">
        <v>2308.1666666666661</v>
      </c>
      <c r="H183" s="40">
        <v>2579.7666666666664</v>
      </c>
      <c r="I183" s="40">
        <v>2656.7833333333338</v>
      </c>
      <c r="J183" s="40">
        <v>2715.5666666666666</v>
      </c>
      <c r="K183" s="31">
        <v>2598</v>
      </c>
      <c r="L183" s="31">
        <v>2462.1999999999998</v>
      </c>
      <c r="M183" s="31">
        <v>21.150230000000001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328.4</v>
      </c>
      <c r="D184" s="40">
        <v>329.93333333333334</v>
      </c>
      <c r="E184" s="40">
        <v>326.4666666666667</v>
      </c>
      <c r="F184" s="40">
        <v>324.53333333333336</v>
      </c>
      <c r="G184" s="40">
        <v>321.06666666666672</v>
      </c>
      <c r="H184" s="40">
        <v>331.86666666666667</v>
      </c>
      <c r="I184" s="40">
        <v>335.33333333333326</v>
      </c>
      <c r="J184" s="40">
        <v>337.26666666666665</v>
      </c>
      <c r="K184" s="31">
        <v>333.4</v>
      </c>
      <c r="L184" s="31">
        <v>328</v>
      </c>
      <c r="M184" s="31">
        <v>8.2828099999999996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602</v>
      </c>
      <c r="D185" s="40">
        <v>604.81666666666672</v>
      </c>
      <c r="E185" s="40">
        <v>597.68333333333339</v>
      </c>
      <c r="F185" s="40">
        <v>593.36666666666667</v>
      </c>
      <c r="G185" s="40">
        <v>586.23333333333335</v>
      </c>
      <c r="H185" s="40">
        <v>609.13333333333344</v>
      </c>
      <c r="I185" s="40">
        <v>616.26666666666688</v>
      </c>
      <c r="J185" s="40">
        <v>620.58333333333348</v>
      </c>
      <c r="K185" s="31">
        <v>611.95000000000005</v>
      </c>
      <c r="L185" s="31">
        <v>600.5</v>
      </c>
      <c r="M185" s="31">
        <v>3.3840300000000001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1752.5</v>
      </c>
      <c r="D186" s="40">
        <v>1735.8333333333333</v>
      </c>
      <c r="E186" s="40">
        <v>1696.6666666666665</v>
      </c>
      <c r="F186" s="40">
        <v>1640.8333333333333</v>
      </c>
      <c r="G186" s="40">
        <v>1601.6666666666665</v>
      </c>
      <c r="H186" s="40">
        <v>1791.6666666666665</v>
      </c>
      <c r="I186" s="40">
        <v>1830.833333333333</v>
      </c>
      <c r="J186" s="40">
        <v>1886.6666666666665</v>
      </c>
      <c r="K186" s="31">
        <v>1775</v>
      </c>
      <c r="L186" s="31">
        <v>1680</v>
      </c>
      <c r="M186" s="31">
        <v>23.091909999999999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358.45</v>
      </c>
      <c r="D187" s="40">
        <v>360.10000000000008</v>
      </c>
      <c r="E187" s="40">
        <v>354.70000000000016</v>
      </c>
      <c r="F187" s="40">
        <v>350.9500000000001</v>
      </c>
      <c r="G187" s="40">
        <v>345.55000000000018</v>
      </c>
      <c r="H187" s="40">
        <v>363.85000000000014</v>
      </c>
      <c r="I187" s="40">
        <v>369.25000000000011</v>
      </c>
      <c r="J187" s="40">
        <v>373.00000000000011</v>
      </c>
      <c r="K187" s="31">
        <v>365.5</v>
      </c>
      <c r="L187" s="31">
        <v>356.35</v>
      </c>
      <c r="M187" s="31">
        <v>1.8554299999999999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140.30000000000001</v>
      </c>
      <c r="D188" s="40">
        <v>141.51666666666668</v>
      </c>
      <c r="E188" s="40">
        <v>138.28333333333336</v>
      </c>
      <c r="F188" s="40">
        <v>136.26666666666668</v>
      </c>
      <c r="G188" s="40">
        <v>133.03333333333336</v>
      </c>
      <c r="H188" s="40">
        <v>143.53333333333336</v>
      </c>
      <c r="I188" s="40">
        <v>146.76666666666665</v>
      </c>
      <c r="J188" s="40">
        <v>148.78333333333336</v>
      </c>
      <c r="K188" s="31">
        <v>144.75</v>
      </c>
      <c r="L188" s="31">
        <v>139.5</v>
      </c>
      <c r="M188" s="31">
        <v>14.6943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1466.95</v>
      </c>
      <c r="D189" s="40">
        <v>1472.9166666666667</v>
      </c>
      <c r="E189" s="40">
        <v>1446.8333333333335</v>
      </c>
      <c r="F189" s="40">
        <v>1426.7166666666667</v>
      </c>
      <c r="G189" s="40">
        <v>1400.6333333333334</v>
      </c>
      <c r="H189" s="40">
        <v>1493.0333333333335</v>
      </c>
      <c r="I189" s="40">
        <v>1519.116666666667</v>
      </c>
      <c r="J189" s="40">
        <v>1539.2333333333336</v>
      </c>
      <c r="K189" s="31">
        <v>1499</v>
      </c>
      <c r="L189" s="31">
        <v>1452.8</v>
      </c>
      <c r="M189" s="31">
        <v>2.657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823.55</v>
      </c>
      <c r="D190" s="40">
        <v>811.18333333333339</v>
      </c>
      <c r="E190" s="40">
        <v>782.36666666666679</v>
      </c>
      <c r="F190" s="40">
        <v>741.18333333333339</v>
      </c>
      <c r="G190" s="40">
        <v>712.36666666666679</v>
      </c>
      <c r="H190" s="40">
        <v>852.36666666666679</v>
      </c>
      <c r="I190" s="40">
        <v>881.18333333333339</v>
      </c>
      <c r="J190" s="40">
        <v>922.36666666666679</v>
      </c>
      <c r="K190" s="31">
        <v>840</v>
      </c>
      <c r="L190" s="31">
        <v>770</v>
      </c>
      <c r="M190" s="31">
        <v>12.73138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177.45</v>
      </c>
      <c r="D191" s="40">
        <v>178.88333333333333</v>
      </c>
      <c r="E191" s="40">
        <v>175.06666666666666</v>
      </c>
      <c r="F191" s="40">
        <v>172.68333333333334</v>
      </c>
      <c r="G191" s="40">
        <v>168.86666666666667</v>
      </c>
      <c r="H191" s="40">
        <v>181.26666666666665</v>
      </c>
      <c r="I191" s="40">
        <v>185.08333333333331</v>
      </c>
      <c r="J191" s="40">
        <v>187.46666666666664</v>
      </c>
      <c r="K191" s="31">
        <v>182.7</v>
      </c>
      <c r="L191" s="31">
        <v>176.5</v>
      </c>
      <c r="M191" s="31">
        <v>3.74248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2079.9499999999998</v>
      </c>
      <c r="D192" s="40">
        <v>2112.2666666666664</v>
      </c>
      <c r="E192" s="40">
        <v>2037.6833333333329</v>
      </c>
      <c r="F192" s="40">
        <v>1995.4166666666665</v>
      </c>
      <c r="G192" s="40">
        <v>1920.833333333333</v>
      </c>
      <c r="H192" s="40">
        <v>2154.5333333333328</v>
      </c>
      <c r="I192" s="40">
        <v>2229.1166666666668</v>
      </c>
      <c r="J192" s="40">
        <v>2271.3833333333328</v>
      </c>
      <c r="K192" s="31">
        <v>2186.85</v>
      </c>
      <c r="L192" s="31">
        <v>2070</v>
      </c>
      <c r="M192" s="31">
        <v>0.99431000000000003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628.79999999999995</v>
      </c>
      <c r="D193" s="40">
        <v>630.26666666666665</v>
      </c>
      <c r="E193" s="40">
        <v>622.5333333333333</v>
      </c>
      <c r="F193" s="40">
        <v>616.26666666666665</v>
      </c>
      <c r="G193" s="40">
        <v>608.5333333333333</v>
      </c>
      <c r="H193" s="40">
        <v>636.5333333333333</v>
      </c>
      <c r="I193" s="40">
        <v>644.26666666666665</v>
      </c>
      <c r="J193" s="40">
        <v>650.5333333333333</v>
      </c>
      <c r="K193" s="31">
        <v>638</v>
      </c>
      <c r="L193" s="31">
        <v>624</v>
      </c>
      <c r="M193" s="31">
        <v>9.3047699999999995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474.6</v>
      </c>
      <c r="D194" s="40">
        <v>476.7166666666667</v>
      </c>
      <c r="E194" s="40">
        <v>464.78333333333342</v>
      </c>
      <c r="F194" s="40">
        <v>454.9666666666667</v>
      </c>
      <c r="G194" s="40">
        <v>443.03333333333342</v>
      </c>
      <c r="H194" s="40">
        <v>486.53333333333342</v>
      </c>
      <c r="I194" s="40">
        <v>498.4666666666667</v>
      </c>
      <c r="J194" s="40">
        <v>508.28333333333342</v>
      </c>
      <c r="K194" s="31">
        <v>488.65</v>
      </c>
      <c r="L194" s="31">
        <v>466.9</v>
      </c>
      <c r="M194" s="31">
        <v>10.7744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113.15</v>
      </c>
      <c r="D195" s="40">
        <v>113.78333333333335</v>
      </c>
      <c r="E195" s="40">
        <v>111.56666666666669</v>
      </c>
      <c r="F195" s="40">
        <v>109.98333333333335</v>
      </c>
      <c r="G195" s="40">
        <v>107.76666666666669</v>
      </c>
      <c r="H195" s="40">
        <v>115.36666666666669</v>
      </c>
      <c r="I195" s="40">
        <v>117.58333333333336</v>
      </c>
      <c r="J195" s="40">
        <v>119.16666666666669</v>
      </c>
      <c r="K195" s="31">
        <v>116</v>
      </c>
      <c r="L195" s="31">
        <v>112.2</v>
      </c>
      <c r="M195" s="31">
        <v>17.964770000000001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136.19999999999999</v>
      </c>
      <c r="D196" s="40">
        <v>137.16666666666666</v>
      </c>
      <c r="E196" s="40">
        <v>133.93333333333331</v>
      </c>
      <c r="F196" s="40">
        <v>131.66666666666666</v>
      </c>
      <c r="G196" s="40">
        <v>128.43333333333331</v>
      </c>
      <c r="H196" s="40">
        <v>139.43333333333331</v>
      </c>
      <c r="I196" s="40">
        <v>142.66666666666666</v>
      </c>
      <c r="J196" s="40">
        <v>144.93333333333331</v>
      </c>
      <c r="K196" s="31">
        <v>140.4</v>
      </c>
      <c r="L196" s="31">
        <v>134.9</v>
      </c>
      <c r="M196" s="31">
        <v>23.53342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318.25</v>
      </c>
      <c r="D197" s="40">
        <v>319.36666666666662</v>
      </c>
      <c r="E197" s="40">
        <v>316.43333333333322</v>
      </c>
      <c r="F197" s="40">
        <v>314.61666666666662</v>
      </c>
      <c r="G197" s="40">
        <v>311.68333333333322</v>
      </c>
      <c r="H197" s="40">
        <v>321.18333333333322</v>
      </c>
      <c r="I197" s="40">
        <v>324.11666666666662</v>
      </c>
      <c r="J197" s="40">
        <v>325.93333333333322</v>
      </c>
      <c r="K197" s="31">
        <v>322.3</v>
      </c>
      <c r="L197" s="31">
        <v>317.55</v>
      </c>
      <c r="M197" s="31">
        <v>11.894819999999999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593.79999999999995</v>
      </c>
      <c r="D198" s="40">
        <v>594.4666666666667</v>
      </c>
      <c r="E198" s="40">
        <v>590.93333333333339</v>
      </c>
      <c r="F198" s="40">
        <v>588.06666666666672</v>
      </c>
      <c r="G198" s="40">
        <v>584.53333333333342</v>
      </c>
      <c r="H198" s="40">
        <v>597.33333333333337</v>
      </c>
      <c r="I198" s="40">
        <v>600.86666666666667</v>
      </c>
      <c r="J198" s="40">
        <v>603.73333333333335</v>
      </c>
      <c r="K198" s="31">
        <v>598</v>
      </c>
      <c r="L198" s="31">
        <v>591.6</v>
      </c>
      <c r="M198" s="31">
        <v>0.41836000000000001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2360.25</v>
      </c>
      <c r="D199" s="40">
        <v>2376.7833333333333</v>
      </c>
      <c r="E199" s="40">
        <v>2321.4666666666667</v>
      </c>
      <c r="F199" s="40">
        <v>2282.6833333333334</v>
      </c>
      <c r="G199" s="40">
        <v>2227.3666666666668</v>
      </c>
      <c r="H199" s="40">
        <v>2415.5666666666666</v>
      </c>
      <c r="I199" s="40">
        <v>2470.8833333333332</v>
      </c>
      <c r="J199" s="40">
        <v>2509.6666666666665</v>
      </c>
      <c r="K199" s="31">
        <v>2432.1</v>
      </c>
      <c r="L199" s="31">
        <v>2338</v>
      </c>
      <c r="M199" s="31">
        <v>1.3058099999999999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1251.1500000000001</v>
      </c>
      <c r="D200" s="40">
        <v>1262.8166666666666</v>
      </c>
      <c r="E200" s="40">
        <v>1232.3833333333332</v>
      </c>
      <c r="F200" s="40">
        <v>1213.6166666666666</v>
      </c>
      <c r="G200" s="40">
        <v>1183.1833333333332</v>
      </c>
      <c r="H200" s="40">
        <v>1281.5833333333333</v>
      </c>
      <c r="I200" s="40">
        <v>1312.0166666666667</v>
      </c>
      <c r="J200" s="40">
        <v>1330.7833333333333</v>
      </c>
      <c r="K200" s="31">
        <v>1293.25</v>
      </c>
      <c r="L200" s="31">
        <v>1244.05</v>
      </c>
      <c r="M200" s="31">
        <v>103.60518999999999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2950.15</v>
      </c>
      <c r="D201" s="40">
        <v>2938.9</v>
      </c>
      <c r="E201" s="40">
        <v>2913.3</v>
      </c>
      <c r="F201" s="40">
        <v>2876.4500000000003</v>
      </c>
      <c r="G201" s="40">
        <v>2850.8500000000004</v>
      </c>
      <c r="H201" s="40">
        <v>2975.75</v>
      </c>
      <c r="I201" s="40">
        <v>3001.3499999999995</v>
      </c>
      <c r="J201" s="40">
        <v>3038.2</v>
      </c>
      <c r="K201" s="31">
        <v>2964.5</v>
      </c>
      <c r="L201" s="31">
        <v>2902.05</v>
      </c>
      <c r="M201" s="31">
        <v>6.5419299999999998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1687.4</v>
      </c>
      <c r="D202" s="40">
        <v>1671.8</v>
      </c>
      <c r="E202" s="40">
        <v>1653.6</v>
      </c>
      <c r="F202" s="40">
        <v>1619.8</v>
      </c>
      <c r="G202" s="40">
        <v>1601.6</v>
      </c>
      <c r="H202" s="40">
        <v>1705.6</v>
      </c>
      <c r="I202" s="40">
        <v>1723.8000000000002</v>
      </c>
      <c r="J202" s="40">
        <v>1757.6</v>
      </c>
      <c r="K202" s="31">
        <v>1690</v>
      </c>
      <c r="L202" s="31">
        <v>1638</v>
      </c>
      <c r="M202" s="31">
        <v>73.786439999999999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693.8</v>
      </c>
      <c r="D203" s="40">
        <v>696.5</v>
      </c>
      <c r="E203" s="40">
        <v>690.3</v>
      </c>
      <c r="F203" s="40">
        <v>686.8</v>
      </c>
      <c r="G203" s="40">
        <v>680.59999999999991</v>
      </c>
      <c r="H203" s="40">
        <v>700</v>
      </c>
      <c r="I203" s="40">
        <v>706.2</v>
      </c>
      <c r="J203" s="40">
        <v>709.7</v>
      </c>
      <c r="K203" s="31">
        <v>702.7</v>
      </c>
      <c r="L203" s="31">
        <v>693</v>
      </c>
      <c r="M203" s="31">
        <v>40.77281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78.95</v>
      </c>
      <c r="D204" s="40">
        <v>78</v>
      </c>
      <c r="E204" s="40">
        <v>77.05</v>
      </c>
      <c r="F204" s="40">
        <v>75.149999999999991</v>
      </c>
      <c r="G204" s="40">
        <v>74.199999999999989</v>
      </c>
      <c r="H204" s="40">
        <v>79.900000000000006</v>
      </c>
      <c r="I204" s="40">
        <v>80.849999999999994</v>
      </c>
      <c r="J204" s="40">
        <v>82.750000000000014</v>
      </c>
      <c r="K204" s="31">
        <v>78.95</v>
      </c>
      <c r="L204" s="31">
        <v>76.099999999999994</v>
      </c>
      <c r="M204" s="31">
        <v>55.255479999999999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1410.3</v>
      </c>
      <c r="D205" s="40">
        <v>1415.1000000000001</v>
      </c>
      <c r="E205" s="40">
        <v>1395.2000000000003</v>
      </c>
      <c r="F205" s="40">
        <v>1380.1000000000001</v>
      </c>
      <c r="G205" s="40">
        <v>1360.2000000000003</v>
      </c>
      <c r="H205" s="40">
        <v>1430.2000000000003</v>
      </c>
      <c r="I205" s="40">
        <v>1450.1000000000004</v>
      </c>
      <c r="J205" s="40">
        <v>1465.2000000000003</v>
      </c>
      <c r="K205" s="31">
        <v>1435</v>
      </c>
      <c r="L205" s="31">
        <v>1400</v>
      </c>
      <c r="M205" s="31">
        <v>3.0636899999999998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1457.65</v>
      </c>
      <c r="D206" s="40">
        <v>1459.25</v>
      </c>
      <c r="E206" s="40">
        <v>1444.5</v>
      </c>
      <c r="F206" s="40">
        <v>1431.35</v>
      </c>
      <c r="G206" s="40">
        <v>1416.6</v>
      </c>
      <c r="H206" s="40">
        <v>1472.4</v>
      </c>
      <c r="I206" s="40">
        <v>1487.15</v>
      </c>
      <c r="J206" s="40">
        <v>1500.3000000000002</v>
      </c>
      <c r="K206" s="31">
        <v>1474</v>
      </c>
      <c r="L206" s="31">
        <v>1446.1</v>
      </c>
      <c r="M206" s="31">
        <v>0.18917999999999999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1474.1</v>
      </c>
      <c r="D207" s="40">
        <v>1453</v>
      </c>
      <c r="E207" s="40">
        <v>1426.2</v>
      </c>
      <c r="F207" s="40">
        <v>1378.3</v>
      </c>
      <c r="G207" s="40">
        <v>1351.5</v>
      </c>
      <c r="H207" s="40">
        <v>1500.9</v>
      </c>
      <c r="I207" s="40">
        <v>1527.7000000000003</v>
      </c>
      <c r="J207" s="40">
        <v>1575.6000000000001</v>
      </c>
      <c r="K207" s="31">
        <v>1479.8</v>
      </c>
      <c r="L207" s="31">
        <v>1405.1</v>
      </c>
      <c r="M207" s="31">
        <v>18.273479999999999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255.35</v>
      </c>
      <c r="D208" s="40">
        <v>256.11666666666667</v>
      </c>
      <c r="E208" s="40">
        <v>252.73333333333335</v>
      </c>
      <c r="F208" s="40">
        <v>250.11666666666667</v>
      </c>
      <c r="G208" s="40">
        <v>246.73333333333335</v>
      </c>
      <c r="H208" s="40">
        <v>258.73333333333335</v>
      </c>
      <c r="I208" s="40">
        <v>262.11666666666667</v>
      </c>
      <c r="J208" s="40">
        <v>264.73333333333335</v>
      </c>
      <c r="K208" s="31">
        <v>259.5</v>
      </c>
      <c r="L208" s="31">
        <v>253.5</v>
      </c>
      <c r="M208" s="31">
        <v>3.0346000000000002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140.85</v>
      </c>
      <c r="D209" s="40">
        <v>141.61666666666667</v>
      </c>
      <c r="E209" s="40">
        <v>139.23333333333335</v>
      </c>
      <c r="F209" s="40">
        <v>137.61666666666667</v>
      </c>
      <c r="G209" s="40">
        <v>135.23333333333335</v>
      </c>
      <c r="H209" s="40">
        <v>143.23333333333335</v>
      </c>
      <c r="I209" s="40">
        <v>145.61666666666667</v>
      </c>
      <c r="J209" s="40">
        <v>147.23333333333335</v>
      </c>
      <c r="K209" s="31">
        <v>144</v>
      </c>
      <c r="L209" s="31">
        <v>140</v>
      </c>
      <c r="M209" s="31">
        <v>9.9345099999999995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2927.8</v>
      </c>
      <c r="D210" s="40">
        <v>2923.9833333333336</v>
      </c>
      <c r="E210" s="40">
        <v>2903.8166666666671</v>
      </c>
      <c r="F210" s="40">
        <v>2879.8333333333335</v>
      </c>
      <c r="G210" s="40">
        <v>2859.666666666667</v>
      </c>
      <c r="H210" s="40">
        <v>2947.9666666666672</v>
      </c>
      <c r="I210" s="40">
        <v>2968.1333333333332</v>
      </c>
      <c r="J210" s="40">
        <v>2992.1166666666672</v>
      </c>
      <c r="K210" s="31">
        <v>2944.15</v>
      </c>
      <c r="L210" s="31">
        <v>2900</v>
      </c>
      <c r="M210" s="31">
        <v>5.7246600000000001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50.65</v>
      </c>
      <c r="D211" s="40">
        <v>50.766666666666673</v>
      </c>
      <c r="E211" s="40">
        <v>50.133333333333347</v>
      </c>
      <c r="F211" s="40">
        <v>49.616666666666674</v>
      </c>
      <c r="G211" s="40">
        <v>48.983333333333348</v>
      </c>
      <c r="H211" s="40">
        <v>51.283333333333346</v>
      </c>
      <c r="I211" s="40">
        <v>51.916666666666671</v>
      </c>
      <c r="J211" s="40">
        <v>52.433333333333344</v>
      </c>
      <c r="K211" s="31">
        <v>51.4</v>
      </c>
      <c r="L211" s="31">
        <v>50.25</v>
      </c>
      <c r="M211" s="31">
        <v>43.397419999999997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516.1</v>
      </c>
      <c r="D212" s="40">
        <v>515.93333333333339</v>
      </c>
      <c r="E212" s="40">
        <v>508.51666666666677</v>
      </c>
      <c r="F212" s="40">
        <v>500.93333333333339</v>
      </c>
      <c r="G212" s="40">
        <v>493.51666666666677</v>
      </c>
      <c r="H212" s="40">
        <v>523.51666666666677</v>
      </c>
      <c r="I212" s="40">
        <v>530.93333333333328</v>
      </c>
      <c r="J212" s="40">
        <v>538.51666666666677</v>
      </c>
      <c r="K212" s="31">
        <v>523.35</v>
      </c>
      <c r="L212" s="31">
        <v>508.35</v>
      </c>
      <c r="M212" s="31">
        <v>88.765289999999993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1443.75</v>
      </c>
      <c r="D213" s="40">
        <v>1434.9666666666665</v>
      </c>
      <c r="E213" s="40">
        <v>1403.4333333333329</v>
      </c>
      <c r="F213" s="40">
        <v>1363.1166666666666</v>
      </c>
      <c r="G213" s="40">
        <v>1331.583333333333</v>
      </c>
      <c r="H213" s="40">
        <v>1475.2833333333328</v>
      </c>
      <c r="I213" s="40">
        <v>1506.8166666666662</v>
      </c>
      <c r="J213" s="40">
        <v>1547.1333333333328</v>
      </c>
      <c r="K213" s="31">
        <v>1466.5</v>
      </c>
      <c r="L213" s="31">
        <v>1394.65</v>
      </c>
      <c r="M213" s="31">
        <v>22.33352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132.35</v>
      </c>
      <c r="D214" s="40">
        <v>133.1</v>
      </c>
      <c r="E214" s="40">
        <v>128.25</v>
      </c>
      <c r="F214" s="40">
        <v>124.15</v>
      </c>
      <c r="G214" s="40">
        <v>119.30000000000001</v>
      </c>
      <c r="H214" s="40">
        <v>137.19999999999999</v>
      </c>
      <c r="I214" s="40">
        <v>142.04999999999995</v>
      </c>
      <c r="J214" s="40">
        <v>146.14999999999998</v>
      </c>
      <c r="K214" s="31">
        <v>137.94999999999999</v>
      </c>
      <c r="L214" s="31">
        <v>129</v>
      </c>
      <c r="M214" s="31">
        <v>162.00880000000001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331.35</v>
      </c>
      <c r="D215" s="40">
        <v>329.63333333333338</v>
      </c>
      <c r="E215" s="40">
        <v>323.46666666666675</v>
      </c>
      <c r="F215" s="40">
        <v>315.58333333333337</v>
      </c>
      <c r="G215" s="40">
        <v>309.41666666666674</v>
      </c>
      <c r="H215" s="40">
        <v>337.51666666666677</v>
      </c>
      <c r="I215" s="40">
        <v>343.68333333333339</v>
      </c>
      <c r="J215" s="40">
        <v>351.56666666666678</v>
      </c>
      <c r="K215" s="31">
        <v>335.8</v>
      </c>
      <c r="L215" s="31">
        <v>321.75</v>
      </c>
      <c r="M215" s="31">
        <v>41.532600000000002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2649.55</v>
      </c>
      <c r="D216" s="40">
        <v>2648.7666666666669</v>
      </c>
      <c r="E216" s="40">
        <v>2620.7833333333338</v>
      </c>
      <c r="F216" s="40">
        <v>2592.0166666666669</v>
      </c>
      <c r="G216" s="40">
        <v>2564.0333333333338</v>
      </c>
      <c r="H216" s="40">
        <v>2677.5333333333338</v>
      </c>
      <c r="I216" s="40">
        <v>2705.5166666666664</v>
      </c>
      <c r="J216" s="40">
        <v>2734.2833333333338</v>
      </c>
      <c r="K216" s="31">
        <v>2676.75</v>
      </c>
      <c r="L216" s="31">
        <v>2620</v>
      </c>
      <c r="M216" s="31">
        <v>21.588090000000001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346.7</v>
      </c>
      <c r="D217" s="40">
        <v>350.90000000000003</v>
      </c>
      <c r="E217" s="40">
        <v>340.80000000000007</v>
      </c>
      <c r="F217" s="40">
        <v>334.90000000000003</v>
      </c>
      <c r="G217" s="40">
        <v>324.80000000000007</v>
      </c>
      <c r="H217" s="40">
        <v>356.80000000000007</v>
      </c>
      <c r="I217" s="40">
        <v>366.90000000000009</v>
      </c>
      <c r="J217" s="40">
        <v>372.80000000000007</v>
      </c>
      <c r="K217" s="31">
        <v>361</v>
      </c>
      <c r="L217" s="31">
        <v>345</v>
      </c>
      <c r="M217" s="31">
        <v>94.649180000000001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44648.7</v>
      </c>
      <c r="D218" s="40">
        <v>44873.766666666663</v>
      </c>
      <c r="E218" s="40">
        <v>44297.533333333326</v>
      </c>
      <c r="F218" s="40">
        <v>43946.366666666661</v>
      </c>
      <c r="G218" s="40">
        <v>43370.133333333324</v>
      </c>
      <c r="H218" s="40">
        <v>45224.933333333327</v>
      </c>
      <c r="I218" s="40">
        <v>45801.166666666664</v>
      </c>
      <c r="J218" s="40">
        <v>46152.333333333328</v>
      </c>
      <c r="K218" s="31">
        <v>45450</v>
      </c>
      <c r="L218" s="31">
        <v>44522.6</v>
      </c>
      <c r="M218" s="31">
        <v>1.453E-2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44.85</v>
      </c>
      <c r="D219" s="40">
        <v>45.066666666666663</v>
      </c>
      <c r="E219" s="40">
        <v>44.533333333333324</v>
      </c>
      <c r="F219" s="40">
        <v>44.216666666666661</v>
      </c>
      <c r="G219" s="40">
        <v>43.683333333333323</v>
      </c>
      <c r="H219" s="40">
        <v>45.383333333333326</v>
      </c>
      <c r="I219" s="40">
        <v>45.916666666666657</v>
      </c>
      <c r="J219" s="40">
        <v>46.233333333333327</v>
      </c>
      <c r="K219" s="31">
        <v>45.6</v>
      </c>
      <c r="L219" s="31">
        <v>44.75</v>
      </c>
      <c r="M219" s="31">
        <v>37.337960000000002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2808.75</v>
      </c>
      <c r="D220" s="40">
        <v>2792.0499999999997</v>
      </c>
      <c r="E220" s="40">
        <v>2768.5499999999993</v>
      </c>
      <c r="F220" s="40">
        <v>2728.3499999999995</v>
      </c>
      <c r="G220" s="40">
        <v>2704.849999999999</v>
      </c>
      <c r="H220" s="40">
        <v>2832.2499999999995</v>
      </c>
      <c r="I220" s="40">
        <v>2855.7500000000005</v>
      </c>
      <c r="J220" s="40">
        <v>2895.95</v>
      </c>
      <c r="K220" s="31">
        <v>2815.55</v>
      </c>
      <c r="L220" s="31">
        <v>2751.85</v>
      </c>
      <c r="M220" s="31">
        <v>27.3767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263.95</v>
      </c>
      <c r="D221" s="40">
        <v>265.81666666666666</v>
      </c>
      <c r="E221" s="40">
        <v>261.63333333333333</v>
      </c>
      <c r="F221" s="40">
        <v>259.31666666666666</v>
      </c>
      <c r="G221" s="40">
        <v>255.13333333333333</v>
      </c>
      <c r="H221" s="40">
        <v>268.13333333333333</v>
      </c>
      <c r="I221" s="40">
        <v>272.31666666666661</v>
      </c>
      <c r="J221" s="40">
        <v>274.63333333333333</v>
      </c>
      <c r="K221" s="31">
        <v>270</v>
      </c>
      <c r="L221" s="31">
        <v>263.5</v>
      </c>
      <c r="M221" s="31">
        <v>0.78300999999999998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727.3</v>
      </c>
      <c r="D222" s="40">
        <v>722.04999999999984</v>
      </c>
      <c r="E222" s="40">
        <v>714.29999999999973</v>
      </c>
      <c r="F222" s="40">
        <v>701.29999999999984</v>
      </c>
      <c r="G222" s="40">
        <v>693.54999999999973</v>
      </c>
      <c r="H222" s="40">
        <v>735.04999999999973</v>
      </c>
      <c r="I222" s="40">
        <v>742.8</v>
      </c>
      <c r="J222" s="40">
        <v>755.79999999999973</v>
      </c>
      <c r="K222" s="31">
        <v>729.8</v>
      </c>
      <c r="L222" s="31">
        <v>709.05</v>
      </c>
      <c r="M222" s="31">
        <v>89.503500000000003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1520.25</v>
      </c>
      <c r="D223" s="40">
        <v>1521.0833333333333</v>
      </c>
      <c r="E223" s="40">
        <v>1513.1666666666665</v>
      </c>
      <c r="F223" s="40">
        <v>1506.0833333333333</v>
      </c>
      <c r="G223" s="40">
        <v>1498.1666666666665</v>
      </c>
      <c r="H223" s="40">
        <v>1528.1666666666665</v>
      </c>
      <c r="I223" s="40">
        <v>1536.083333333333</v>
      </c>
      <c r="J223" s="40">
        <v>1543.1666666666665</v>
      </c>
      <c r="K223" s="31">
        <v>1529</v>
      </c>
      <c r="L223" s="31">
        <v>1514</v>
      </c>
      <c r="M223" s="31">
        <v>4.2383800000000003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651.95000000000005</v>
      </c>
      <c r="D224" s="40">
        <v>654.63333333333333</v>
      </c>
      <c r="E224" s="40">
        <v>647.31666666666661</v>
      </c>
      <c r="F224" s="40">
        <v>642.68333333333328</v>
      </c>
      <c r="G224" s="40">
        <v>635.36666666666656</v>
      </c>
      <c r="H224" s="40">
        <v>659.26666666666665</v>
      </c>
      <c r="I224" s="40">
        <v>666.58333333333348</v>
      </c>
      <c r="J224" s="40">
        <v>671.2166666666667</v>
      </c>
      <c r="K224" s="31">
        <v>661.95</v>
      </c>
      <c r="L224" s="31">
        <v>650</v>
      </c>
      <c r="M224" s="31">
        <v>16.449809999999999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878.5</v>
      </c>
      <c r="D225" s="40">
        <v>872.9</v>
      </c>
      <c r="E225" s="40">
        <v>860.8</v>
      </c>
      <c r="F225" s="40">
        <v>843.1</v>
      </c>
      <c r="G225" s="40">
        <v>831</v>
      </c>
      <c r="H225" s="40">
        <v>890.59999999999991</v>
      </c>
      <c r="I225" s="40">
        <v>902.7</v>
      </c>
      <c r="J225" s="40">
        <v>920.39999999999986</v>
      </c>
      <c r="K225" s="31">
        <v>885</v>
      </c>
      <c r="L225" s="31">
        <v>855.2</v>
      </c>
      <c r="M225" s="31">
        <v>9.2604000000000006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62.5</v>
      </c>
      <c r="D226" s="40">
        <v>61.916666666666664</v>
      </c>
      <c r="E226" s="40">
        <v>59.733333333333334</v>
      </c>
      <c r="F226" s="40">
        <v>56.966666666666669</v>
      </c>
      <c r="G226" s="40">
        <v>54.783333333333339</v>
      </c>
      <c r="H226" s="40">
        <v>64.683333333333337</v>
      </c>
      <c r="I226" s="40">
        <v>66.866666666666646</v>
      </c>
      <c r="J226" s="40">
        <v>69.633333333333326</v>
      </c>
      <c r="K226" s="31">
        <v>64.099999999999994</v>
      </c>
      <c r="L226" s="31">
        <v>59.15</v>
      </c>
      <c r="M226" s="31">
        <v>591.30543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49.4</v>
      </c>
      <c r="D227" s="40">
        <v>49.316666666666663</v>
      </c>
      <c r="E227" s="40">
        <v>48.833333333333329</v>
      </c>
      <c r="F227" s="40">
        <v>48.266666666666666</v>
      </c>
      <c r="G227" s="40">
        <v>47.783333333333331</v>
      </c>
      <c r="H227" s="40">
        <v>49.883333333333326</v>
      </c>
      <c r="I227" s="40">
        <v>50.36666666666666</v>
      </c>
      <c r="J227" s="40">
        <v>50.933333333333323</v>
      </c>
      <c r="K227" s="31">
        <v>49.8</v>
      </c>
      <c r="L227" s="31">
        <v>48.75</v>
      </c>
      <c r="M227" s="31">
        <v>283.00125000000003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54.2</v>
      </c>
      <c r="D228" s="40">
        <v>54.233333333333327</v>
      </c>
      <c r="E228" s="40">
        <v>53.266666666666652</v>
      </c>
      <c r="F228" s="40">
        <v>52.333333333333321</v>
      </c>
      <c r="G228" s="40">
        <v>51.366666666666646</v>
      </c>
      <c r="H228" s="40">
        <v>55.166666666666657</v>
      </c>
      <c r="I228" s="40">
        <v>56.13333333333334</v>
      </c>
      <c r="J228" s="40">
        <v>57.066666666666663</v>
      </c>
      <c r="K228" s="31">
        <v>55.2</v>
      </c>
      <c r="L228" s="31">
        <v>53.3</v>
      </c>
      <c r="M228" s="31">
        <v>93.348249999999993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1168.4000000000001</v>
      </c>
      <c r="D229" s="40">
        <v>1182.25</v>
      </c>
      <c r="E229" s="40">
        <v>1149</v>
      </c>
      <c r="F229" s="40">
        <v>1129.5999999999999</v>
      </c>
      <c r="G229" s="40">
        <v>1096.3499999999999</v>
      </c>
      <c r="H229" s="40">
        <v>1201.6500000000001</v>
      </c>
      <c r="I229" s="40">
        <v>1234.9000000000001</v>
      </c>
      <c r="J229" s="40">
        <v>1254.3000000000002</v>
      </c>
      <c r="K229" s="31">
        <v>1215.5</v>
      </c>
      <c r="L229" s="31">
        <v>1162.8499999999999</v>
      </c>
      <c r="M229" s="31">
        <v>0.44228000000000001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294.60000000000002</v>
      </c>
      <c r="D230" s="40">
        <v>296.5</v>
      </c>
      <c r="E230" s="40">
        <v>291</v>
      </c>
      <c r="F230" s="40">
        <v>287.39999999999998</v>
      </c>
      <c r="G230" s="40">
        <v>281.89999999999998</v>
      </c>
      <c r="H230" s="40">
        <v>300.10000000000002</v>
      </c>
      <c r="I230" s="40">
        <v>305.60000000000002</v>
      </c>
      <c r="J230" s="40">
        <v>309.20000000000005</v>
      </c>
      <c r="K230" s="31">
        <v>302</v>
      </c>
      <c r="L230" s="31">
        <v>292.89999999999998</v>
      </c>
      <c r="M230" s="31">
        <v>1.6120399999999999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1649.35</v>
      </c>
      <c r="D231" s="40">
        <v>1646.7833333333335</v>
      </c>
      <c r="E231" s="40">
        <v>1620.5666666666671</v>
      </c>
      <c r="F231" s="40">
        <v>1591.7833333333335</v>
      </c>
      <c r="G231" s="40">
        <v>1565.5666666666671</v>
      </c>
      <c r="H231" s="40">
        <v>1675.5666666666671</v>
      </c>
      <c r="I231" s="40">
        <v>1701.7833333333338</v>
      </c>
      <c r="J231" s="40">
        <v>1730.5666666666671</v>
      </c>
      <c r="K231" s="31">
        <v>1673</v>
      </c>
      <c r="L231" s="31">
        <v>1618</v>
      </c>
      <c r="M231" s="31">
        <v>0.55932999999999999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608.54999999999995</v>
      </c>
      <c r="D232" s="40">
        <v>604.13333333333333</v>
      </c>
      <c r="E232" s="40">
        <v>593.76666666666665</v>
      </c>
      <c r="F232" s="40">
        <v>578.98333333333335</v>
      </c>
      <c r="G232" s="40">
        <v>568.61666666666667</v>
      </c>
      <c r="H232" s="40">
        <v>618.91666666666663</v>
      </c>
      <c r="I232" s="40">
        <v>629.28333333333319</v>
      </c>
      <c r="J232" s="40">
        <v>644.06666666666661</v>
      </c>
      <c r="K232" s="31">
        <v>614.5</v>
      </c>
      <c r="L232" s="31">
        <v>589.35</v>
      </c>
      <c r="M232" s="31">
        <v>5.8299399999999997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211.9</v>
      </c>
      <c r="D233" s="40">
        <v>212.29999999999998</v>
      </c>
      <c r="E233" s="40">
        <v>210.09999999999997</v>
      </c>
      <c r="F233" s="40">
        <v>208.29999999999998</v>
      </c>
      <c r="G233" s="40">
        <v>206.09999999999997</v>
      </c>
      <c r="H233" s="40">
        <v>214.09999999999997</v>
      </c>
      <c r="I233" s="40">
        <v>216.29999999999995</v>
      </c>
      <c r="J233" s="40">
        <v>218.09999999999997</v>
      </c>
      <c r="K233" s="31">
        <v>214.5</v>
      </c>
      <c r="L233" s="31">
        <v>210.5</v>
      </c>
      <c r="M233" s="31">
        <v>22.93572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46.5</v>
      </c>
      <c r="D234" s="40">
        <v>46.6</v>
      </c>
      <c r="E234" s="40">
        <v>46.300000000000004</v>
      </c>
      <c r="F234" s="40">
        <v>46.1</v>
      </c>
      <c r="G234" s="40">
        <v>45.800000000000004</v>
      </c>
      <c r="H234" s="40">
        <v>46.800000000000004</v>
      </c>
      <c r="I234" s="40">
        <v>47.1</v>
      </c>
      <c r="J234" s="40">
        <v>47.300000000000004</v>
      </c>
      <c r="K234" s="31">
        <v>46.9</v>
      </c>
      <c r="L234" s="31">
        <v>46.4</v>
      </c>
      <c r="M234" s="31">
        <v>17.56607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256.55</v>
      </c>
      <c r="D235" s="40">
        <v>256.25000000000006</v>
      </c>
      <c r="E235" s="40">
        <v>250.65000000000009</v>
      </c>
      <c r="F235" s="40">
        <v>244.75000000000003</v>
      </c>
      <c r="G235" s="40">
        <v>239.15000000000006</v>
      </c>
      <c r="H235" s="40">
        <v>262.15000000000009</v>
      </c>
      <c r="I235" s="40">
        <v>267.75000000000011</v>
      </c>
      <c r="J235" s="40">
        <v>273.65000000000015</v>
      </c>
      <c r="K235" s="31">
        <v>261.85000000000002</v>
      </c>
      <c r="L235" s="31">
        <v>250.35</v>
      </c>
      <c r="M235" s="31">
        <v>854.06902000000002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128</v>
      </c>
      <c r="D236" s="40">
        <v>128.66666666666666</v>
      </c>
      <c r="E236" s="40">
        <v>123.83333333333331</v>
      </c>
      <c r="F236" s="40">
        <v>119.66666666666666</v>
      </c>
      <c r="G236" s="40">
        <v>114.83333333333331</v>
      </c>
      <c r="H236" s="40">
        <v>132.83333333333331</v>
      </c>
      <c r="I236" s="40">
        <v>137.66666666666663</v>
      </c>
      <c r="J236" s="40">
        <v>141.83333333333331</v>
      </c>
      <c r="K236" s="31">
        <v>133.5</v>
      </c>
      <c r="L236" s="31">
        <v>124.5</v>
      </c>
      <c r="M236" s="31">
        <v>53.329369999999997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214.4</v>
      </c>
      <c r="D237" s="40">
        <v>213.63333333333333</v>
      </c>
      <c r="E237" s="40">
        <v>199.41666666666666</v>
      </c>
      <c r="F237" s="40">
        <v>184.43333333333334</v>
      </c>
      <c r="G237" s="40">
        <v>170.21666666666667</v>
      </c>
      <c r="H237" s="40">
        <v>228.61666666666665</v>
      </c>
      <c r="I237" s="40">
        <v>242.83333333333334</v>
      </c>
      <c r="J237" s="40">
        <v>257.81666666666661</v>
      </c>
      <c r="K237" s="31">
        <v>227.85</v>
      </c>
      <c r="L237" s="31">
        <v>198.65</v>
      </c>
      <c r="M237" s="31">
        <v>228.77905000000001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237.5</v>
      </c>
      <c r="D238" s="40">
        <v>238.70000000000002</v>
      </c>
      <c r="E238" s="40">
        <v>235.40000000000003</v>
      </c>
      <c r="F238" s="40">
        <v>233.3</v>
      </c>
      <c r="G238" s="40">
        <v>230.00000000000003</v>
      </c>
      <c r="H238" s="40">
        <v>240.80000000000004</v>
      </c>
      <c r="I238" s="40">
        <v>244.10000000000005</v>
      </c>
      <c r="J238" s="40">
        <v>246.20000000000005</v>
      </c>
      <c r="K238" s="31">
        <v>242</v>
      </c>
      <c r="L238" s="31">
        <v>236.6</v>
      </c>
      <c r="M238" s="31">
        <v>84.237960000000001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164.1</v>
      </c>
      <c r="D239" s="40">
        <v>160.81666666666666</v>
      </c>
      <c r="E239" s="40">
        <v>155.03333333333333</v>
      </c>
      <c r="F239" s="40">
        <v>145.96666666666667</v>
      </c>
      <c r="G239" s="40">
        <v>140.18333333333334</v>
      </c>
      <c r="H239" s="40">
        <v>169.88333333333333</v>
      </c>
      <c r="I239" s="40">
        <v>175.66666666666663</v>
      </c>
      <c r="J239" s="40">
        <v>184.73333333333332</v>
      </c>
      <c r="K239" s="31">
        <v>166.6</v>
      </c>
      <c r="L239" s="31">
        <v>151.75</v>
      </c>
      <c r="M239" s="31">
        <v>329.13771000000003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9428.9</v>
      </c>
      <c r="D240" s="40">
        <v>9473.3666666666668</v>
      </c>
      <c r="E240" s="40">
        <v>9270.5333333333328</v>
      </c>
      <c r="F240" s="40">
        <v>9112.1666666666661</v>
      </c>
      <c r="G240" s="40">
        <v>8909.3333333333321</v>
      </c>
      <c r="H240" s="40">
        <v>9631.7333333333336</v>
      </c>
      <c r="I240" s="40">
        <v>9834.5666666666657</v>
      </c>
      <c r="J240" s="40">
        <v>9992.9333333333343</v>
      </c>
      <c r="K240" s="31">
        <v>9676.2000000000007</v>
      </c>
      <c r="L240" s="31">
        <v>9315</v>
      </c>
      <c r="M240" s="31">
        <v>2.1029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164.5</v>
      </c>
      <c r="D241" s="40">
        <v>164.46666666666667</v>
      </c>
      <c r="E241" s="40">
        <v>161.43333333333334</v>
      </c>
      <c r="F241" s="40">
        <v>158.36666666666667</v>
      </c>
      <c r="G241" s="40">
        <v>155.33333333333334</v>
      </c>
      <c r="H241" s="40">
        <v>167.53333333333333</v>
      </c>
      <c r="I241" s="40">
        <v>170.56666666666669</v>
      </c>
      <c r="J241" s="40">
        <v>173.63333333333333</v>
      </c>
      <c r="K241" s="31">
        <v>167.5</v>
      </c>
      <c r="L241" s="31">
        <v>161.4</v>
      </c>
      <c r="M241" s="31">
        <v>94.676810000000003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793.1</v>
      </c>
      <c r="D242" s="40">
        <v>793.08333333333337</v>
      </c>
      <c r="E242" s="40">
        <v>784.16666666666674</v>
      </c>
      <c r="F242" s="40">
        <v>775.23333333333335</v>
      </c>
      <c r="G242" s="40">
        <v>766.31666666666672</v>
      </c>
      <c r="H242" s="40">
        <v>802.01666666666677</v>
      </c>
      <c r="I242" s="40">
        <v>810.93333333333351</v>
      </c>
      <c r="J242" s="40">
        <v>819.86666666666679</v>
      </c>
      <c r="K242" s="31">
        <v>802</v>
      </c>
      <c r="L242" s="31">
        <v>784.15</v>
      </c>
      <c r="M242" s="31">
        <v>66.71011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229.55</v>
      </c>
      <c r="D243" s="40">
        <v>229.51666666666668</v>
      </c>
      <c r="E243" s="40">
        <v>221.63333333333335</v>
      </c>
      <c r="F243" s="40">
        <v>213.71666666666667</v>
      </c>
      <c r="G243" s="40">
        <v>205.83333333333334</v>
      </c>
      <c r="H243" s="40">
        <v>237.43333333333337</v>
      </c>
      <c r="I243" s="40">
        <v>245.31666666666669</v>
      </c>
      <c r="J243" s="40">
        <v>253.23333333333338</v>
      </c>
      <c r="K243" s="31">
        <v>237.4</v>
      </c>
      <c r="L243" s="31">
        <v>221.6</v>
      </c>
      <c r="M243" s="31">
        <v>196.55318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134.4</v>
      </c>
      <c r="D244" s="40">
        <v>133.63333333333333</v>
      </c>
      <c r="E244" s="40">
        <v>131.76666666666665</v>
      </c>
      <c r="F244" s="40">
        <v>129.13333333333333</v>
      </c>
      <c r="G244" s="40">
        <v>127.26666666666665</v>
      </c>
      <c r="H244" s="40">
        <v>136.26666666666665</v>
      </c>
      <c r="I244" s="40">
        <v>138.13333333333333</v>
      </c>
      <c r="J244" s="40">
        <v>140.76666666666665</v>
      </c>
      <c r="K244" s="31">
        <v>135.5</v>
      </c>
      <c r="L244" s="31">
        <v>131</v>
      </c>
      <c r="M244" s="31">
        <v>140.40736000000001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22.7</v>
      </c>
      <c r="D245" s="40">
        <v>22.783333333333331</v>
      </c>
      <c r="E245" s="40">
        <v>22.516666666666662</v>
      </c>
      <c r="F245" s="40">
        <v>22.333333333333332</v>
      </c>
      <c r="G245" s="40">
        <v>22.066666666666663</v>
      </c>
      <c r="H245" s="40">
        <v>22.966666666666661</v>
      </c>
      <c r="I245" s="40">
        <v>23.233333333333327</v>
      </c>
      <c r="J245" s="40">
        <v>23.416666666666661</v>
      </c>
      <c r="K245" s="31">
        <v>23.05</v>
      </c>
      <c r="L245" s="31">
        <v>22.6</v>
      </c>
      <c r="M245" s="31">
        <v>65.656120000000001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5463.55</v>
      </c>
      <c r="D246" s="40">
        <v>5349.1833333333334</v>
      </c>
      <c r="E246" s="40">
        <v>5104.3666666666668</v>
      </c>
      <c r="F246" s="40">
        <v>4745.1833333333334</v>
      </c>
      <c r="G246" s="40">
        <v>4500.3666666666668</v>
      </c>
      <c r="H246" s="40">
        <v>5708.3666666666668</v>
      </c>
      <c r="I246" s="40">
        <v>5953.1833333333343</v>
      </c>
      <c r="J246" s="40">
        <v>6312.3666666666668</v>
      </c>
      <c r="K246" s="31">
        <v>5594</v>
      </c>
      <c r="L246" s="31">
        <v>4990</v>
      </c>
      <c r="M246" s="31">
        <v>142.35419999999999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290.89999999999998</v>
      </c>
      <c r="D247" s="40">
        <v>292.68333333333334</v>
      </c>
      <c r="E247" s="40">
        <v>287.2166666666667</v>
      </c>
      <c r="F247" s="40">
        <v>283.53333333333336</v>
      </c>
      <c r="G247" s="40">
        <v>278.06666666666672</v>
      </c>
      <c r="H247" s="40">
        <v>296.36666666666667</v>
      </c>
      <c r="I247" s="40">
        <v>301.83333333333326</v>
      </c>
      <c r="J247" s="40">
        <v>305.51666666666665</v>
      </c>
      <c r="K247" s="31">
        <v>298.14999999999998</v>
      </c>
      <c r="L247" s="31">
        <v>289</v>
      </c>
      <c r="M247" s="31">
        <v>2.6270099999999998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463.05</v>
      </c>
      <c r="D248" s="40">
        <v>464.4666666666667</v>
      </c>
      <c r="E248" s="40">
        <v>457.93333333333339</v>
      </c>
      <c r="F248" s="40">
        <v>452.81666666666672</v>
      </c>
      <c r="G248" s="40">
        <v>446.28333333333342</v>
      </c>
      <c r="H248" s="40">
        <v>469.58333333333337</v>
      </c>
      <c r="I248" s="40">
        <v>476.11666666666667</v>
      </c>
      <c r="J248" s="40">
        <v>481.23333333333335</v>
      </c>
      <c r="K248" s="31">
        <v>471</v>
      </c>
      <c r="L248" s="31">
        <v>459.35</v>
      </c>
      <c r="M248" s="31">
        <v>3.2732000000000001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509.8</v>
      </c>
      <c r="D249" s="40">
        <v>512.85</v>
      </c>
      <c r="E249" s="40">
        <v>505.95000000000005</v>
      </c>
      <c r="F249" s="40">
        <v>502.1</v>
      </c>
      <c r="G249" s="40">
        <v>495.20000000000005</v>
      </c>
      <c r="H249" s="40">
        <v>516.70000000000005</v>
      </c>
      <c r="I249" s="40">
        <v>523.59999999999991</v>
      </c>
      <c r="J249" s="40">
        <v>527.45000000000005</v>
      </c>
      <c r="K249" s="31">
        <v>519.75</v>
      </c>
      <c r="L249" s="31">
        <v>509</v>
      </c>
      <c r="M249" s="31">
        <v>26.67604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306</v>
      </c>
      <c r="D250" s="40">
        <v>305.01666666666665</v>
      </c>
      <c r="E250" s="40">
        <v>299.0333333333333</v>
      </c>
      <c r="F250" s="40">
        <v>292.06666666666666</v>
      </c>
      <c r="G250" s="40">
        <v>286.08333333333331</v>
      </c>
      <c r="H250" s="40">
        <v>311.98333333333329</v>
      </c>
      <c r="I250" s="40">
        <v>317.96666666666664</v>
      </c>
      <c r="J250" s="40">
        <v>324.93333333333328</v>
      </c>
      <c r="K250" s="31">
        <v>311</v>
      </c>
      <c r="L250" s="31">
        <v>298.05</v>
      </c>
      <c r="M250" s="31">
        <v>42.569279999999999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1210</v>
      </c>
      <c r="D251" s="40">
        <v>1195.6000000000001</v>
      </c>
      <c r="E251" s="40">
        <v>1176.2000000000003</v>
      </c>
      <c r="F251" s="40">
        <v>1142.4000000000001</v>
      </c>
      <c r="G251" s="40">
        <v>1123.0000000000002</v>
      </c>
      <c r="H251" s="40">
        <v>1229.4000000000003</v>
      </c>
      <c r="I251" s="40">
        <v>1248.8000000000004</v>
      </c>
      <c r="J251" s="40">
        <v>1282.6000000000004</v>
      </c>
      <c r="K251" s="31">
        <v>1215</v>
      </c>
      <c r="L251" s="31">
        <v>1161.8</v>
      </c>
      <c r="M251" s="31">
        <v>33.158200000000001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51.7</v>
      </c>
      <c r="D252" s="40">
        <v>51.466666666666669</v>
      </c>
      <c r="E252" s="40">
        <v>49.933333333333337</v>
      </c>
      <c r="F252" s="40">
        <v>48.166666666666671</v>
      </c>
      <c r="G252" s="40">
        <v>46.63333333333334</v>
      </c>
      <c r="H252" s="40">
        <v>53.233333333333334</v>
      </c>
      <c r="I252" s="40">
        <v>54.766666666666666</v>
      </c>
      <c r="J252" s="40">
        <v>56.533333333333331</v>
      </c>
      <c r="K252" s="31">
        <v>53</v>
      </c>
      <c r="L252" s="31">
        <v>49.7</v>
      </c>
      <c r="M252" s="31">
        <v>168.84448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7008.85</v>
      </c>
      <c r="D253" s="40">
        <v>7002.9000000000005</v>
      </c>
      <c r="E253" s="40">
        <v>6825.8000000000011</v>
      </c>
      <c r="F253" s="40">
        <v>6642.7500000000009</v>
      </c>
      <c r="G253" s="40">
        <v>6465.6500000000015</v>
      </c>
      <c r="H253" s="40">
        <v>7185.9500000000007</v>
      </c>
      <c r="I253" s="40">
        <v>7363.0500000000011</v>
      </c>
      <c r="J253" s="40">
        <v>7546.1</v>
      </c>
      <c r="K253" s="31">
        <v>7180</v>
      </c>
      <c r="L253" s="31">
        <v>6819.85</v>
      </c>
      <c r="M253" s="31">
        <v>6.7570699999999997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1715.75</v>
      </c>
      <c r="D254" s="40">
        <v>1732.5166666666667</v>
      </c>
      <c r="E254" s="40">
        <v>1681.4333333333334</v>
      </c>
      <c r="F254" s="40">
        <v>1647.1166666666668</v>
      </c>
      <c r="G254" s="40">
        <v>1596.0333333333335</v>
      </c>
      <c r="H254" s="40">
        <v>1766.8333333333333</v>
      </c>
      <c r="I254" s="40">
        <v>1817.9166666666667</v>
      </c>
      <c r="J254" s="40">
        <v>1852.2333333333331</v>
      </c>
      <c r="K254" s="31">
        <v>1783.6</v>
      </c>
      <c r="L254" s="31">
        <v>1698.2</v>
      </c>
      <c r="M254" s="31">
        <v>196.55776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1175</v>
      </c>
      <c r="D255" s="40">
        <v>1181.3</v>
      </c>
      <c r="E255" s="40">
        <v>1163.5999999999999</v>
      </c>
      <c r="F255" s="40">
        <v>1152.2</v>
      </c>
      <c r="G255" s="40">
        <v>1134.5</v>
      </c>
      <c r="H255" s="40">
        <v>1192.6999999999998</v>
      </c>
      <c r="I255" s="40">
        <v>1210.4000000000001</v>
      </c>
      <c r="J255" s="40">
        <v>1221.7999999999997</v>
      </c>
      <c r="K255" s="31">
        <v>1199</v>
      </c>
      <c r="L255" s="31">
        <v>1169.9000000000001</v>
      </c>
      <c r="M255" s="31">
        <v>0.24478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415.4</v>
      </c>
      <c r="D256" s="40">
        <v>414.81666666666666</v>
      </c>
      <c r="E256" s="40">
        <v>411.63333333333333</v>
      </c>
      <c r="F256" s="40">
        <v>407.86666666666667</v>
      </c>
      <c r="G256" s="40">
        <v>404.68333333333334</v>
      </c>
      <c r="H256" s="40">
        <v>418.58333333333331</v>
      </c>
      <c r="I256" s="40">
        <v>421.76666666666659</v>
      </c>
      <c r="J256" s="40">
        <v>425.5333333333333</v>
      </c>
      <c r="K256" s="31">
        <v>418</v>
      </c>
      <c r="L256" s="31">
        <v>411.05</v>
      </c>
      <c r="M256" s="31">
        <v>3.4205999999999999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706.3</v>
      </c>
      <c r="D257" s="40">
        <v>705.5</v>
      </c>
      <c r="E257" s="40">
        <v>691</v>
      </c>
      <c r="F257" s="40">
        <v>675.7</v>
      </c>
      <c r="G257" s="40">
        <v>661.2</v>
      </c>
      <c r="H257" s="40">
        <v>720.8</v>
      </c>
      <c r="I257" s="40">
        <v>735.3</v>
      </c>
      <c r="J257" s="40">
        <v>750.59999999999991</v>
      </c>
      <c r="K257" s="31">
        <v>720</v>
      </c>
      <c r="L257" s="31">
        <v>690.2</v>
      </c>
      <c r="M257" s="31">
        <v>6.8744300000000003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2073.1999999999998</v>
      </c>
      <c r="D258" s="40">
        <v>2058.5833333333335</v>
      </c>
      <c r="E258" s="40">
        <v>2030.166666666667</v>
      </c>
      <c r="F258" s="40">
        <v>1987.1333333333334</v>
      </c>
      <c r="G258" s="40">
        <v>1958.7166666666669</v>
      </c>
      <c r="H258" s="40">
        <v>2101.6166666666668</v>
      </c>
      <c r="I258" s="40">
        <v>2130.0333333333338</v>
      </c>
      <c r="J258" s="40">
        <v>2173.0666666666671</v>
      </c>
      <c r="K258" s="31">
        <v>2087</v>
      </c>
      <c r="L258" s="31">
        <v>2015.55</v>
      </c>
      <c r="M258" s="31">
        <v>6.2843799999999996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2422.1999999999998</v>
      </c>
      <c r="D259" s="40">
        <v>2410.4166666666665</v>
      </c>
      <c r="E259" s="40">
        <v>2375.6833333333329</v>
      </c>
      <c r="F259" s="40">
        <v>2329.1666666666665</v>
      </c>
      <c r="G259" s="40">
        <v>2294.4333333333329</v>
      </c>
      <c r="H259" s="40">
        <v>2456.9333333333329</v>
      </c>
      <c r="I259" s="40">
        <v>2491.6666666666665</v>
      </c>
      <c r="J259" s="40">
        <v>2538.1833333333329</v>
      </c>
      <c r="K259" s="31">
        <v>2445.15</v>
      </c>
      <c r="L259" s="31">
        <v>2363.9</v>
      </c>
      <c r="M259" s="31">
        <v>3.2245699999999999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1799.85</v>
      </c>
      <c r="D260" s="40">
        <v>1795.3333333333333</v>
      </c>
      <c r="E260" s="40">
        <v>1780.4166666666665</v>
      </c>
      <c r="F260" s="40">
        <v>1760.9833333333333</v>
      </c>
      <c r="G260" s="40">
        <v>1746.0666666666666</v>
      </c>
      <c r="H260" s="40">
        <v>1814.7666666666664</v>
      </c>
      <c r="I260" s="40">
        <v>1829.6833333333329</v>
      </c>
      <c r="J260" s="40">
        <v>1849.1166666666663</v>
      </c>
      <c r="K260" s="31">
        <v>1810.25</v>
      </c>
      <c r="L260" s="31">
        <v>1775.9</v>
      </c>
      <c r="M260" s="31">
        <v>1.3525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3456</v>
      </c>
      <c r="D261" s="40">
        <v>3444.1333333333332</v>
      </c>
      <c r="E261" s="40">
        <v>3376.3666666666663</v>
      </c>
      <c r="F261" s="40">
        <v>3296.7333333333331</v>
      </c>
      <c r="G261" s="40">
        <v>3228.9666666666662</v>
      </c>
      <c r="H261" s="40">
        <v>3523.7666666666664</v>
      </c>
      <c r="I261" s="40">
        <v>3591.5333333333328</v>
      </c>
      <c r="J261" s="40">
        <v>3671.1666666666665</v>
      </c>
      <c r="K261" s="31">
        <v>3511.9</v>
      </c>
      <c r="L261" s="31">
        <v>3364.5</v>
      </c>
      <c r="M261" s="31">
        <v>1.3821000000000001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631.25</v>
      </c>
      <c r="D262" s="40">
        <v>632.85</v>
      </c>
      <c r="E262" s="40">
        <v>625.70000000000005</v>
      </c>
      <c r="F262" s="40">
        <v>620.15</v>
      </c>
      <c r="G262" s="40">
        <v>613</v>
      </c>
      <c r="H262" s="40">
        <v>638.40000000000009</v>
      </c>
      <c r="I262" s="40">
        <v>645.54999999999995</v>
      </c>
      <c r="J262" s="40">
        <v>651.10000000000014</v>
      </c>
      <c r="K262" s="31">
        <v>640</v>
      </c>
      <c r="L262" s="31">
        <v>627.29999999999995</v>
      </c>
      <c r="M262" s="31">
        <v>2.4634999999999998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251.05</v>
      </c>
      <c r="D263" s="40">
        <v>252.15</v>
      </c>
      <c r="E263" s="40">
        <v>249.4</v>
      </c>
      <c r="F263" s="40">
        <v>247.75</v>
      </c>
      <c r="G263" s="40">
        <v>245</v>
      </c>
      <c r="H263" s="40">
        <v>253.8</v>
      </c>
      <c r="I263" s="40">
        <v>256.55</v>
      </c>
      <c r="J263" s="40">
        <v>258.20000000000005</v>
      </c>
      <c r="K263" s="31">
        <v>254.9</v>
      </c>
      <c r="L263" s="31">
        <v>250.5</v>
      </c>
      <c r="M263" s="31">
        <v>9.4012899999999995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151.69999999999999</v>
      </c>
      <c r="D264" s="40">
        <v>151.79999999999998</v>
      </c>
      <c r="E264" s="40">
        <v>150.59999999999997</v>
      </c>
      <c r="F264" s="40">
        <v>149.49999999999997</v>
      </c>
      <c r="G264" s="40">
        <v>148.29999999999995</v>
      </c>
      <c r="H264" s="40">
        <v>152.89999999999998</v>
      </c>
      <c r="I264" s="40">
        <v>154.09999999999997</v>
      </c>
      <c r="J264" s="40">
        <v>155.19999999999999</v>
      </c>
      <c r="K264" s="31">
        <v>153</v>
      </c>
      <c r="L264" s="31">
        <v>150.69999999999999</v>
      </c>
      <c r="M264" s="31">
        <v>8.5358000000000001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93.95</v>
      </c>
      <c r="D265" s="40">
        <v>94.516666666666666</v>
      </c>
      <c r="E265" s="40">
        <v>92.933333333333337</v>
      </c>
      <c r="F265" s="40">
        <v>91.916666666666671</v>
      </c>
      <c r="G265" s="40">
        <v>90.333333333333343</v>
      </c>
      <c r="H265" s="40">
        <v>95.533333333333331</v>
      </c>
      <c r="I265" s="40">
        <v>97.116666666666674</v>
      </c>
      <c r="J265" s="40">
        <v>98.133333333333326</v>
      </c>
      <c r="K265" s="31">
        <v>96.1</v>
      </c>
      <c r="L265" s="31">
        <v>93.5</v>
      </c>
      <c r="M265" s="31">
        <v>18.284890000000001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394</v>
      </c>
      <c r="D266" s="40">
        <v>397.5</v>
      </c>
      <c r="E266" s="40">
        <v>387</v>
      </c>
      <c r="F266" s="40">
        <v>380</v>
      </c>
      <c r="G266" s="40">
        <v>369.5</v>
      </c>
      <c r="H266" s="40">
        <v>404.5</v>
      </c>
      <c r="I266" s="40">
        <v>415</v>
      </c>
      <c r="J266" s="40">
        <v>422</v>
      </c>
      <c r="K266" s="31">
        <v>408</v>
      </c>
      <c r="L266" s="31">
        <v>390.5</v>
      </c>
      <c r="M266" s="31">
        <v>11.421760000000001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692.85</v>
      </c>
      <c r="D267" s="40">
        <v>691.6</v>
      </c>
      <c r="E267" s="40">
        <v>684.2</v>
      </c>
      <c r="F267" s="40">
        <v>675.55000000000007</v>
      </c>
      <c r="G267" s="40">
        <v>668.15000000000009</v>
      </c>
      <c r="H267" s="40">
        <v>700.25</v>
      </c>
      <c r="I267" s="40">
        <v>707.64999999999986</v>
      </c>
      <c r="J267" s="40">
        <v>716.3</v>
      </c>
      <c r="K267" s="31">
        <v>699</v>
      </c>
      <c r="L267" s="31">
        <v>682.95</v>
      </c>
      <c r="M267" s="31">
        <v>47.510649999999998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109.2</v>
      </c>
      <c r="D268" s="40">
        <v>110.33333333333333</v>
      </c>
      <c r="E268" s="40">
        <v>107.66666666666666</v>
      </c>
      <c r="F268" s="40">
        <v>106.13333333333333</v>
      </c>
      <c r="G268" s="40">
        <v>103.46666666666665</v>
      </c>
      <c r="H268" s="40">
        <v>111.86666666666666</v>
      </c>
      <c r="I268" s="40">
        <v>114.53333333333332</v>
      </c>
      <c r="J268" s="40">
        <v>116.06666666666666</v>
      </c>
      <c r="K268" s="31">
        <v>113</v>
      </c>
      <c r="L268" s="31">
        <v>108.8</v>
      </c>
      <c r="M268" s="31">
        <v>2.4609100000000002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98.9</v>
      </c>
      <c r="D269" s="40">
        <v>98.850000000000009</v>
      </c>
      <c r="E269" s="40">
        <v>96.950000000000017</v>
      </c>
      <c r="F269" s="40">
        <v>95.000000000000014</v>
      </c>
      <c r="G269" s="40">
        <v>93.100000000000023</v>
      </c>
      <c r="H269" s="40">
        <v>100.80000000000001</v>
      </c>
      <c r="I269" s="40">
        <v>102.70000000000002</v>
      </c>
      <c r="J269" s="40">
        <v>104.65</v>
      </c>
      <c r="K269" s="31">
        <v>100.75</v>
      </c>
      <c r="L269" s="31">
        <v>96.9</v>
      </c>
      <c r="M269" s="31">
        <v>33.37086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121.85</v>
      </c>
      <c r="D270" s="40">
        <v>121.2</v>
      </c>
      <c r="E270" s="40">
        <v>117.75</v>
      </c>
      <c r="F270" s="40">
        <v>113.64999999999999</v>
      </c>
      <c r="G270" s="40">
        <v>110.19999999999999</v>
      </c>
      <c r="H270" s="40">
        <v>125.30000000000001</v>
      </c>
      <c r="I270" s="40">
        <v>128.75000000000003</v>
      </c>
      <c r="J270" s="40">
        <v>132.85000000000002</v>
      </c>
      <c r="K270" s="31">
        <v>124.65</v>
      </c>
      <c r="L270" s="31">
        <v>117.1</v>
      </c>
      <c r="M270" s="31">
        <v>55.721260000000001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319.64999999999998</v>
      </c>
      <c r="D271" s="40">
        <v>322.08333333333331</v>
      </c>
      <c r="E271" s="40">
        <v>315.56666666666661</v>
      </c>
      <c r="F271" s="40">
        <v>311.48333333333329</v>
      </c>
      <c r="G271" s="40">
        <v>304.96666666666658</v>
      </c>
      <c r="H271" s="40">
        <v>326.16666666666663</v>
      </c>
      <c r="I271" s="40">
        <v>332.68333333333339</v>
      </c>
      <c r="J271" s="40">
        <v>336.76666666666665</v>
      </c>
      <c r="K271" s="31">
        <v>328.6</v>
      </c>
      <c r="L271" s="31">
        <v>318</v>
      </c>
      <c r="M271" s="31">
        <v>7.5701400000000003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172.05</v>
      </c>
      <c r="D272" s="40">
        <v>172.88333333333335</v>
      </c>
      <c r="E272" s="40">
        <v>170.2166666666667</v>
      </c>
      <c r="F272" s="40">
        <v>168.38333333333335</v>
      </c>
      <c r="G272" s="40">
        <v>165.7166666666667</v>
      </c>
      <c r="H272" s="40">
        <v>174.7166666666667</v>
      </c>
      <c r="I272" s="40">
        <v>177.38333333333338</v>
      </c>
      <c r="J272" s="40">
        <v>179.2166666666667</v>
      </c>
      <c r="K272" s="31">
        <v>175.55</v>
      </c>
      <c r="L272" s="31">
        <v>171.05</v>
      </c>
      <c r="M272" s="31">
        <v>14.431190000000001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446.5</v>
      </c>
      <c r="D273" s="40">
        <v>444.3</v>
      </c>
      <c r="E273" s="40">
        <v>434.8</v>
      </c>
      <c r="F273" s="40">
        <v>423.1</v>
      </c>
      <c r="G273" s="40">
        <v>413.6</v>
      </c>
      <c r="H273" s="40">
        <v>456</v>
      </c>
      <c r="I273" s="40">
        <v>465.5</v>
      </c>
      <c r="J273" s="40">
        <v>477.2</v>
      </c>
      <c r="K273" s="31">
        <v>453.8</v>
      </c>
      <c r="L273" s="31">
        <v>432.6</v>
      </c>
      <c r="M273" s="31">
        <v>106.9542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2210.65</v>
      </c>
      <c r="D274" s="40">
        <v>2221.4333333333334</v>
      </c>
      <c r="E274" s="40">
        <v>2194.2666666666669</v>
      </c>
      <c r="F274" s="40">
        <v>2177.8833333333337</v>
      </c>
      <c r="G274" s="40">
        <v>2150.7166666666672</v>
      </c>
      <c r="H274" s="40">
        <v>2237.8166666666666</v>
      </c>
      <c r="I274" s="40">
        <v>2264.9833333333327</v>
      </c>
      <c r="J274" s="40">
        <v>2281.3666666666663</v>
      </c>
      <c r="K274" s="31">
        <v>2248.6</v>
      </c>
      <c r="L274" s="31">
        <v>2205.0500000000002</v>
      </c>
      <c r="M274" s="31">
        <v>0.16483999999999999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4409.6000000000004</v>
      </c>
      <c r="D275" s="40">
        <v>4457.2333333333327</v>
      </c>
      <c r="E275" s="40">
        <v>4346.0166666666655</v>
      </c>
      <c r="F275" s="40">
        <v>4282.4333333333325</v>
      </c>
      <c r="G275" s="40">
        <v>4171.2166666666653</v>
      </c>
      <c r="H275" s="40">
        <v>4520.8166666666657</v>
      </c>
      <c r="I275" s="40">
        <v>4632.0333333333328</v>
      </c>
      <c r="J275" s="40">
        <v>4695.6166666666659</v>
      </c>
      <c r="K275" s="31">
        <v>4568.45</v>
      </c>
      <c r="L275" s="31">
        <v>4393.6499999999996</v>
      </c>
      <c r="M275" s="31">
        <v>5.58887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935.05</v>
      </c>
      <c r="D276" s="40">
        <v>939.18333333333339</v>
      </c>
      <c r="E276" s="40">
        <v>923.36666666666679</v>
      </c>
      <c r="F276" s="40">
        <v>911.68333333333339</v>
      </c>
      <c r="G276" s="40">
        <v>895.86666666666679</v>
      </c>
      <c r="H276" s="40">
        <v>950.86666666666679</v>
      </c>
      <c r="I276" s="40">
        <v>966.68333333333339</v>
      </c>
      <c r="J276" s="40">
        <v>978.36666666666679</v>
      </c>
      <c r="K276" s="31">
        <v>955</v>
      </c>
      <c r="L276" s="31">
        <v>927.5</v>
      </c>
      <c r="M276" s="31">
        <v>8.5883800000000008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162.35</v>
      </c>
      <c r="D277" s="40">
        <v>162.86666666666667</v>
      </c>
      <c r="E277" s="40">
        <v>161.23333333333335</v>
      </c>
      <c r="F277" s="40">
        <v>160.11666666666667</v>
      </c>
      <c r="G277" s="40">
        <v>158.48333333333335</v>
      </c>
      <c r="H277" s="40">
        <v>163.98333333333335</v>
      </c>
      <c r="I277" s="40">
        <v>165.61666666666667</v>
      </c>
      <c r="J277" s="40">
        <v>166.73333333333335</v>
      </c>
      <c r="K277" s="31">
        <v>164.5</v>
      </c>
      <c r="L277" s="31">
        <v>161.75</v>
      </c>
      <c r="M277" s="31">
        <v>4.6533600000000002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471.95</v>
      </c>
      <c r="D278" s="40">
        <v>474.31666666666666</v>
      </c>
      <c r="E278" s="40">
        <v>465.63333333333333</v>
      </c>
      <c r="F278" s="40">
        <v>459.31666666666666</v>
      </c>
      <c r="G278" s="40">
        <v>450.63333333333333</v>
      </c>
      <c r="H278" s="40">
        <v>480.63333333333333</v>
      </c>
      <c r="I278" s="40">
        <v>489.31666666666661</v>
      </c>
      <c r="J278" s="40">
        <v>495.63333333333333</v>
      </c>
      <c r="K278" s="31">
        <v>483</v>
      </c>
      <c r="L278" s="31">
        <v>468</v>
      </c>
      <c r="M278" s="31">
        <v>3.9630999999999998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939.7</v>
      </c>
      <c r="D279" s="40">
        <v>947.88333333333333</v>
      </c>
      <c r="E279" s="40">
        <v>927.91666666666663</v>
      </c>
      <c r="F279" s="40">
        <v>916.13333333333333</v>
      </c>
      <c r="G279" s="40">
        <v>896.16666666666663</v>
      </c>
      <c r="H279" s="40">
        <v>959.66666666666663</v>
      </c>
      <c r="I279" s="40">
        <v>979.63333333333333</v>
      </c>
      <c r="J279" s="40">
        <v>991.41666666666663</v>
      </c>
      <c r="K279" s="31">
        <v>967.85</v>
      </c>
      <c r="L279" s="31">
        <v>936.1</v>
      </c>
      <c r="M279" s="31">
        <v>1.2758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306.45</v>
      </c>
      <c r="D280" s="40">
        <v>308.71666666666664</v>
      </c>
      <c r="E280" s="40">
        <v>302.08333333333326</v>
      </c>
      <c r="F280" s="40">
        <v>297.71666666666664</v>
      </c>
      <c r="G280" s="40">
        <v>291.08333333333326</v>
      </c>
      <c r="H280" s="40">
        <v>313.08333333333326</v>
      </c>
      <c r="I280" s="40">
        <v>319.71666666666658</v>
      </c>
      <c r="J280" s="40">
        <v>324.08333333333326</v>
      </c>
      <c r="K280" s="31">
        <v>315.35000000000002</v>
      </c>
      <c r="L280" s="31">
        <v>304.35000000000002</v>
      </c>
      <c r="M280" s="31">
        <v>10.26788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339.45</v>
      </c>
      <c r="D281" s="40">
        <v>344.15000000000003</v>
      </c>
      <c r="E281" s="40">
        <v>333.80000000000007</v>
      </c>
      <c r="F281" s="40">
        <v>328.15000000000003</v>
      </c>
      <c r="G281" s="40">
        <v>317.80000000000007</v>
      </c>
      <c r="H281" s="40">
        <v>349.80000000000007</v>
      </c>
      <c r="I281" s="40">
        <v>360.15000000000009</v>
      </c>
      <c r="J281" s="40">
        <v>365.80000000000007</v>
      </c>
      <c r="K281" s="31">
        <v>354.5</v>
      </c>
      <c r="L281" s="31">
        <v>338.5</v>
      </c>
      <c r="M281" s="31">
        <v>13.01163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320.85000000000002</v>
      </c>
      <c r="D282" s="40">
        <v>324.93333333333334</v>
      </c>
      <c r="E282" s="40">
        <v>311.91666666666669</v>
      </c>
      <c r="F282" s="40">
        <v>302.98333333333335</v>
      </c>
      <c r="G282" s="40">
        <v>289.9666666666667</v>
      </c>
      <c r="H282" s="40">
        <v>333.86666666666667</v>
      </c>
      <c r="I282" s="40">
        <v>346.88333333333333</v>
      </c>
      <c r="J282" s="40">
        <v>355.81666666666666</v>
      </c>
      <c r="K282" s="31">
        <v>337.95</v>
      </c>
      <c r="L282" s="31">
        <v>316</v>
      </c>
      <c r="M282" s="31">
        <v>13.584160000000001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1319.85</v>
      </c>
      <c r="D283" s="40">
        <v>1319.6166666666666</v>
      </c>
      <c r="E283" s="40">
        <v>1291.2333333333331</v>
      </c>
      <c r="F283" s="40">
        <v>1262.6166666666666</v>
      </c>
      <c r="G283" s="40">
        <v>1234.2333333333331</v>
      </c>
      <c r="H283" s="40">
        <v>1348.2333333333331</v>
      </c>
      <c r="I283" s="40">
        <v>1376.6166666666668</v>
      </c>
      <c r="J283" s="40">
        <v>1405.2333333333331</v>
      </c>
      <c r="K283" s="31">
        <v>1348</v>
      </c>
      <c r="L283" s="31">
        <v>1291</v>
      </c>
      <c r="M283" s="31">
        <v>0.60123000000000004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1303.7</v>
      </c>
      <c r="D284" s="40">
        <v>1291.0333333333335</v>
      </c>
      <c r="E284" s="40">
        <v>1264.166666666667</v>
      </c>
      <c r="F284" s="40">
        <v>1224.6333333333334</v>
      </c>
      <c r="G284" s="40">
        <v>1197.7666666666669</v>
      </c>
      <c r="H284" s="40">
        <v>1330.5666666666671</v>
      </c>
      <c r="I284" s="40">
        <v>1357.4333333333334</v>
      </c>
      <c r="J284" s="40">
        <v>1396.9666666666672</v>
      </c>
      <c r="K284" s="31">
        <v>1317.9</v>
      </c>
      <c r="L284" s="31">
        <v>1251.5</v>
      </c>
      <c r="M284" s="31">
        <v>4.8506999999999998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443.45</v>
      </c>
      <c r="D285" s="40">
        <v>443.15000000000003</v>
      </c>
      <c r="E285" s="40">
        <v>437.30000000000007</v>
      </c>
      <c r="F285" s="40">
        <v>431.15000000000003</v>
      </c>
      <c r="G285" s="40">
        <v>425.30000000000007</v>
      </c>
      <c r="H285" s="40">
        <v>449.30000000000007</v>
      </c>
      <c r="I285" s="40">
        <v>455.15000000000009</v>
      </c>
      <c r="J285" s="40">
        <v>461.30000000000007</v>
      </c>
      <c r="K285" s="31">
        <v>449</v>
      </c>
      <c r="L285" s="31">
        <v>437</v>
      </c>
      <c r="M285" s="31">
        <v>6.3500699999999997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607.20000000000005</v>
      </c>
      <c r="D286" s="40">
        <v>609.33333333333337</v>
      </c>
      <c r="E286" s="40">
        <v>601.66666666666674</v>
      </c>
      <c r="F286" s="40">
        <v>596.13333333333333</v>
      </c>
      <c r="G286" s="40">
        <v>588.4666666666667</v>
      </c>
      <c r="H286" s="40">
        <v>614.86666666666679</v>
      </c>
      <c r="I286" s="40">
        <v>622.53333333333353</v>
      </c>
      <c r="J286" s="40">
        <v>628.06666666666683</v>
      </c>
      <c r="K286" s="31">
        <v>617</v>
      </c>
      <c r="L286" s="31">
        <v>603.79999999999995</v>
      </c>
      <c r="M286" s="31">
        <v>6.2142299999999997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49.25</v>
      </c>
      <c r="D287" s="40">
        <v>49.583333333333336</v>
      </c>
      <c r="E287" s="40">
        <v>48.666666666666671</v>
      </c>
      <c r="F287" s="40">
        <v>48.083333333333336</v>
      </c>
      <c r="G287" s="40">
        <v>47.166666666666671</v>
      </c>
      <c r="H287" s="40">
        <v>50.166666666666671</v>
      </c>
      <c r="I287" s="40">
        <v>51.083333333333343</v>
      </c>
      <c r="J287" s="40">
        <v>51.666666666666671</v>
      </c>
      <c r="K287" s="31">
        <v>50.5</v>
      </c>
      <c r="L287" s="31">
        <v>49</v>
      </c>
      <c r="M287" s="31">
        <v>72.095640000000003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554.45000000000005</v>
      </c>
      <c r="D288" s="40">
        <v>555.55000000000007</v>
      </c>
      <c r="E288" s="40">
        <v>552.10000000000014</v>
      </c>
      <c r="F288" s="40">
        <v>549.75000000000011</v>
      </c>
      <c r="G288" s="40">
        <v>546.30000000000018</v>
      </c>
      <c r="H288" s="40">
        <v>557.90000000000009</v>
      </c>
      <c r="I288" s="40">
        <v>561.35000000000014</v>
      </c>
      <c r="J288" s="40">
        <v>563.70000000000005</v>
      </c>
      <c r="K288" s="31">
        <v>559</v>
      </c>
      <c r="L288" s="31">
        <v>553.20000000000005</v>
      </c>
      <c r="M288" s="31">
        <v>1.13005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459.7</v>
      </c>
      <c r="D289" s="40">
        <v>463.83333333333331</v>
      </c>
      <c r="E289" s="40">
        <v>454.26666666666665</v>
      </c>
      <c r="F289" s="40">
        <v>448.83333333333331</v>
      </c>
      <c r="G289" s="40">
        <v>439.26666666666665</v>
      </c>
      <c r="H289" s="40">
        <v>469.26666666666665</v>
      </c>
      <c r="I289" s="40">
        <v>478.83333333333337</v>
      </c>
      <c r="J289" s="40">
        <v>484.26666666666665</v>
      </c>
      <c r="K289" s="31">
        <v>473.4</v>
      </c>
      <c r="L289" s="31">
        <v>458.4</v>
      </c>
      <c r="M289" s="31">
        <v>2.8138100000000001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2017.8</v>
      </c>
      <c r="D290" s="40">
        <v>2009.4333333333334</v>
      </c>
      <c r="E290" s="40">
        <v>1993.3666666666668</v>
      </c>
      <c r="F290" s="40">
        <v>1968.9333333333334</v>
      </c>
      <c r="G290" s="40">
        <v>1952.8666666666668</v>
      </c>
      <c r="H290" s="40">
        <v>2033.8666666666668</v>
      </c>
      <c r="I290" s="40">
        <v>2049.9333333333334</v>
      </c>
      <c r="J290" s="40">
        <v>2074.3666666666668</v>
      </c>
      <c r="K290" s="31">
        <v>2025.5</v>
      </c>
      <c r="L290" s="31">
        <v>1985</v>
      </c>
      <c r="M290" s="31">
        <v>16.52356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94.35</v>
      </c>
      <c r="D291" s="40">
        <v>93.916666666666671</v>
      </c>
      <c r="E291" s="40">
        <v>92.733333333333348</v>
      </c>
      <c r="F291" s="40">
        <v>91.116666666666674</v>
      </c>
      <c r="G291" s="40">
        <v>89.933333333333351</v>
      </c>
      <c r="H291" s="40">
        <v>95.533333333333346</v>
      </c>
      <c r="I291" s="40">
        <v>96.716666666666654</v>
      </c>
      <c r="J291" s="40">
        <v>98.333333333333343</v>
      </c>
      <c r="K291" s="31">
        <v>95.1</v>
      </c>
      <c r="L291" s="31">
        <v>92.3</v>
      </c>
      <c r="M291" s="31">
        <v>178.66584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4817.05</v>
      </c>
      <c r="D292" s="40">
        <v>4839.95</v>
      </c>
      <c r="E292" s="40">
        <v>4699.95</v>
      </c>
      <c r="F292" s="40">
        <v>4582.8500000000004</v>
      </c>
      <c r="G292" s="40">
        <v>4442.8500000000004</v>
      </c>
      <c r="H292" s="40">
        <v>4957.0499999999993</v>
      </c>
      <c r="I292" s="40">
        <v>5097.0499999999993</v>
      </c>
      <c r="J292" s="40">
        <v>5214.1499999999987</v>
      </c>
      <c r="K292" s="31">
        <v>4979.95</v>
      </c>
      <c r="L292" s="31">
        <v>4722.8500000000004</v>
      </c>
      <c r="M292" s="31">
        <v>6.4832000000000001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443.3</v>
      </c>
      <c r="D293" s="40">
        <v>444.88333333333338</v>
      </c>
      <c r="E293" s="40">
        <v>439.96666666666675</v>
      </c>
      <c r="F293" s="40">
        <v>436.63333333333338</v>
      </c>
      <c r="G293" s="40">
        <v>431.71666666666675</v>
      </c>
      <c r="H293" s="40">
        <v>448.21666666666675</v>
      </c>
      <c r="I293" s="40">
        <v>453.13333333333338</v>
      </c>
      <c r="J293" s="40">
        <v>456.46666666666675</v>
      </c>
      <c r="K293" s="31">
        <v>449.8</v>
      </c>
      <c r="L293" s="31">
        <v>441.55</v>
      </c>
      <c r="M293" s="31">
        <v>15.81427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307.5</v>
      </c>
      <c r="D294" s="40">
        <v>310</v>
      </c>
      <c r="E294" s="40">
        <v>303.5</v>
      </c>
      <c r="F294" s="40">
        <v>299.5</v>
      </c>
      <c r="G294" s="40">
        <v>293</v>
      </c>
      <c r="H294" s="40">
        <v>314</v>
      </c>
      <c r="I294" s="40">
        <v>320.5</v>
      </c>
      <c r="J294" s="40">
        <v>324.5</v>
      </c>
      <c r="K294" s="31">
        <v>316.5</v>
      </c>
      <c r="L294" s="31">
        <v>306</v>
      </c>
      <c r="M294" s="31">
        <v>1.5685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9032.7999999999993</v>
      </c>
      <c r="D295" s="40">
        <v>8843.2666666666664</v>
      </c>
      <c r="E295" s="40">
        <v>8514.5833333333321</v>
      </c>
      <c r="F295" s="40">
        <v>7996.366666666665</v>
      </c>
      <c r="G295" s="40">
        <v>7667.6833333333307</v>
      </c>
      <c r="H295" s="40">
        <v>9361.4833333333336</v>
      </c>
      <c r="I295" s="40">
        <v>9690.1666666666679</v>
      </c>
      <c r="J295" s="40">
        <v>10208.383333333335</v>
      </c>
      <c r="K295" s="31">
        <v>9171.9500000000007</v>
      </c>
      <c r="L295" s="31">
        <v>8325.0499999999993</v>
      </c>
      <c r="M295" s="31">
        <v>0.89663999999999999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6098.9</v>
      </c>
      <c r="D296" s="40">
        <v>6134.0166666666664</v>
      </c>
      <c r="E296" s="40">
        <v>5994.8833333333332</v>
      </c>
      <c r="F296" s="40">
        <v>5890.8666666666668</v>
      </c>
      <c r="G296" s="40">
        <v>5751.7333333333336</v>
      </c>
      <c r="H296" s="40">
        <v>6238.0333333333328</v>
      </c>
      <c r="I296" s="40">
        <v>6377.1666666666661</v>
      </c>
      <c r="J296" s="40">
        <v>6481.1833333333325</v>
      </c>
      <c r="K296" s="31">
        <v>6273.15</v>
      </c>
      <c r="L296" s="31">
        <v>6030</v>
      </c>
      <c r="M296" s="31">
        <v>4.8593000000000002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1789.3</v>
      </c>
      <c r="D297" s="40">
        <v>1791.55</v>
      </c>
      <c r="E297" s="40">
        <v>1765.1999999999998</v>
      </c>
      <c r="F297" s="40">
        <v>1741.1</v>
      </c>
      <c r="G297" s="40">
        <v>1714.7499999999998</v>
      </c>
      <c r="H297" s="40">
        <v>1815.6499999999999</v>
      </c>
      <c r="I297" s="40">
        <v>1841.9999999999998</v>
      </c>
      <c r="J297" s="40">
        <v>1866.1</v>
      </c>
      <c r="K297" s="31">
        <v>1817.9</v>
      </c>
      <c r="L297" s="31">
        <v>1767.45</v>
      </c>
      <c r="M297" s="31">
        <v>44.409089999999999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651</v>
      </c>
      <c r="D298" s="40">
        <v>644.20000000000005</v>
      </c>
      <c r="E298" s="40">
        <v>635.00000000000011</v>
      </c>
      <c r="F298" s="40">
        <v>619.00000000000011</v>
      </c>
      <c r="G298" s="40">
        <v>609.80000000000018</v>
      </c>
      <c r="H298" s="40">
        <v>660.2</v>
      </c>
      <c r="I298" s="40">
        <v>669.39999999999986</v>
      </c>
      <c r="J298" s="40">
        <v>685.4</v>
      </c>
      <c r="K298" s="31">
        <v>653.4</v>
      </c>
      <c r="L298" s="31">
        <v>628.20000000000005</v>
      </c>
      <c r="M298" s="31">
        <v>29.68994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54.9</v>
      </c>
      <c r="D299" s="40">
        <v>54.566666666666663</v>
      </c>
      <c r="E299" s="40">
        <v>53.833333333333329</v>
      </c>
      <c r="F299" s="40">
        <v>52.766666666666666</v>
      </c>
      <c r="G299" s="40">
        <v>52.033333333333331</v>
      </c>
      <c r="H299" s="40">
        <v>55.633333333333326</v>
      </c>
      <c r="I299" s="40">
        <v>56.36666666666666</v>
      </c>
      <c r="J299" s="40">
        <v>57.433333333333323</v>
      </c>
      <c r="K299" s="31">
        <v>55.3</v>
      </c>
      <c r="L299" s="31">
        <v>53.5</v>
      </c>
      <c r="M299" s="31">
        <v>59.783000000000001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2608.4</v>
      </c>
      <c r="D300" s="40">
        <v>2614.4500000000003</v>
      </c>
      <c r="E300" s="40">
        <v>2579.0000000000005</v>
      </c>
      <c r="F300" s="40">
        <v>2549.6000000000004</v>
      </c>
      <c r="G300" s="40">
        <v>2514.1500000000005</v>
      </c>
      <c r="H300" s="40">
        <v>2643.8500000000004</v>
      </c>
      <c r="I300" s="40">
        <v>2679.3</v>
      </c>
      <c r="J300" s="40">
        <v>2708.7000000000003</v>
      </c>
      <c r="K300" s="31">
        <v>2649.9</v>
      </c>
      <c r="L300" s="31">
        <v>2585.0500000000002</v>
      </c>
      <c r="M300" s="31">
        <v>0.63056000000000001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946.45</v>
      </c>
      <c r="D301" s="40">
        <v>953.19999999999993</v>
      </c>
      <c r="E301" s="40">
        <v>938.24999999999989</v>
      </c>
      <c r="F301" s="40">
        <v>930.05</v>
      </c>
      <c r="G301" s="40">
        <v>915.09999999999991</v>
      </c>
      <c r="H301" s="40">
        <v>961.39999999999986</v>
      </c>
      <c r="I301" s="40">
        <v>976.34999999999991</v>
      </c>
      <c r="J301" s="40">
        <v>984.54999999999984</v>
      </c>
      <c r="K301" s="31">
        <v>968.15</v>
      </c>
      <c r="L301" s="31">
        <v>945</v>
      </c>
      <c r="M301" s="31">
        <v>9.3894000000000002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3755.15</v>
      </c>
      <c r="D302" s="40">
        <v>3764.6333333333332</v>
      </c>
      <c r="E302" s="40">
        <v>3692.5166666666664</v>
      </c>
      <c r="F302" s="40">
        <v>3629.8833333333332</v>
      </c>
      <c r="G302" s="40">
        <v>3557.7666666666664</v>
      </c>
      <c r="H302" s="40">
        <v>3827.2666666666664</v>
      </c>
      <c r="I302" s="40">
        <v>3899.3833333333332</v>
      </c>
      <c r="J302" s="40">
        <v>3962.0166666666664</v>
      </c>
      <c r="K302" s="31">
        <v>3836.75</v>
      </c>
      <c r="L302" s="31">
        <v>3702</v>
      </c>
      <c r="M302" s="31">
        <v>0.57606000000000002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799.35</v>
      </c>
      <c r="D303" s="40">
        <v>797.7833333333333</v>
      </c>
      <c r="E303" s="40">
        <v>789.56666666666661</v>
      </c>
      <c r="F303" s="40">
        <v>779.7833333333333</v>
      </c>
      <c r="G303" s="40">
        <v>771.56666666666661</v>
      </c>
      <c r="H303" s="40">
        <v>807.56666666666661</v>
      </c>
      <c r="I303" s="40">
        <v>815.7833333333333</v>
      </c>
      <c r="J303" s="40">
        <v>825.56666666666661</v>
      </c>
      <c r="K303" s="31">
        <v>806</v>
      </c>
      <c r="L303" s="31">
        <v>788</v>
      </c>
      <c r="M303" s="31">
        <v>0.59775999999999996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47.1</v>
      </c>
      <c r="D304" s="40">
        <v>47.283333333333331</v>
      </c>
      <c r="E304" s="40">
        <v>45.916666666666664</v>
      </c>
      <c r="F304" s="40">
        <v>44.733333333333334</v>
      </c>
      <c r="G304" s="40">
        <v>43.366666666666667</v>
      </c>
      <c r="H304" s="40">
        <v>48.466666666666661</v>
      </c>
      <c r="I304" s="40">
        <v>49.833333333333336</v>
      </c>
      <c r="J304" s="40">
        <v>51.016666666666659</v>
      </c>
      <c r="K304" s="31">
        <v>48.65</v>
      </c>
      <c r="L304" s="31">
        <v>46.1</v>
      </c>
      <c r="M304" s="31">
        <v>90.257199999999997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168.9</v>
      </c>
      <c r="D305" s="40">
        <v>169.43333333333331</v>
      </c>
      <c r="E305" s="40">
        <v>167.61666666666662</v>
      </c>
      <c r="F305" s="40">
        <v>166.33333333333331</v>
      </c>
      <c r="G305" s="40">
        <v>164.51666666666662</v>
      </c>
      <c r="H305" s="40">
        <v>170.71666666666661</v>
      </c>
      <c r="I305" s="40">
        <v>172.53333333333327</v>
      </c>
      <c r="J305" s="40">
        <v>173.81666666666661</v>
      </c>
      <c r="K305" s="31">
        <v>171.25</v>
      </c>
      <c r="L305" s="31">
        <v>168.15</v>
      </c>
      <c r="M305" s="31">
        <v>4.4898600000000002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85166.45</v>
      </c>
      <c r="D306" s="40">
        <v>85588.78333333334</v>
      </c>
      <c r="E306" s="40">
        <v>84577.56666666668</v>
      </c>
      <c r="F306" s="40">
        <v>83988.683333333334</v>
      </c>
      <c r="G306" s="40">
        <v>82977.466666666674</v>
      </c>
      <c r="H306" s="40">
        <v>86177.666666666686</v>
      </c>
      <c r="I306" s="40">
        <v>87188.883333333331</v>
      </c>
      <c r="J306" s="40">
        <v>87777.766666666692</v>
      </c>
      <c r="K306" s="31">
        <v>86600</v>
      </c>
      <c r="L306" s="31">
        <v>84999.9</v>
      </c>
      <c r="M306" s="31">
        <v>7.2650000000000006E-2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1067.05</v>
      </c>
      <c r="D307" s="40">
        <v>1074.6833333333334</v>
      </c>
      <c r="E307" s="40">
        <v>1057.3666666666668</v>
      </c>
      <c r="F307" s="40">
        <v>1047.6833333333334</v>
      </c>
      <c r="G307" s="40">
        <v>1030.3666666666668</v>
      </c>
      <c r="H307" s="40">
        <v>1084.3666666666668</v>
      </c>
      <c r="I307" s="40">
        <v>1101.6833333333334</v>
      </c>
      <c r="J307" s="40">
        <v>1111.3666666666668</v>
      </c>
      <c r="K307" s="31">
        <v>1092</v>
      </c>
      <c r="L307" s="31">
        <v>1065</v>
      </c>
      <c r="M307" s="31">
        <v>5.3906700000000001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4751.8999999999996</v>
      </c>
      <c r="D308" s="40">
        <v>4790.5999999999995</v>
      </c>
      <c r="E308" s="40">
        <v>4701.2499999999991</v>
      </c>
      <c r="F308" s="40">
        <v>4650.5999999999995</v>
      </c>
      <c r="G308" s="40">
        <v>4561.2499999999991</v>
      </c>
      <c r="H308" s="40">
        <v>4841.2499999999991</v>
      </c>
      <c r="I308" s="40">
        <v>4930.5999999999995</v>
      </c>
      <c r="J308" s="40">
        <v>4981.2499999999991</v>
      </c>
      <c r="K308" s="31">
        <v>4879.95</v>
      </c>
      <c r="L308" s="31">
        <v>4739.95</v>
      </c>
      <c r="M308" s="31">
        <v>4.8129999999999999E-2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487.5</v>
      </c>
      <c r="D309" s="40">
        <v>479.3</v>
      </c>
      <c r="E309" s="40">
        <v>463.65000000000003</v>
      </c>
      <c r="F309" s="40">
        <v>439.8</v>
      </c>
      <c r="G309" s="40">
        <v>424.15000000000003</v>
      </c>
      <c r="H309" s="40">
        <v>503.15000000000003</v>
      </c>
      <c r="I309" s="40">
        <v>518.79999999999995</v>
      </c>
      <c r="J309" s="40">
        <v>542.65000000000009</v>
      </c>
      <c r="K309" s="31">
        <v>494.95</v>
      </c>
      <c r="L309" s="31">
        <v>455.45</v>
      </c>
      <c r="M309" s="31">
        <v>12.01412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185.2</v>
      </c>
      <c r="D310" s="40">
        <v>185.91666666666666</v>
      </c>
      <c r="E310" s="40">
        <v>183.88333333333333</v>
      </c>
      <c r="F310" s="40">
        <v>182.56666666666666</v>
      </c>
      <c r="G310" s="40">
        <v>180.53333333333333</v>
      </c>
      <c r="H310" s="40">
        <v>187.23333333333332</v>
      </c>
      <c r="I310" s="40">
        <v>189.26666666666668</v>
      </c>
      <c r="J310" s="40">
        <v>190.58333333333331</v>
      </c>
      <c r="K310" s="31">
        <v>187.95</v>
      </c>
      <c r="L310" s="31">
        <v>184.6</v>
      </c>
      <c r="M310" s="31">
        <v>25.568390000000001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931.4</v>
      </c>
      <c r="D311" s="40">
        <v>933.28333333333342</v>
      </c>
      <c r="E311" s="40">
        <v>920.31666666666683</v>
      </c>
      <c r="F311" s="40">
        <v>909.23333333333346</v>
      </c>
      <c r="G311" s="40">
        <v>896.26666666666688</v>
      </c>
      <c r="H311" s="40">
        <v>944.36666666666679</v>
      </c>
      <c r="I311" s="40">
        <v>957.33333333333326</v>
      </c>
      <c r="J311" s="40">
        <v>968.41666666666674</v>
      </c>
      <c r="K311" s="31">
        <v>946.25</v>
      </c>
      <c r="L311" s="31">
        <v>922.2</v>
      </c>
      <c r="M311" s="31">
        <v>33.549819999999997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250.55</v>
      </c>
      <c r="D312" s="40">
        <v>253.5333333333333</v>
      </c>
      <c r="E312" s="40">
        <v>245.06666666666661</v>
      </c>
      <c r="F312" s="40">
        <v>239.58333333333331</v>
      </c>
      <c r="G312" s="40">
        <v>231.11666666666662</v>
      </c>
      <c r="H312" s="40">
        <v>259.01666666666659</v>
      </c>
      <c r="I312" s="40">
        <v>267.48333333333329</v>
      </c>
      <c r="J312" s="40">
        <v>272.96666666666658</v>
      </c>
      <c r="K312" s="31">
        <v>262</v>
      </c>
      <c r="L312" s="31">
        <v>248.05</v>
      </c>
      <c r="M312" s="31">
        <v>4.2826500000000003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242.8</v>
      </c>
      <c r="D313" s="40">
        <v>244.11666666666667</v>
      </c>
      <c r="E313" s="40">
        <v>239.78333333333336</v>
      </c>
      <c r="F313" s="40">
        <v>236.76666666666668</v>
      </c>
      <c r="G313" s="40">
        <v>232.43333333333337</v>
      </c>
      <c r="H313" s="40">
        <v>247.13333333333335</v>
      </c>
      <c r="I313" s="40">
        <v>251.46666666666667</v>
      </c>
      <c r="J313" s="40">
        <v>254.48333333333335</v>
      </c>
      <c r="K313" s="31">
        <v>248.45</v>
      </c>
      <c r="L313" s="31">
        <v>241.1</v>
      </c>
      <c r="M313" s="31">
        <v>4.1258999999999997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752.8</v>
      </c>
      <c r="D314" s="40">
        <v>753.01666666666677</v>
      </c>
      <c r="E314" s="40">
        <v>745.03333333333353</v>
      </c>
      <c r="F314" s="40">
        <v>737.26666666666677</v>
      </c>
      <c r="G314" s="40">
        <v>729.28333333333353</v>
      </c>
      <c r="H314" s="40">
        <v>760.78333333333353</v>
      </c>
      <c r="I314" s="40">
        <v>768.76666666666688</v>
      </c>
      <c r="J314" s="40">
        <v>776.53333333333353</v>
      </c>
      <c r="K314" s="31">
        <v>761</v>
      </c>
      <c r="L314" s="31">
        <v>745.25</v>
      </c>
      <c r="M314" s="31">
        <v>0.59682000000000002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195.3</v>
      </c>
      <c r="D315" s="40">
        <v>194.93333333333331</v>
      </c>
      <c r="E315" s="40">
        <v>193.01666666666662</v>
      </c>
      <c r="F315" s="40">
        <v>190.73333333333332</v>
      </c>
      <c r="G315" s="40">
        <v>188.81666666666663</v>
      </c>
      <c r="H315" s="40">
        <v>197.21666666666661</v>
      </c>
      <c r="I315" s="40">
        <v>199.1333333333333</v>
      </c>
      <c r="J315" s="40">
        <v>201.4166666666666</v>
      </c>
      <c r="K315" s="31">
        <v>196.85</v>
      </c>
      <c r="L315" s="31">
        <v>192.65</v>
      </c>
      <c r="M315" s="31">
        <v>31.808330000000002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52</v>
      </c>
      <c r="D316" s="40">
        <v>52.016666666666673</v>
      </c>
      <c r="E316" s="40">
        <v>50.583333333333343</v>
      </c>
      <c r="F316" s="40">
        <v>49.166666666666671</v>
      </c>
      <c r="G316" s="40">
        <v>47.733333333333341</v>
      </c>
      <c r="H316" s="40">
        <v>53.433333333333344</v>
      </c>
      <c r="I316" s="40">
        <v>54.866666666666667</v>
      </c>
      <c r="J316" s="40">
        <v>56.283333333333346</v>
      </c>
      <c r="K316" s="31">
        <v>53.45</v>
      </c>
      <c r="L316" s="31">
        <v>50.6</v>
      </c>
      <c r="M316" s="31">
        <v>66.224940000000004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579.29999999999995</v>
      </c>
      <c r="D317" s="40">
        <v>582.86666666666667</v>
      </c>
      <c r="E317" s="40">
        <v>574.5333333333333</v>
      </c>
      <c r="F317" s="40">
        <v>569.76666666666665</v>
      </c>
      <c r="G317" s="40">
        <v>561.43333333333328</v>
      </c>
      <c r="H317" s="40">
        <v>587.63333333333333</v>
      </c>
      <c r="I317" s="40">
        <v>595.96666666666658</v>
      </c>
      <c r="J317" s="40">
        <v>600.73333333333335</v>
      </c>
      <c r="K317" s="31">
        <v>591.20000000000005</v>
      </c>
      <c r="L317" s="31">
        <v>578.1</v>
      </c>
      <c r="M317" s="31">
        <v>10.15225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7496.9</v>
      </c>
      <c r="D318" s="40">
        <v>7500.6333333333341</v>
      </c>
      <c r="E318" s="40">
        <v>7441.2666666666682</v>
      </c>
      <c r="F318" s="40">
        <v>7385.6333333333341</v>
      </c>
      <c r="G318" s="40">
        <v>7326.2666666666682</v>
      </c>
      <c r="H318" s="40">
        <v>7556.2666666666682</v>
      </c>
      <c r="I318" s="40">
        <v>7615.633333333335</v>
      </c>
      <c r="J318" s="40">
        <v>7671.2666666666682</v>
      </c>
      <c r="K318" s="31">
        <v>7560</v>
      </c>
      <c r="L318" s="31">
        <v>7445</v>
      </c>
      <c r="M318" s="31">
        <v>8.3154599999999999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988.25</v>
      </c>
      <c r="D319" s="40">
        <v>989.58333333333337</v>
      </c>
      <c r="E319" s="40">
        <v>981.16666666666674</v>
      </c>
      <c r="F319" s="40">
        <v>974.08333333333337</v>
      </c>
      <c r="G319" s="40">
        <v>965.66666666666674</v>
      </c>
      <c r="H319" s="40">
        <v>996.66666666666674</v>
      </c>
      <c r="I319" s="40">
        <v>1005.0833333333335</v>
      </c>
      <c r="J319" s="40">
        <v>1012.1666666666667</v>
      </c>
      <c r="K319" s="31">
        <v>998</v>
      </c>
      <c r="L319" s="31">
        <v>982.5</v>
      </c>
      <c r="M319" s="31">
        <v>8.17971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350.45</v>
      </c>
      <c r="D320" s="40">
        <v>342.81666666666666</v>
      </c>
      <c r="E320" s="40">
        <v>333.13333333333333</v>
      </c>
      <c r="F320" s="40">
        <v>315.81666666666666</v>
      </c>
      <c r="G320" s="40">
        <v>306.13333333333333</v>
      </c>
      <c r="H320" s="40">
        <v>360.13333333333333</v>
      </c>
      <c r="I320" s="40">
        <v>369.81666666666661</v>
      </c>
      <c r="J320" s="40">
        <v>387.13333333333333</v>
      </c>
      <c r="K320" s="31">
        <v>352.5</v>
      </c>
      <c r="L320" s="31">
        <v>325.5</v>
      </c>
      <c r="M320" s="31">
        <v>13.56052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267.7</v>
      </c>
      <c r="D321" s="40">
        <v>269.56666666666666</v>
      </c>
      <c r="E321" s="40">
        <v>265.13333333333333</v>
      </c>
      <c r="F321" s="40">
        <v>262.56666666666666</v>
      </c>
      <c r="G321" s="40">
        <v>258.13333333333333</v>
      </c>
      <c r="H321" s="40">
        <v>272.13333333333333</v>
      </c>
      <c r="I321" s="40">
        <v>276.56666666666661</v>
      </c>
      <c r="J321" s="40">
        <v>279.13333333333333</v>
      </c>
      <c r="K321" s="31">
        <v>274</v>
      </c>
      <c r="L321" s="31">
        <v>267</v>
      </c>
      <c r="M321" s="31">
        <v>6.1807800000000004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2642.85</v>
      </c>
      <c r="D322" s="40">
        <v>2665.8666666666668</v>
      </c>
      <c r="E322" s="40">
        <v>2606.9833333333336</v>
      </c>
      <c r="F322" s="40">
        <v>2571.1166666666668</v>
      </c>
      <c r="G322" s="40">
        <v>2512.2333333333336</v>
      </c>
      <c r="H322" s="40">
        <v>2701.7333333333336</v>
      </c>
      <c r="I322" s="40">
        <v>2760.6166666666668</v>
      </c>
      <c r="J322" s="40">
        <v>2796.4833333333336</v>
      </c>
      <c r="K322" s="31">
        <v>2724.75</v>
      </c>
      <c r="L322" s="31">
        <v>2630</v>
      </c>
      <c r="M322" s="31">
        <v>2.3690699999999998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4691.2</v>
      </c>
      <c r="D323" s="40">
        <v>4726.2833333333328</v>
      </c>
      <c r="E323" s="40">
        <v>4514.9166666666661</v>
      </c>
      <c r="F323" s="40">
        <v>4338.6333333333332</v>
      </c>
      <c r="G323" s="40">
        <v>4127.2666666666664</v>
      </c>
      <c r="H323" s="40">
        <v>4902.5666666666657</v>
      </c>
      <c r="I323" s="40">
        <v>5113.9333333333325</v>
      </c>
      <c r="J323" s="40">
        <v>5290.2166666666653</v>
      </c>
      <c r="K323" s="31">
        <v>4937.6499999999996</v>
      </c>
      <c r="L323" s="31">
        <v>4550</v>
      </c>
      <c r="M323" s="31">
        <v>75.959389999999999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133.25</v>
      </c>
      <c r="D324" s="40">
        <v>134.31666666666666</v>
      </c>
      <c r="E324" s="40">
        <v>130.93333333333334</v>
      </c>
      <c r="F324" s="40">
        <v>128.61666666666667</v>
      </c>
      <c r="G324" s="40">
        <v>125.23333333333335</v>
      </c>
      <c r="H324" s="40">
        <v>136.63333333333333</v>
      </c>
      <c r="I324" s="40">
        <v>140.01666666666665</v>
      </c>
      <c r="J324" s="40">
        <v>142.33333333333331</v>
      </c>
      <c r="K324" s="31">
        <v>137.69999999999999</v>
      </c>
      <c r="L324" s="31">
        <v>132</v>
      </c>
      <c r="M324" s="31">
        <v>4.9583899999999996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793.45</v>
      </c>
      <c r="D325" s="40">
        <v>804.4666666666667</v>
      </c>
      <c r="E325" s="40">
        <v>774.98333333333335</v>
      </c>
      <c r="F325" s="40">
        <v>756.51666666666665</v>
      </c>
      <c r="G325" s="40">
        <v>727.0333333333333</v>
      </c>
      <c r="H325" s="40">
        <v>822.93333333333339</v>
      </c>
      <c r="I325" s="40">
        <v>852.41666666666674</v>
      </c>
      <c r="J325" s="40">
        <v>870.88333333333344</v>
      </c>
      <c r="K325" s="31">
        <v>833.95</v>
      </c>
      <c r="L325" s="31">
        <v>786</v>
      </c>
      <c r="M325" s="31">
        <v>2.7950499999999998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200.2</v>
      </c>
      <c r="D326" s="40">
        <v>200.31666666666669</v>
      </c>
      <c r="E326" s="40">
        <v>195.63333333333338</v>
      </c>
      <c r="F326" s="40">
        <v>191.06666666666669</v>
      </c>
      <c r="G326" s="40">
        <v>186.38333333333338</v>
      </c>
      <c r="H326" s="40">
        <v>204.88333333333338</v>
      </c>
      <c r="I326" s="40">
        <v>209.56666666666672</v>
      </c>
      <c r="J326" s="40">
        <v>214.13333333333338</v>
      </c>
      <c r="K326" s="31">
        <v>205</v>
      </c>
      <c r="L326" s="31">
        <v>195.75</v>
      </c>
      <c r="M326" s="31">
        <v>8.1449599999999993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906.55</v>
      </c>
      <c r="D327" s="40">
        <v>913.16666666666663</v>
      </c>
      <c r="E327" s="40">
        <v>895.33333333333326</v>
      </c>
      <c r="F327" s="40">
        <v>884.11666666666667</v>
      </c>
      <c r="G327" s="40">
        <v>866.2833333333333</v>
      </c>
      <c r="H327" s="40">
        <v>924.38333333333321</v>
      </c>
      <c r="I327" s="40">
        <v>942.21666666666647</v>
      </c>
      <c r="J327" s="40">
        <v>953.43333333333317</v>
      </c>
      <c r="K327" s="31">
        <v>931</v>
      </c>
      <c r="L327" s="31">
        <v>901.95</v>
      </c>
      <c r="M327" s="31">
        <v>3.5823499999999999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3266.6</v>
      </c>
      <c r="D328" s="40">
        <v>3315.5</v>
      </c>
      <c r="E328" s="40">
        <v>3176</v>
      </c>
      <c r="F328" s="40">
        <v>3085.4</v>
      </c>
      <c r="G328" s="40">
        <v>2945.9</v>
      </c>
      <c r="H328" s="40">
        <v>3406.1</v>
      </c>
      <c r="I328" s="40">
        <v>3545.6</v>
      </c>
      <c r="J328" s="40">
        <v>3636.2</v>
      </c>
      <c r="K328" s="31">
        <v>3455</v>
      </c>
      <c r="L328" s="31">
        <v>3224.9</v>
      </c>
      <c r="M328" s="31">
        <v>21.393630000000002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2067.75</v>
      </c>
      <c r="D329" s="40">
        <v>2072.5833333333335</v>
      </c>
      <c r="E329" s="40">
        <v>2010.166666666667</v>
      </c>
      <c r="F329" s="40">
        <v>1952.5833333333335</v>
      </c>
      <c r="G329" s="40">
        <v>1890.166666666667</v>
      </c>
      <c r="H329" s="40">
        <v>2130.166666666667</v>
      </c>
      <c r="I329" s="40">
        <v>2192.5833333333339</v>
      </c>
      <c r="J329" s="40">
        <v>2250.166666666667</v>
      </c>
      <c r="K329" s="31">
        <v>2135</v>
      </c>
      <c r="L329" s="31">
        <v>2015</v>
      </c>
      <c r="M329" s="31">
        <v>14.61713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1552.6</v>
      </c>
      <c r="D330" s="40">
        <v>1560.6333333333332</v>
      </c>
      <c r="E330" s="40">
        <v>1533.2666666666664</v>
      </c>
      <c r="F330" s="40">
        <v>1513.9333333333332</v>
      </c>
      <c r="G330" s="40">
        <v>1486.5666666666664</v>
      </c>
      <c r="H330" s="40">
        <v>1579.9666666666665</v>
      </c>
      <c r="I330" s="40">
        <v>1607.3333333333333</v>
      </c>
      <c r="J330" s="40">
        <v>1626.6666666666665</v>
      </c>
      <c r="K330" s="31">
        <v>1588</v>
      </c>
      <c r="L330" s="31">
        <v>1541.3</v>
      </c>
      <c r="M330" s="31">
        <v>5.5108499999999996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889.85</v>
      </c>
      <c r="D331" s="40">
        <v>893.61666666666679</v>
      </c>
      <c r="E331" s="40">
        <v>884.43333333333362</v>
      </c>
      <c r="F331" s="40">
        <v>879.01666666666688</v>
      </c>
      <c r="G331" s="40">
        <v>869.83333333333371</v>
      </c>
      <c r="H331" s="40">
        <v>899.03333333333353</v>
      </c>
      <c r="I331" s="40">
        <v>908.2166666666667</v>
      </c>
      <c r="J331" s="40">
        <v>913.63333333333344</v>
      </c>
      <c r="K331" s="31">
        <v>902.8</v>
      </c>
      <c r="L331" s="31">
        <v>888.2</v>
      </c>
      <c r="M331" s="31">
        <v>1.7872399999999999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48.45</v>
      </c>
      <c r="D332" s="40">
        <v>48.666666666666664</v>
      </c>
      <c r="E332" s="40">
        <v>47.93333333333333</v>
      </c>
      <c r="F332" s="40">
        <v>47.416666666666664</v>
      </c>
      <c r="G332" s="40">
        <v>46.68333333333333</v>
      </c>
      <c r="H332" s="40">
        <v>49.18333333333333</v>
      </c>
      <c r="I332" s="40">
        <v>49.916666666666664</v>
      </c>
      <c r="J332" s="40">
        <v>50.43333333333333</v>
      </c>
      <c r="K332" s="31">
        <v>49.4</v>
      </c>
      <c r="L332" s="31">
        <v>48.15</v>
      </c>
      <c r="M332" s="31">
        <v>62.467709999999997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81.5</v>
      </c>
      <c r="D333" s="40">
        <v>81.783333333333346</v>
      </c>
      <c r="E333" s="40">
        <v>81.016666666666694</v>
      </c>
      <c r="F333" s="40">
        <v>80.533333333333346</v>
      </c>
      <c r="G333" s="40">
        <v>79.766666666666694</v>
      </c>
      <c r="H333" s="40">
        <v>82.266666666666694</v>
      </c>
      <c r="I333" s="40">
        <v>83.033333333333346</v>
      </c>
      <c r="J333" s="40">
        <v>83.516666666666694</v>
      </c>
      <c r="K333" s="31">
        <v>82.55</v>
      </c>
      <c r="L333" s="31">
        <v>81.3</v>
      </c>
      <c r="M333" s="31">
        <v>30.953710000000001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667</v>
      </c>
      <c r="D334" s="40">
        <v>668.7166666666667</v>
      </c>
      <c r="E334" s="40">
        <v>650.28333333333342</v>
      </c>
      <c r="F334" s="40">
        <v>633.56666666666672</v>
      </c>
      <c r="G334" s="40">
        <v>615.13333333333344</v>
      </c>
      <c r="H334" s="40">
        <v>685.43333333333339</v>
      </c>
      <c r="I334" s="40">
        <v>703.86666666666679</v>
      </c>
      <c r="J334" s="40">
        <v>720.58333333333337</v>
      </c>
      <c r="K334" s="31">
        <v>687.15</v>
      </c>
      <c r="L334" s="31">
        <v>652</v>
      </c>
      <c r="M334" s="31">
        <v>2.8603999999999998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30.9</v>
      </c>
      <c r="D335" s="40">
        <v>30.549999999999997</v>
      </c>
      <c r="E335" s="40">
        <v>29.899999999999995</v>
      </c>
      <c r="F335" s="40">
        <v>28.9</v>
      </c>
      <c r="G335" s="40">
        <v>28.249999999999996</v>
      </c>
      <c r="H335" s="40">
        <v>31.549999999999994</v>
      </c>
      <c r="I335" s="40">
        <v>32.200000000000003</v>
      </c>
      <c r="J335" s="40">
        <v>33.199999999999989</v>
      </c>
      <c r="K335" s="31">
        <v>31.2</v>
      </c>
      <c r="L335" s="31">
        <v>29.55</v>
      </c>
      <c r="M335" s="31">
        <v>144.68308999999999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77.8</v>
      </c>
      <c r="D336" s="40">
        <v>75.649999999999991</v>
      </c>
      <c r="E336" s="40">
        <v>72.499999999999986</v>
      </c>
      <c r="F336" s="40">
        <v>67.199999999999989</v>
      </c>
      <c r="G336" s="40">
        <v>64.049999999999983</v>
      </c>
      <c r="H336" s="40">
        <v>80.949999999999989</v>
      </c>
      <c r="I336" s="40">
        <v>84.1</v>
      </c>
      <c r="J336" s="40">
        <v>89.399999999999991</v>
      </c>
      <c r="K336" s="31">
        <v>78.8</v>
      </c>
      <c r="L336" s="31">
        <v>70.349999999999994</v>
      </c>
      <c r="M336" s="31">
        <v>411.79494999999997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153.55000000000001</v>
      </c>
      <c r="D337" s="40">
        <v>153.41666666666669</v>
      </c>
      <c r="E337" s="40">
        <v>152.43333333333337</v>
      </c>
      <c r="F337" s="40">
        <v>151.31666666666669</v>
      </c>
      <c r="G337" s="40">
        <v>150.33333333333337</v>
      </c>
      <c r="H337" s="40">
        <v>154.53333333333336</v>
      </c>
      <c r="I337" s="40">
        <v>155.51666666666671</v>
      </c>
      <c r="J337" s="40">
        <v>156.63333333333335</v>
      </c>
      <c r="K337" s="31">
        <v>154.4</v>
      </c>
      <c r="L337" s="31">
        <v>152.30000000000001</v>
      </c>
      <c r="M337" s="31">
        <v>98.322760000000002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307.39999999999998</v>
      </c>
      <c r="D338" s="40">
        <v>308.84999999999997</v>
      </c>
      <c r="E338" s="40">
        <v>304.04999999999995</v>
      </c>
      <c r="F338" s="40">
        <v>300.7</v>
      </c>
      <c r="G338" s="40">
        <v>295.89999999999998</v>
      </c>
      <c r="H338" s="40">
        <v>312.19999999999993</v>
      </c>
      <c r="I338" s="40">
        <v>317</v>
      </c>
      <c r="J338" s="40">
        <v>320.34999999999991</v>
      </c>
      <c r="K338" s="31">
        <v>313.64999999999998</v>
      </c>
      <c r="L338" s="31">
        <v>305.5</v>
      </c>
      <c r="M338" s="31">
        <v>6.9066099999999997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149.4</v>
      </c>
      <c r="D339" s="40">
        <v>148.95000000000002</v>
      </c>
      <c r="E339" s="40">
        <v>147.30000000000004</v>
      </c>
      <c r="F339" s="40">
        <v>145.20000000000002</v>
      </c>
      <c r="G339" s="40">
        <v>143.55000000000004</v>
      </c>
      <c r="H339" s="40">
        <v>151.05000000000004</v>
      </c>
      <c r="I339" s="40">
        <v>152.70000000000002</v>
      </c>
      <c r="J339" s="40">
        <v>154.80000000000004</v>
      </c>
      <c r="K339" s="31">
        <v>150.6</v>
      </c>
      <c r="L339" s="31">
        <v>146.85</v>
      </c>
      <c r="M339" s="31">
        <v>292.63866999999999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514.79999999999995</v>
      </c>
      <c r="D340" s="40">
        <v>513.68333333333328</v>
      </c>
      <c r="E340" s="40">
        <v>509.36666666666656</v>
      </c>
      <c r="F340" s="40">
        <v>503.93333333333328</v>
      </c>
      <c r="G340" s="40">
        <v>499.61666666666656</v>
      </c>
      <c r="H340" s="40">
        <v>519.11666666666656</v>
      </c>
      <c r="I340" s="40">
        <v>523.43333333333339</v>
      </c>
      <c r="J340" s="40">
        <v>528.86666666666656</v>
      </c>
      <c r="K340" s="31">
        <v>518</v>
      </c>
      <c r="L340" s="31">
        <v>508.25</v>
      </c>
      <c r="M340" s="31">
        <v>1.0253300000000001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107.6</v>
      </c>
      <c r="D341" s="40">
        <v>107.3</v>
      </c>
      <c r="E341" s="40">
        <v>105.85</v>
      </c>
      <c r="F341" s="40">
        <v>104.1</v>
      </c>
      <c r="G341" s="40">
        <v>102.64999999999999</v>
      </c>
      <c r="H341" s="40">
        <v>109.05</v>
      </c>
      <c r="I341" s="40">
        <v>110.50000000000001</v>
      </c>
      <c r="J341" s="40">
        <v>112.25</v>
      </c>
      <c r="K341" s="31">
        <v>108.75</v>
      </c>
      <c r="L341" s="31">
        <v>105.55</v>
      </c>
      <c r="M341" s="31">
        <v>448.02816000000001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59.35</v>
      </c>
      <c r="D342" s="40">
        <v>59.6</v>
      </c>
      <c r="E342" s="40">
        <v>58.800000000000004</v>
      </c>
      <c r="F342" s="40">
        <v>58.25</v>
      </c>
      <c r="G342" s="40">
        <v>57.45</v>
      </c>
      <c r="H342" s="40">
        <v>60.150000000000006</v>
      </c>
      <c r="I342" s="40">
        <v>60.95</v>
      </c>
      <c r="J342" s="40">
        <v>61.500000000000007</v>
      </c>
      <c r="K342" s="31">
        <v>60.4</v>
      </c>
      <c r="L342" s="31">
        <v>59.05</v>
      </c>
      <c r="M342" s="31">
        <v>12.566940000000001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3934.25</v>
      </c>
      <c r="D343" s="40">
        <v>3963.1833333333329</v>
      </c>
      <c r="E343" s="40">
        <v>3890.3666666666659</v>
      </c>
      <c r="F343" s="40">
        <v>3846.4833333333331</v>
      </c>
      <c r="G343" s="40">
        <v>3773.6666666666661</v>
      </c>
      <c r="H343" s="40">
        <v>4007.0666666666657</v>
      </c>
      <c r="I343" s="40">
        <v>4079.8833333333323</v>
      </c>
      <c r="J343" s="40">
        <v>4123.7666666666655</v>
      </c>
      <c r="K343" s="31">
        <v>4036</v>
      </c>
      <c r="L343" s="31">
        <v>3919.3</v>
      </c>
      <c r="M343" s="31">
        <v>1.31237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19325.400000000001</v>
      </c>
      <c r="D344" s="40">
        <v>19326.383333333335</v>
      </c>
      <c r="E344" s="40">
        <v>19224.01666666667</v>
      </c>
      <c r="F344" s="40">
        <v>19122.633333333335</v>
      </c>
      <c r="G344" s="40">
        <v>19020.26666666667</v>
      </c>
      <c r="H344" s="40">
        <v>19427.76666666667</v>
      </c>
      <c r="I344" s="40">
        <v>19530.133333333331</v>
      </c>
      <c r="J344" s="40">
        <v>19631.51666666667</v>
      </c>
      <c r="K344" s="31">
        <v>19428.75</v>
      </c>
      <c r="L344" s="31">
        <v>19225</v>
      </c>
      <c r="M344" s="31">
        <v>0.4219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78.75</v>
      </c>
      <c r="D345" s="40">
        <v>76.25</v>
      </c>
      <c r="E345" s="40">
        <v>71.5</v>
      </c>
      <c r="F345" s="40">
        <v>64.25</v>
      </c>
      <c r="G345" s="40">
        <v>59.5</v>
      </c>
      <c r="H345" s="40">
        <v>83.5</v>
      </c>
      <c r="I345" s="40">
        <v>88.25</v>
      </c>
      <c r="J345" s="40">
        <v>95.5</v>
      </c>
      <c r="K345" s="31">
        <v>81</v>
      </c>
      <c r="L345" s="31">
        <v>69</v>
      </c>
      <c r="M345" s="31">
        <v>117.27216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2677.55</v>
      </c>
      <c r="D346" s="40">
        <v>2689.1833333333334</v>
      </c>
      <c r="E346" s="40">
        <v>2658.3666666666668</v>
      </c>
      <c r="F346" s="40">
        <v>2639.1833333333334</v>
      </c>
      <c r="G346" s="40">
        <v>2608.3666666666668</v>
      </c>
      <c r="H346" s="40">
        <v>2708.3666666666668</v>
      </c>
      <c r="I346" s="40">
        <v>2739.1833333333334</v>
      </c>
      <c r="J346" s="40">
        <v>2758.3666666666668</v>
      </c>
      <c r="K346" s="31">
        <v>2720</v>
      </c>
      <c r="L346" s="31">
        <v>2670</v>
      </c>
      <c r="M346" s="31">
        <v>6.8360000000000004E-2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449.1</v>
      </c>
      <c r="D347" s="40">
        <v>446.88333333333338</v>
      </c>
      <c r="E347" s="40">
        <v>442.46666666666675</v>
      </c>
      <c r="F347" s="40">
        <v>435.83333333333337</v>
      </c>
      <c r="G347" s="40">
        <v>431.41666666666674</v>
      </c>
      <c r="H347" s="40">
        <v>453.51666666666677</v>
      </c>
      <c r="I347" s="40">
        <v>457.93333333333339</v>
      </c>
      <c r="J347" s="40">
        <v>464.56666666666678</v>
      </c>
      <c r="K347" s="31">
        <v>451.3</v>
      </c>
      <c r="L347" s="31">
        <v>440.25</v>
      </c>
      <c r="M347" s="31">
        <v>11.621969999999999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956.35</v>
      </c>
      <c r="D348" s="40">
        <v>971.58333333333337</v>
      </c>
      <c r="E348" s="40">
        <v>935.4666666666667</v>
      </c>
      <c r="F348" s="40">
        <v>914.58333333333337</v>
      </c>
      <c r="G348" s="40">
        <v>878.4666666666667</v>
      </c>
      <c r="H348" s="40">
        <v>992.4666666666667</v>
      </c>
      <c r="I348" s="40">
        <v>1028.5833333333333</v>
      </c>
      <c r="J348" s="40">
        <v>1049.4666666666667</v>
      </c>
      <c r="K348" s="31">
        <v>1007.7</v>
      </c>
      <c r="L348" s="31">
        <v>950.7</v>
      </c>
      <c r="M348" s="31">
        <v>17.319710000000001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159.05000000000001</v>
      </c>
      <c r="D349" s="40">
        <v>159.81666666666669</v>
      </c>
      <c r="E349" s="40">
        <v>157.88333333333338</v>
      </c>
      <c r="F349" s="40">
        <v>156.7166666666667</v>
      </c>
      <c r="G349" s="40">
        <v>154.78333333333339</v>
      </c>
      <c r="H349" s="40">
        <v>160.98333333333338</v>
      </c>
      <c r="I349" s="40">
        <v>162.91666666666671</v>
      </c>
      <c r="J349" s="40">
        <v>164.08333333333337</v>
      </c>
      <c r="K349" s="31">
        <v>161.75</v>
      </c>
      <c r="L349" s="31">
        <v>158.65</v>
      </c>
      <c r="M349" s="31">
        <v>148.21875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235.2</v>
      </c>
      <c r="D350" s="40">
        <v>236.04999999999998</v>
      </c>
      <c r="E350" s="40">
        <v>229.09999999999997</v>
      </c>
      <c r="F350" s="40">
        <v>222.99999999999997</v>
      </c>
      <c r="G350" s="40">
        <v>216.04999999999995</v>
      </c>
      <c r="H350" s="40">
        <v>242.14999999999998</v>
      </c>
      <c r="I350" s="40">
        <v>249.09999999999997</v>
      </c>
      <c r="J350" s="40">
        <v>255.2</v>
      </c>
      <c r="K350" s="31">
        <v>243</v>
      </c>
      <c r="L350" s="31">
        <v>229.95</v>
      </c>
      <c r="M350" s="31">
        <v>20.721360000000001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4777.7</v>
      </c>
      <c r="D351" s="40">
        <v>4795.6833333333334</v>
      </c>
      <c r="E351" s="40">
        <v>4693.666666666667</v>
      </c>
      <c r="F351" s="40">
        <v>4609.6333333333332</v>
      </c>
      <c r="G351" s="40">
        <v>4507.6166666666668</v>
      </c>
      <c r="H351" s="40">
        <v>4879.7166666666672</v>
      </c>
      <c r="I351" s="40">
        <v>4981.7333333333336</v>
      </c>
      <c r="J351" s="40">
        <v>5065.7666666666673</v>
      </c>
      <c r="K351" s="31">
        <v>4897.7</v>
      </c>
      <c r="L351" s="31">
        <v>4711.6499999999996</v>
      </c>
      <c r="M351" s="31">
        <v>4.3760199999999996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337.2</v>
      </c>
      <c r="D352" s="40">
        <v>336.8</v>
      </c>
      <c r="E352" s="40">
        <v>334.15000000000003</v>
      </c>
      <c r="F352" s="40">
        <v>331.1</v>
      </c>
      <c r="G352" s="40">
        <v>328.45000000000005</v>
      </c>
      <c r="H352" s="40">
        <v>339.85</v>
      </c>
      <c r="I352" s="40">
        <v>342.5</v>
      </c>
      <c r="J352" s="40">
        <v>345.55</v>
      </c>
      <c r="K352" s="31">
        <v>339.45</v>
      </c>
      <c r="L352" s="31">
        <v>333.75</v>
      </c>
      <c r="M352" s="31">
        <v>1.7559400000000001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3314.25</v>
      </c>
      <c r="D354" s="40">
        <v>3327.6333333333332</v>
      </c>
      <c r="E354" s="40">
        <v>3287.4666666666662</v>
      </c>
      <c r="F354" s="40">
        <v>3260.6833333333329</v>
      </c>
      <c r="G354" s="40">
        <v>3220.516666666666</v>
      </c>
      <c r="H354" s="40">
        <v>3354.4166666666665</v>
      </c>
      <c r="I354" s="40">
        <v>3394.5833333333335</v>
      </c>
      <c r="J354" s="40">
        <v>3421.3666666666668</v>
      </c>
      <c r="K354" s="31">
        <v>3367.8</v>
      </c>
      <c r="L354" s="31">
        <v>3300.85</v>
      </c>
      <c r="M354" s="31">
        <v>1.4644600000000001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638.65</v>
      </c>
      <c r="D355" s="40">
        <v>641.75</v>
      </c>
      <c r="E355" s="40">
        <v>631.5</v>
      </c>
      <c r="F355" s="40">
        <v>624.35</v>
      </c>
      <c r="G355" s="40">
        <v>614.1</v>
      </c>
      <c r="H355" s="40">
        <v>648.9</v>
      </c>
      <c r="I355" s="40">
        <v>659.15</v>
      </c>
      <c r="J355" s="40">
        <v>666.3</v>
      </c>
      <c r="K355" s="31">
        <v>652</v>
      </c>
      <c r="L355" s="31">
        <v>634.6</v>
      </c>
      <c r="M355" s="31">
        <v>0.82872000000000001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377.5</v>
      </c>
      <c r="D356" s="40">
        <v>381.45</v>
      </c>
      <c r="E356" s="40">
        <v>370.25</v>
      </c>
      <c r="F356" s="40">
        <v>363</v>
      </c>
      <c r="G356" s="40">
        <v>351.8</v>
      </c>
      <c r="H356" s="40">
        <v>388.7</v>
      </c>
      <c r="I356" s="40">
        <v>399.89999999999992</v>
      </c>
      <c r="J356" s="40">
        <v>407.15</v>
      </c>
      <c r="K356" s="31">
        <v>392.65</v>
      </c>
      <c r="L356" s="31">
        <v>374.2</v>
      </c>
      <c r="M356" s="31">
        <v>7.1466099999999999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1713.8</v>
      </c>
      <c r="D357" s="40">
        <v>1718.2</v>
      </c>
      <c r="E357" s="40">
        <v>1704.8500000000001</v>
      </c>
      <c r="F357" s="40">
        <v>1695.9</v>
      </c>
      <c r="G357" s="40">
        <v>1682.5500000000002</v>
      </c>
      <c r="H357" s="40">
        <v>1727.15</v>
      </c>
      <c r="I357" s="40">
        <v>1740.5</v>
      </c>
      <c r="J357" s="40">
        <v>1749.45</v>
      </c>
      <c r="K357" s="31">
        <v>1731.55</v>
      </c>
      <c r="L357" s="31">
        <v>1709.25</v>
      </c>
      <c r="M357" s="31">
        <v>4.6598600000000001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37370.300000000003</v>
      </c>
      <c r="D358" s="40">
        <v>37390.1</v>
      </c>
      <c r="E358" s="40">
        <v>36980.199999999997</v>
      </c>
      <c r="F358" s="40">
        <v>36590.1</v>
      </c>
      <c r="G358" s="40">
        <v>36180.199999999997</v>
      </c>
      <c r="H358" s="40">
        <v>37780.199999999997</v>
      </c>
      <c r="I358" s="40">
        <v>38190.100000000006</v>
      </c>
      <c r="J358" s="40">
        <v>38580.199999999997</v>
      </c>
      <c r="K358" s="31">
        <v>37800</v>
      </c>
      <c r="L358" s="31">
        <v>37000</v>
      </c>
      <c r="M358" s="31">
        <v>0.30543999999999999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4212</v>
      </c>
      <c r="D359" s="40">
        <v>4198.4833333333336</v>
      </c>
      <c r="E359" s="40">
        <v>4106.9666666666672</v>
      </c>
      <c r="F359" s="40">
        <v>4001.9333333333334</v>
      </c>
      <c r="G359" s="40">
        <v>3910.416666666667</v>
      </c>
      <c r="H359" s="40">
        <v>4303.5166666666673</v>
      </c>
      <c r="I359" s="40">
        <v>4395.0333333333338</v>
      </c>
      <c r="J359" s="40">
        <v>4500.0666666666675</v>
      </c>
      <c r="K359" s="31">
        <v>4290</v>
      </c>
      <c r="L359" s="31">
        <v>4093.45</v>
      </c>
      <c r="M359" s="31">
        <v>6.5570899999999996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230.5</v>
      </c>
      <c r="D360" s="40">
        <v>232.03333333333333</v>
      </c>
      <c r="E360" s="40">
        <v>228.26666666666665</v>
      </c>
      <c r="F360" s="40">
        <v>226.03333333333333</v>
      </c>
      <c r="G360" s="40">
        <v>222.26666666666665</v>
      </c>
      <c r="H360" s="40">
        <v>234.26666666666665</v>
      </c>
      <c r="I360" s="40">
        <v>238.03333333333336</v>
      </c>
      <c r="J360" s="40">
        <v>240.26666666666665</v>
      </c>
      <c r="K360" s="31">
        <v>235.8</v>
      </c>
      <c r="L360" s="31">
        <v>229.8</v>
      </c>
      <c r="M360" s="31">
        <v>67.165779999999998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5537.6</v>
      </c>
      <c r="D361" s="40">
        <v>5551.6500000000005</v>
      </c>
      <c r="E361" s="40">
        <v>5490.9500000000007</v>
      </c>
      <c r="F361" s="40">
        <v>5444.3</v>
      </c>
      <c r="G361" s="40">
        <v>5383.6</v>
      </c>
      <c r="H361" s="40">
        <v>5598.3000000000011</v>
      </c>
      <c r="I361" s="40">
        <v>5659</v>
      </c>
      <c r="J361" s="40">
        <v>5705.6500000000015</v>
      </c>
      <c r="K361" s="31">
        <v>5612.35</v>
      </c>
      <c r="L361" s="31">
        <v>5505</v>
      </c>
      <c r="M361" s="31">
        <v>0.22028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249.95</v>
      </c>
      <c r="D362" s="40">
        <v>250.96666666666667</v>
      </c>
      <c r="E362" s="40">
        <v>247.98333333333335</v>
      </c>
      <c r="F362" s="40">
        <v>246.01666666666668</v>
      </c>
      <c r="G362" s="40">
        <v>243.03333333333336</v>
      </c>
      <c r="H362" s="40">
        <v>252.93333333333334</v>
      </c>
      <c r="I362" s="40">
        <v>255.91666666666663</v>
      </c>
      <c r="J362" s="40">
        <v>257.88333333333333</v>
      </c>
      <c r="K362" s="31">
        <v>253.95</v>
      </c>
      <c r="L362" s="31">
        <v>249</v>
      </c>
      <c r="M362" s="31">
        <v>8.2514599999999998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977.65</v>
      </c>
      <c r="D363" s="40">
        <v>977.83333333333337</v>
      </c>
      <c r="E363" s="40">
        <v>969.91666666666674</v>
      </c>
      <c r="F363" s="40">
        <v>962.18333333333339</v>
      </c>
      <c r="G363" s="40">
        <v>954.26666666666677</v>
      </c>
      <c r="H363" s="40">
        <v>985.56666666666672</v>
      </c>
      <c r="I363" s="40">
        <v>993.48333333333346</v>
      </c>
      <c r="J363" s="40">
        <v>1001.2166666666667</v>
      </c>
      <c r="K363" s="31">
        <v>985.75</v>
      </c>
      <c r="L363" s="31">
        <v>970.1</v>
      </c>
      <c r="M363" s="31">
        <v>2.9956700000000001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2481.1</v>
      </c>
      <c r="D364" s="40">
        <v>2487.6666666666665</v>
      </c>
      <c r="E364" s="40">
        <v>2456.833333333333</v>
      </c>
      <c r="F364" s="40">
        <v>2432.5666666666666</v>
      </c>
      <c r="G364" s="40">
        <v>2401.7333333333331</v>
      </c>
      <c r="H364" s="40">
        <v>2511.9333333333329</v>
      </c>
      <c r="I364" s="40">
        <v>2542.766666666666</v>
      </c>
      <c r="J364" s="40">
        <v>2567.0333333333328</v>
      </c>
      <c r="K364" s="31">
        <v>2518.5</v>
      </c>
      <c r="L364" s="31">
        <v>2463.4</v>
      </c>
      <c r="M364" s="31">
        <v>3.4513199999999999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2835.75</v>
      </c>
      <c r="D365" s="40">
        <v>2830.5833333333335</v>
      </c>
      <c r="E365" s="40">
        <v>2806.166666666667</v>
      </c>
      <c r="F365" s="40">
        <v>2776.5833333333335</v>
      </c>
      <c r="G365" s="40">
        <v>2752.166666666667</v>
      </c>
      <c r="H365" s="40">
        <v>2860.166666666667</v>
      </c>
      <c r="I365" s="40">
        <v>2884.5833333333339</v>
      </c>
      <c r="J365" s="40">
        <v>2914.166666666667</v>
      </c>
      <c r="K365" s="31">
        <v>2855</v>
      </c>
      <c r="L365" s="31">
        <v>2801</v>
      </c>
      <c r="M365" s="31">
        <v>6.7268600000000003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992.55</v>
      </c>
      <c r="D366" s="40">
        <v>992.26666666666677</v>
      </c>
      <c r="E366" s="40">
        <v>960.53333333333353</v>
      </c>
      <c r="F366" s="40">
        <v>928.51666666666677</v>
      </c>
      <c r="G366" s="40">
        <v>896.78333333333353</v>
      </c>
      <c r="H366" s="40">
        <v>1024.2833333333335</v>
      </c>
      <c r="I366" s="40">
        <v>1056.0166666666669</v>
      </c>
      <c r="J366" s="40">
        <v>1088.0333333333335</v>
      </c>
      <c r="K366" s="31">
        <v>1024</v>
      </c>
      <c r="L366" s="31">
        <v>960.25</v>
      </c>
      <c r="M366" s="31">
        <v>2.8306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2563.15</v>
      </c>
      <c r="D367" s="40">
        <v>2569.7166666666667</v>
      </c>
      <c r="E367" s="40">
        <v>2529.4333333333334</v>
      </c>
      <c r="F367" s="40">
        <v>2495.7166666666667</v>
      </c>
      <c r="G367" s="40">
        <v>2455.4333333333334</v>
      </c>
      <c r="H367" s="40">
        <v>2603.4333333333334</v>
      </c>
      <c r="I367" s="40">
        <v>2643.7166666666672</v>
      </c>
      <c r="J367" s="40">
        <v>2677.4333333333334</v>
      </c>
      <c r="K367" s="31">
        <v>2610</v>
      </c>
      <c r="L367" s="31">
        <v>2536</v>
      </c>
      <c r="M367" s="31">
        <v>5.2448899999999998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1834.95</v>
      </c>
      <c r="D368" s="40">
        <v>1845.0166666666664</v>
      </c>
      <c r="E368" s="40">
        <v>1820.0333333333328</v>
      </c>
      <c r="F368" s="40">
        <v>1805.1166666666663</v>
      </c>
      <c r="G368" s="40">
        <v>1780.1333333333328</v>
      </c>
      <c r="H368" s="40">
        <v>1859.9333333333329</v>
      </c>
      <c r="I368" s="40">
        <v>1884.9166666666665</v>
      </c>
      <c r="J368" s="40">
        <v>1899.833333333333</v>
      </c>
      <c r="K368" s="31">
        <v>1870</v>
      </c>
      <c r="L368" s="31">
        <v>1830.1</v>
      </c>
      <c r="M368" s="31">
        <v>0.85860999999999998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148.94999999999999</v>
      </c>
      <c r="D369" s="40">
        <v>148.20000000000002</v>
      </c>
      <c r="E369" s="40">
        <v>143.40000000000003</v>
      </c>
      <c r="F369" s="40">
        <v>137.85000000000002</v>
      </c>
      <c r="G369" s="40">
        <v>133.05000000000004</v>
      </c>
      <c r="H369" s="40">
        <v>153.75000000000003</v>
      </c>
      <c r="I369" s="40">
        <v>158.55000000000004</v>
      </c>
      <c r="J369" s="40">
        <v>164.10000000000002</v>
      </c>
      <c r="K369" s="31">
        <v>153</v>
      </c>
      <c r="L369" s="31">
        <v>142.65</v>
      </c>
      <c r="M369" s="31">
        <v>323.41696999999999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204.65</v>
      </c>
      <c r="D370" s="40">
        <v>202.95000000000002</v>
      </c>
      <c r="E370" s="40">
        <v>199.95000000000005</v>
      </c>
      <c r="F370" s="40">
        <v>195.25000000000003</v>
      </c>
      <c r="G370" s="40">
        <v>192.25000000000006</v>
      </c>
      <c r="H370" s="40">
        <v>207.65000000000003</v>
      </c>
      <c r="I370" s="40">
        <v>210.64999999999998</v>
      </c>
      <c r="J370" s="40">
        <v>215.35000000000002</v>
      </c>
      <c r="K370" s="31">
        <v>205.95</v>
      </c>
      <c r="L370" s="31">
        <v>198.25</v>
      </c>
      <c r="M370" s="31">
        <v>143.89091999999999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453.55</v>
      </c>
      <c r="D371" s="40">
        <v>458.78333333333336</v>
      </c>
      <c r="E371" s="40">
        <v>445.9666666666667</v>
      </c>
      <c r="F371" s="40">
        <v>438.38333333333333</v>
      </c>
      <c r="G371" s="40">
        <v>425.56666666666666</v>
      </c>
      <c r="H371" s="40">
        <v>466.36666666666673</v>
      </c>
      <c r="I371" s="40">
        <v>479.18333333333345</v>
      </c>
      <c r="J371" s="40">
        <v>486.76666666666677</v>
      </c>
      <c r="K371" s="31">
        <v>471.6</v>
      </c>
      <c r="L371" s="31">
        <v>451.2</v>
      </c>
      <c r="M371" s="31">
        <v>8.7929999999999993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747.35</v>
      </c>
      <c r="D372" s="40">
        <v>749.18333333333339</v>
      </c>
      <c r="E372" s="40">
        <v>739.16666666666674</v>
      </c>
      <c r="F372" s="40">
        <v>730.98333333333335</v>
      </c>
      <c r="G372" s="40">
        <v>720.9666666666667</v>
      </c>
      <c r="H372" s="40">
        <v>757.36666666666679</v>
      </c>
      <c r="I372" s="40">
        <v>767.38333333333344</v>
      </c>
      <c r="J372" s="40">
        <v>775.56666666666683</v>
      </c>
      <c r="K372" s="31">
        <v>759.2</v>
      </c>
      <c r="L372" s="31">
        <v>741</v>
      </c>
      <c r="M372" s="31">
        <v>4.9393000000000002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123.9</v>
      </c>
      <c r="D373" s="40">
        <v>124.05000000000001</v>
      </c>
      <c r="E373" s="40">
        <v>122.15000000000002</v>
      </c>
      <c r="F373" s="40">
        <v>120.4</v>
      </c>
      <c r="G373" s="40">
        <v>118.50000000000001</v>
      </c>
      <c r="H373" s="40">
        <v>125.80000000000003</v>
      </c>
      <c r="I373" s="40">
        <v>127.7</v>
      </c>
      <c r="J373" s="40">
        <v>129.45000000000005</v>
      </c>
      <c r="K373" s="31">
        <v>125.95</v>
      </c>
      <c r="L373" s="31">
        <v>122.3</v>
      </c>
      <c r="M373" s="31">
        <v>5.07552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5636.9</v>
      </c>
      <c r="D374" s="40">
        <v>5645.1333333333341</v>
      </c>
      <c r="E374" s="40">
        <v>5615.5166666666682</v>
      </c>
      <c r="F374" s="40">
        <v>5594.1333333333341</v>
      </c>
      <c r="G374" s="40">
        <v>5564.5166666666682</v>
      </c>
      <c r="H374" s="40">
        <v>5666.5166666666682</v>
      </c>
      <c r="I374" s="40">
        <v>5696.133333333335</v>
      </c>
      <c r="J374" s="40">
        <v>5717.5166666666682</v>
      </c>
      <c r="K374" s="31">
        <v>5674.75</v>
      </c>
      <c r="L374" s="31">
        <v>5623.75</v>
      </c>
      <c r="M374" s="31">
        <v>5.1560000000000002E-2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13789.3</v>
      </c>
      <c r="D375" s="40">
        <v>13750.416666666666</v>
      </c>
      <c r="E375" s="40">
        <v>13600.833333333332</v>
      </c>
      <c r="F375" s="40">
        <v>13412.366666666667</v>
      </c>
      <c r="G375" s="40">
        <v>13262.783333333333</v>
      </c>
      <c r="H375" s="40">
        <v>13938.883333333331</v>
      </c>
      <c r="I375" s="40">
        <v>14088.466666666664</v>
      </c>
      <c r="J375" s="40">
        <v>14276.933333333331</v>
      </c>
      <c r="K375" s="31">
        <v>13900</v>
      </c>
      <c r="L375" s="31">
        <v>13561.95</v>
      </c>
      <c r="M375" s="31">
        <v>6.9809999999999997E-2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42.55</v>
      </c>
      <c r="D376" s="40">
        <v>42.31666666666667</v>
      </c>
      <c r="E376" s="40">
        <v>41.933333333333337</v>
      </c>
      <c r="F376" s="40">
        <v>41.31666666666667</v>
      </c>
      <c r="G376" s="40">
        <v>40.933333333333337</v>
      </c>
      <c r="H376" s="40">
        <v>42.933333333333337</v>
      </c>
      <c r="I376" s="40">
        <v>43.316666666666677</v>
      </c>
      <c r="J376" s="40">
        <v>43.933333333333337</v>
      </c>
      <c r="K376" s="31">
        <v>42.7</v>
      </c>
      <c r="L376" s="31">
        <v>41.7</v>
      </c>
      <c r="M376" s="31">
        <v>1285.21477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926.7</v>
      </c>
      <c r="D377" s="40">
        <v>924.36666666666667</v>
      </c>
      <c r="E377" s="40">
        <v>908.33333333333337</v>
      </c>
      <c r="F377" s="40">
        <v>889.9666666666667</v>
      </c>
      <c r="G377" s="40">
        <v>873.93333333333339</v>
      </c>
      <c r="H377" s="40">
        <v>942.73333333333335</v>
      </c>
      <c r="I377" s="40">
        <v>958.76666666666665</v>
      </c>
      <c r="J377" s="40">
        <v>977.13333333333333</v>
      </c>
      <c r="K377" s="31">
        <v>940.4</v>
      </c>
      <c r="L377" s="31">
        <v>906</v>
      </c>
      <c r="M377" s="31">
        <v>1.0666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191.65</v>
      </c>
      <c r="D378" s="40">
        <v>191.93333333333331</v>
      </c>
      <c r="E378" s="40">
        <v>188.96666666666661</v>
      </c>
      <c r="F378" s="40">
        <v>186.2833333333333</v>
      </c>
      <c r="G378" s="40">
        <v>183.31666666666661</v>
      </c>
      <c r="H378" s="40">
        <v>194.61666666666662</v>
      </c>
      <c r="I378" s="40">
        <v>197.58333333333331</v>
      </c>
      <c r="J378" s="40">
        <v>200.26666666666662</v>
      </c>
      <c r="K378" s="31">
        <v>194.9</v>
      </c>
      <c r="L378" s="31">
        <v>189.25</v>
      </c>
      <c r="M378" s="31">
        <v>49.045180000000002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164.75</v>
      </c>
      <c r="D379" s="40">
        <v>164.43333333333334</v>
      </c>
      <c r="E379" s="40">
        <v>160.01666666666668</v>
      </c>
      <c r="F379" s="40">
        <v>155.28333333333333</v>
      </c>
      <c r="G379" s="40">
        <v>150.86666666666667</v>
      </c>
      <c r="H379" s="40">
        <v>169.16666666666669</v>
      </c>
      <c r="I379" s="40">
        <v>173.58333333333331</v>
      </c>
      <c r="J379" s="40">
        <v>178.31666666666669</v>
      </c>
      <c r="K379" s="31">
        <v>168.85</v>
      </c>
      <c r="L379" s="31">
        <v>159.69999999999999</v>
      </c>
      <c r="M379" s="31">
        <v>214.93592000000001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284.10000000000002</v>
      </c>
      <c r="D380" s="40">
        <v>286.43333333333334</v>
      </c>
      <c r="E380" s="40">
        <v>281.06666666666666</v>
      </c>
      <c r="F380" s="40">
        <v>278.0333333333333</v>
      </c>
      <c r="G380" s="40">
        <v>272.66666666666663</v>
      </c>
      <c r="H380" s="40">
        <v>289.4666666666667</v>
      </c>
      <c r="I380" s="40">
        <v>294.83333333333337</v>
      </c>
      <c r="J380" s="40">
        <v>297.86666666666673</v>
      </c>
      <c r="K380" s="31">
        <v>291.8</v>
      </c>
      <c r="L380" s="31">
        <v>283.39999999999998</v>
      </c>
      <c r="M380" s="31">
        <v>2.7202199999999999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1095.3</v>
      </c>
      <c r="D381" s="40">
        <v>1099.3</v>
      </c>
      <c r="E381" s="40">
        <v>1059.5999999999999</v>
      </c>
      <c r="F381" s="40">
        <v>1023.8999999999999</v>
      </c>
      <c r="G381" s="40">
        <v>984.19999999999982</v>
      </c>
      <c r="H381" s="40">
        <v>1135</v>
      </c>
      <c r="I381" s="40">
        <v>1174.7000000000003</v>
      </c>
      <c r="J381" s="40">
        <v>1210.4000000000001</v>
      </c>
      <c r="K381" s="31">
        <v>1139</v>
      </c>
      <c r="L381" s="31">
        <v>1063.5999999999999</v>
      </c>
      <c r="M381" s="31">
        <v>5.1583600000000001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30.65</v>
      </c>
      <c r="D382" s="40">
        <v>30.916666666666668</v>
      </c>
      <c r="E382" s="40">
        <v>30.033333333333335</v>
      </c>
      <c r="F382" s="40">
        <v>29.416666666666668</v>
      </c>
      <c r="G382" s="40">
        <v>28.533333333333335</v>
      </c>
      <c r="H382" s="40">
        <v>31.533333333333335</v>
      </c>
      <c r="I382" s="40">
        <v>32.416666666666671</v>
      </c>
      <c r="J382" s="40">
        <v>33.033333333333331</v>
      </c>
      <c r="K382" s="31">
        <v>31.8</v>
      </c>
      <c r="L382" s="31">
        <v>30.3</v>
      </c>
      <c r="M382" s="31">
        <v>100.16889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239.7</v>
      </c>
      <c r="D383" s="40">
        <v>240.76666666666665</v>
      </c>
      <c r="E383" s="40">
        <v>237.5333333333333</v>
      </c>
      <c r="F383" s="40">
        <v>235.36666666666665</v>
      </c>
      <c r="G383" s="40">
        <v>232.1333333333333</v>
      </c>
      <c r="H383" s="40">
        <v>242.93333333333331</v>
      </c>
      <c r="I383" s="40">
        <v>246.16666666666666</v>
      </c>
      <c r="J383" s="40">
        <v>248.33333333333331</v>
      </c>
      <c r="K383" s="31">
        <v>244</v>
      </c>
      <c r="L383" s="31">
        <v>238.6</v>
      </c>
      <c r="M383" s="31">
        <v>11.05456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646.6</v>
      </c>
      <c r="D384" s="40">
        <v>652.76666666666677</v>
      </c>
      <c r="E384" s="40">
        <v>635.83333333333348</v>
      </c>
      <c r="F384" s="40">
        <v>625.06666666666672</v>
      </c>
      <c r="G384" s="40">
        <v>608.13333333333344</v>
      </c>
      <c r="H384" s="40">
        <v>663.53333333333353</v>
      </c>
      <c r="I384" s="40">
        <v>680.4666666666667</v>
      </c>
      <c r="J384" s="40">
        <v>691.23333333333358</v>
      </c>
      <c r="K384" s="31">
        <v>669.7</v>
      </c>
      <c r="L384" s="31">
        <v>642</v>
      </c>
      <c r="M384" s="31">
        <v>2.6370200000000001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313.75</v>
      </c>
      <c r="D385" s="40">
        <v>315.01666666666665</v>
      </c>
      <c r="E385" s="40">
        <v>310.23333333333329</v>
      </c>
      <c r="F385" s="40">
        <v>306.71666666666664</v>
      </c>
      <c r="G385" s="40">
        <v>301.93333333333328</v>
      </c>
      <c r="H385" s="40">
        <v>318.5333333333333</v>
      </c>
      <c r="I385" s="40">
        <v>323.31666666666661</v>
      </c>
      <c r="J385" s="40">
        <v>326.83333333333331</v>
      </c>
      <c r="K385" s="31">
        <v>319.8</v>
      </c>
      <c r="L385" s="31">
        <v>311.5</v>
      </c>
      <c r="M385" s="31">
        <v>5.6888399999999999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82.9</v>
      </c>
      <c r="D386" s="40">
        <v>83.466666666666654</v>
      </c>
      <c r="E386" s="40">
        <v>82.133333333333312</v>
      </c>
      <c r="F386" s="40">
        <v>81.36666666666666</v>
      </c>
      <c r="G386" s="40">
        <v>80.033333333333317</v>
      </c>
      <c r="H386" s="40">
        <v>84.233333333333306</v>
      </c>
      <c r="I386" s="40">
        <v>85.566666666666649</v>
      </c>
      <c r="J386" s="40">
        <v>86.3333333333333</v>
      </c>
      <c r="K386" s="31">
        <v>84.8</v>
      </c>
      <c r="L386" s="31">
        <v>82.7</v>
      </c>
      <c r="M386" s="31">
        <v>21.991959999999999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2211.35</v>
      </c>
      <c r="D387" s="40">
        <v>2205.4500000000003</v>
      </c>
      <c r="E387" s="40">
        <v>2195.9000000000005</v>
      </c>
      <c r="F387" s="40">
        <v>2180.4500000000003</v>
      </c>
      <c r="G387" s="40">
        <v>2170.9000000000005</v>
      </c>
      <c r="H387" s="40">
        <v>2220.9000000000005</v>
      </c>
      <c r="I387" s="40">
        <v>2230.4500000000007</v>
      </c>
      <c r="J387" s="40">
        <v>2245.9000000000005</v>
      </c>
      <c r="K387" s="31">
        <v>2215</v>
      </c>
      <c r="L387" s="31">
        <v>2190</v>
      </c>
      <c r="M387" s="31">
        <v>0.12887000000000001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461.75</v>
      </c>
      <c r="D388" s="40">
        <v>465.11666666666662</v>
      </c>
      <c r="E388" s="40">
        <v>457.63333333333321</v>
      </c>
      <c r="F388" s="40">
        <v>453.51666666666659</v>
      </c>
      <c r="G388" s="40">
        <v>446.03333333333319</v>
      </c>
      <c r="H388" s="40">
        <v>469.23333333333323</v>
      </c>
      <c r="I388" s="40">
        <v>476.7166666666667</v>
      </c>
      <c r="J388" s="40">
        <v>480.83333333333326</v>
      </c>
      <c r="K388" s="31">
        <v>472.6</v>
      </c>
      <c r="L388" s="31">
        <v>461</v>
      </c>
      <c r="M388" s="31">
        <v>4.4272499999999999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153.25</v>
      </c>
      <c r="D389" s="40">
        <v>152.11666666666667</v>
      </c>
      <c r="E389" s="40">
        <v>148.23333333333335</v>
      </c>
      <c r="F389" s="40">
        <v>143.21666666666667</v>
      </c>
      <c r="G389" s="40">
        <v>139.33333333333334</v>
      </c>
      <c r="H389" s="40">
        <v>157.13333333333335</v>
      </c>
      <c r="I389" s="40">
        <v>161.01666666666668</v>
      </c>
      <c r="J389" s="40">
        <v>166.03333333333336</v>
      </c>
      <c r="K389" s="31">
        <v>156</v>
      </c>
      <c r="L389" s="31">
        <v>147.1</v>
      </c>
      <c r="M389" s="31">
        <v>70.742249999999999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1352.1</v>
      </c>
      <c r="D390" s="40">
        <v>1354.5</v>
      </c>
      <c r="E390" s="40">
        <v>1340.15</v>
      </c>
      <c r="F390" s="40">
        <v>1328.2</v>
      </c>
      <c r="G390" s="40">
        <v>1313.8500000000001</v>
      </c>
      <c r="H390" s="40">
        <v>1366.45</v>
      </c>
      <c r="I390" s="40">
        <v>1380.8</v>
      </c>
      <c r="J390" s="40">
        <v>1392.75</v>
      </c>
      <c r="K390" s="31">
        <v>1368.85</v>
      </c>
      <c r="L390" s="31">
        <v>1342.55</v>
      </c>
      <c r="M390" s="31">
        <v>1.4541200000000001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2700.4</v>
      </c>
      <c r="D391" s="40">
        <v>2701.6833333333334</v>
      </c>
      <c r="E391" s="40">
        <v>2685.916666666667</v>
      </c>
      <c r="F391" s="40">
        <v>2671.4333333333334</v>
      </c>
      <c r="G391" s="40">
        <v>2655.666666666667</v>
      </c>
      <c r="H391" s="40">
        <v>2716.166666666667</v>
      </c>
      <c r="I391" s="40">
        <v>2731.9333333333334</v>
      </c>
      <c r="J391" s="40">
        <v>2746.416666666667</v>
      </c>
      <c r="K391" s="31">
        <v>2717.45</v>
      </c>
      <c r="L391" s="31">
        <v>2687.2</v>
      </c>
      <c r="M391" s="31">
        <v>39.7973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126.4</v>
      </c>
      <c r="D392" s="40">
        <v>126.95</v>
      </c>
      <c r="E392" s="40">
        <v>125.45000000000002</v>
      </c>
      <c r="F392" s="40">
        <v>124.50000000000001</v>
      </c>
      <c r="G392" s="40">
        <v>123.00000000000003</v>
      </c>
      <c r="H392" s="40">
        <v>127.9</v>
      </c>
      <c r="I392" s="40">
        <v>129.39999999999998</v>
      </c>
      <c r="J392" s="40">
        <v>130.35</v>
      </c>
      <c r="K392" s="31">
        <v>128.44999999999999</v>
      </c>
      <c r="L392" s="31">
        <v>126</v>
      </c>
      <c r="M392" s="31">
        <v>0.47566000000000003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1527.45</v>
      </c>
      <c r="D393" s="40">
        <v>1530.3500000000001</v>
      </c>
      <c r="E393" s="40">
        <v>1488.4000000000003</v>
      </c>
      <c r="F393" s="40">
        <v>1449.3500000000001</v>
      </c>
      <c r="G393" s="40">
        <v>1407.4000000000003</v>
      </c>
      <c r="H393" s="40">
        <v>1569.4000000000003</v>
      </c>
      <c r="I393" s="40">
        <v>1611.3500000000001</v>
      </c>
      <c r="J393" s="40">
        <v>1650.4000000000003</v>
      </c>
      <c r="K393" s="31">
        <v>1572.3</v>
      </c>
      <c r="L393" s="31">
        <v>1491.3</v>
      </c>
      <c r="M393" s="31">
        <v>0.98799000000000003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2223.1</v>
      </c>
      <c r="D394" s="40">
        <v>2237.2833333333333</v>
      </c>
      <c r="E394" s="40">
        <v>2194.8166666666666</v>
      </c>
      <c r="F394" s="40">
        <v>2166.5333333333333</v>
      </c>
      <c r="G394" s="40">
        <v>2124.0666666666666</v>
      </c>
      <c r="H394" s="40">
        <v>2265.5666666666666</v>
      </c>
      <c r="I394" s="40">
        <v>2308.0333333333328</v>
      </c>
      <c r="J394" s="40">
        <v>2336.3166666666666</v>
      </c>
      <c r="K394" s="31">
        <v>2279.75</v>
      </c>
      <c r="L394" s="31">
        <v>2209</v>
      </c>
      <c r="M394" s="31">
        <v>3.1947100000000002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1134.95</v>
      </c>
      <c r="D395" s="40">
        <v>1126.6499999999999</v>
      </c>
      <c r="E395" s="40">
        <v>1111.2999999999997</v>
      </c>
      <c r="F395" s="40">
        <v>1087.6499999999999</v>
      </c>
      <c r="G395" s="40">
        <v>1072.2999999999997</v>
      </c>
      <c r="H395" s="40">
        <v>1150.2999999999997</v>
      </c>
      <c r="I395" s="40">
        <v>1165.6499999999996</v>
      </c>
      <c r="J395" s="40">
        <v>1189.2999999999997</v>
      </c>
      <c r="K395" s="31">
        <v>1142</v>
      </c>
      <c r="L395" s="31">
        <v>1103</v>
      </c>
      <c r="M395" s="31">
        <v>17.892690000000002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1185.55</v>
      </c>
      <c r="D396" s="40">
        <v>1186.0833333333333</v>
      </c>
      <c r="E396" s="40">
        <v>1173.2666666666664</v>
      </c>
      <c r="F396" s="40">
        <v>1160.9833333333331</v>
      </c>
      <c r="G396" s="40">
        <v>1148.1666666666663</v>
      </c>
      <c r="H396" s="40">
        <v>1198.3666666666666</v>
      </c>
      <c r="I396" s="40">
        <v>1211.1833333333336</v>
      </c>
      <c r="J396" s="40">
        <v>1223.4666666666667</v>
      </c>
      <c r="K396" s="31">
        <v>1198.9000000000001</v>
      </c>
      <c r="L396" s="31">
        <v>1173.8</v>
      </c>
      <c r="M396" s="31">
        <v>20.807659999999998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506.95</v>
      </c>
      <c r="D397" s="40">
        <v>505.0333333333333</v>
      </c>
      <c r="E397" s="40">
        <v>501.91666666666663</v>
      </c>
      <c r="F397" s="40">
        <v>496.88333333333333</v>
      </c>
      <c r="G397" s="40">
        <v>493.76666666666665</v>
      </c>
      <c r="H397" s="40">
        <v>510.06666666666661</v>
      </c>
      <c r="I397" s="40">
        <v>513.18333333333328</v>
      </c>
      <c r="J397" s="40">
        <v>518.21666666666658</v>
      </c>
      <c r="K397" s="31">
        <v>508.15</v>
      </c>
      <c r="L397" s="31">
        <v>500</v>
      </c>
      <c r="M397" s="31">
        <v>1.18842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28.35</v>
      </c>
      <c r="D398" s="40">
        <v>28.5</v>
      </c>
      <c r="E398" s="40">
        <v>28.05</v>
      </c>
      <c r="F398" s="40">
        <v>27.75</v>
      </c>
      <c r="G398" s="40">
        <v>27.3</v>
      </c>
      <c r="H398" s="40">
        <v>28.8</v>
      </c>
      <c r="I398" s="40">
        <v>29.250000000000004</v>
      </c>
      <c r="J398" s="40">
        <v>29.55</v>
      </c>
      <c r="K398" s="31">
        <v>28.95</v>
      </c>
      <c r="L398" s="31">
        <v>28.2</v>
      </c>
      <c r="M398" s="31">
        <v>69.951350000000005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3280.85</v>
      </c>
      <c r="D399" s="40">
        <v>3313.6166666666668</v>
      </c>
      <c r="E399" s="40">
        <v>3237.2333333333336</v>
      </c>
      <c r="F399" s="40">
        <v>3193.6166666666668</v>
      </c>
      <c r="G399" s="40">
        <v>3117.2333333333336</v>
      </c>
      <c r="H399" s="40">
        <v>3357.2333333333336</v>
      </c>
      <c r="I399" s="40">
        <v>3433.6166666666668</v>
      </c>
      <c r="J399" s="40">
        <v>3477.2333333333336</v>
      </c>
      <c r="K399" s="31">
        <v>3390</v>
      </c>
      <c r="L399" s="31">
        <v>3270</v>
      </c>
      <c r="M399" s="31">
        <v>0.42196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2410.9</v>
      </c>
      <c r="D400" s="40">
        <v>2424.2999999999997</v>
      </c>
      <c r="E400" s="40">
        <v>2390.5999999999995</v>
      </c>
      <c r="F400" s="40">
        <v>2370.2999999999997</v>
      </c>
      <c r="G400" s="40">
        <v>2336.5999999999995</v>
      </c>
      <c r="H400" s="40">
        <v>2444.5999999999995</v>
      </c>
      <c r="I400" s="40">
        <v>2478.2999999999993</v>
      </c>
      <c r="J400" s="40">
        <v>2498.5999999999995</v>
      </c>
      <c r="K400" s="31">
        <v>2458</v>
      </c>
      <c r="L400" s="31">
        <v>2404</v>
      </c>
      <c r="M400" s="31">
        <v>7.6950200000000004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8161.65</v>
      </c>
      <c r="D401" s="40">
        <v>8150.55</v>
      </c>
      <c r="E401" s="40">
        <v>8106.1</v>
      </c>
      <c r="F401" s="40">
        <v>8050.55</v>
      </c>
      <c r="G401" s="40">
        <v>8006.1</v>
      </c>
      <c r="H401" s="40">
        <v>8206.1</v>
      </c>
      <c r="I401" s="40">
        <v>8250.5499999999993</v>
      </c>
      <c r="J401" s="40">
        <v>8306.1</v>
      </c>
      <c r="K401" s="31">
        <v>8195</v>
      </c>
      <c r="L401" s="31">
        <v>8095</v>
      </c>
      <c r="M401" s="31">
        <v>8.9749999999999996E-2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7795.15</v>
      </c>
      <c r="D402" s="40">
        <v>7873.25</v>
      </c>
      <c r="E402" s="40">
        <v>7677.05</v>
      </c>
      <c r="F402" s="40">
        <v>7558.95</v>
      </c>
      <c r="G402" s="40">
        <v>7362.75</v>
      </c>
      <c r="H402" s="40">
        <v>7991.35</v>
      </c>
      <c r="I402" s="40">
        <v>8187.5500000000011</v>
      </c>
      <c r="J402" s="40">
        <v>8305.6500000000015</v>
      </c>
      <c r="K402" s="31">
        <v>8069.45</v>
      </c>
      <c r="L402" s="31">
        <v>7755.15</v>
      </c>
      <c r="M402" s="31">
        <v>0.38031999999999999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119.75</v>
      </c>
      <c r="D403" s="40">
        <v>120.98333333333333</v>
      </c>
      <c r="E403" s="40">
        <v>117.76666666666667</v>
      </c>
      <c r="F403" s="40">
        <v>115.78333333333333</v>
      </c>
      <c r="G403" s="40">
        <v>112.56666666666666</v>
      </c>
      <c r="H403" s="40">
        <v>122.96666666666667</v>
      </c>
      <c r="I403" s="40">
        <v>126.18333333333334</v>
      </c>
      <c r="J403" s="40">
        <v>128.16666666666669</v>
      </c>
      <c r="K403" s="31">
        <v>124.2</v>
      </c>
      <c r="L403" s="31">
        <v>119</v>
      </c>
      <c r="M403" s="31">
        <v>16.927900000000001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220.65</v>
      </c>
      <c r="D404" s="40">
        <v>222.43333333333331</v>
      </c>
      <c r="E404" s="40">
        <v>218.21666666666661</v>
      </c>
      <c r="F404" s="40">
        <v>215.7833333333333</v>
      </c>
      <c r="G404" s="40">
        <v>211.56666666666661</v>
      </c>
      <c r="H404" s="40">
        <v>224.86666666666662</v>
      </c>
      <c r="I404" s="40">
        <v>229.08333333333331</v>
      </c>
      <c r="J404" s="40">
        <v>231.51666666666662</v>
      </c>
      <c r="K404" s="31">
        <v>226.65</v>
      </c>
      <c r="L404" s="31">
        <v>220</v>
      </c>
      <c r="M404" s="31">
        <v>7.5483700000000002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318.95</v>
      </c>
      <c r="D405" s="40">
        <v>320.58333333333331</v>
      </c>
      <c r="E405" s="40">
        <v>315.66666666666663</v>
      </c>
      <c r="F405" s="40">
        <v>312.38333333333333</v>
      </c>
      <c r="G405" s="40">
        <v>307.46666666666664</v>
      </c>
      <c r="H405" s="40">
        <v>323.86666666666662</v>
      </c>
      <c r="I405" s="40">
        <v>328.78333333333325</v>
      </c>
      <c r="J405" s="40">
        <v>332.06666666666661</v>
      </c>
      <c r="K405" s="31">
        <v>325.5</v>
      </c>
      <c r="L405" s="31">
        <v>317.3</v>
      </c>
      <c r="M405" s="31">
        <v>0.79290000000000005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2460.35</v>
      </c>
      <c r="D406" s="40">
        <v>2442.8666666666663</v>
      </c>
      <c r="E406" s="40">
        <v>2419.7833333333328</v>
      </c>
      <c r="F406" s="40">
        <v>2379.2166666666667</v>
      </c>
      <c r="G406" s="40">
        <v>2356.1333333333332</v>
      </c>
      <c r="H406" s="40">
        <v>2483.4333333333325</v>
      </c>
      <c r="I406" s="40">
        <v>2506.5166666666655</v>
      </c>
      <c r="J406" s="40">
        <v>2547.0833333333321</v>
      </c>
      <c r="K406" s="31">
        <v>2465.9499999999998</v>
      </c>
      <c r="L406" s="31">
        <v>2402.3000000000002</v>
      </c>
      <c r="M406" s="31">
        <v>1.08752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638.95000000000005</v>
      </c>
      <c r="D407" s="40">
        <v>640.31666666666672</v>
      </c>
      <c r="E407" s="40">
        <v>622.63333333333344</v>
      </c>
      <c r="F407" s="40">
        <v>606.31666666666672</v>
      </c>
      <c r="G407" s="40">
        <v>588.63333333333344</v>
      </c>
      <c r="H407" s="40">
        <v>656.63333333333344</v>
      </c>
      <c r="I407" s="40">
        <v>674.31666666666661</v>
      </c>
      <c r="J407" s="40">
        <v>690.63333333333344</v>
      </c>
      <c r="K407" s="31">
        <v>658</v>
      </c>
      <c r="L407" s="31">
        <v>624</v>
      </c>
      <c r="M407" s="31">
        <v>7.2191700000000001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142</v>
      </c>
      <c r="D408" s="40">
        <v>142.43333333333334</v>
      </c>
      <c r="E408" s="40">
        <v>139.36666666666667</v>
      </c>
      <c r="F408" s="40">
        <v>136.73333333333335</v>
      </c>
      <c r="G408" s="40">
        <v>133.66666666666669</v>
      </c>
      <c r="H408" s="40">
        <v>145.06666666666666</v>
      </c>
      <c r="I408" s="40">
        <v>148.13333333333333</v>
      </c>
      <c r="J408" s="40">
        <v>150.76666666666665</v>
      </c>
      <c r="K408" s="31">
        <v>145.5</v>
      </c>
      <c r="L408" s="31">
        <v>139.80000000000001</v>
      </c>
      <c r="M408" s="31">
        <v>48.393369999999997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277.8</v>
      </c>
      <c r="D409" s="40">
        <v>277.98333333333329</v>
      </c>
      <c r="E409" s="40">
        <v>272.21666666666658</v>
      </c>
      <c r="F409" s="40">
        <v>266.63333333333327</v>
      </c>
      <c r="G409" s="40">
        <v>260.86666666666656</v>
      </c>
      <c r="H409" s="40">
        <v>283.56666666666661</v>
      </c>
      <c r="I409" s="40">
        <v>289.33333333333337</v>
      </c>
      <c r="J409" s="40">
        <v>294.91666666666663</v>
      </c>
      <c r="K409" s="31">
        <v>283.75</v>
      </c>
      <c r="L409" s="31">
        <v>272.39999999999998</v>
      </c>
      <c r="M409" s="31">
        <v>3.8368500000000001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27956.45</v>
      </c>
      <c r="D410" s="40">
        <v>28055.866666666669</v>
      </c>
      <c r="E410" s="40">
        <v>27811.733333333337</v>
      </c>
      <c r="F410" s="40">
        <v>27667.01666666667</v>
      </c>
      <c r="G410" s="40">
        <v>27422.883333333339</v>
      </c>
      <c r="H410" s="40">
        <v>28200.583333333336</v>
      </c>
      <c r="I410" s="40">
        <v>28444.716666666667</v>
      </c>
      <c r="J410" s="40">
        <v>28589.433333333334</v>
      </c>
      <c r="K410" s="31">
        <v>28300</v>
      </c>
      <c r="L410" s="31">
        <v>27911.15</v>
      </c>
      <c r="M410" s="31">
        <v>0.46334999999999998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2188.75</v>
      </c>
      <c r="D411" s="40">
        <v>2182.25</v>
      </c>
      <c r="E411" s="40">
        <v>2166.5</v>
      </c>
      <c r="F411" s="40">
        <v>2144.25</v>
      </c>
      <c r="G411" s="40">
        <v>2128.5</v>
      </c>
      <c r="H411" s="40">
        <v>2204.5</v>
      </c>
      <c r="I411" s="40">
        <v>2220.25</v>
      </c>
      <c r="J411" s="40">
        <v>2242.5</v>
      </c>
      <c r="K411" s="31">
        <v>2198</v>
      </c>
      <c r="L411" s="31">
        <v>2160</v>
      </c>
      <c r="M411" s="31">
        <v>0.20537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1383.55</v>
      </c>
      <c r="D412" s="40">
        <v>1379.8166666666666</v>
      </c>
      <c r="E412" s="40">
        <v>1360.5333333333333</v>
      </c>
      <c r="F412" s="40">
        <v>1337.5166666666667</v>
      </c>
      <c r="G412" s="40">
        <v>1318.2333333333333</v>
      </c>
      <c r="H412" s="40">
        <v>1402.8333333333333</v>
      </c>
      <c r="I412" s="40">
        <v>1422.1166666666666</v>
      </c>
      <c r="J412" s="40">
        <v>1445.1333333333332</v>
      </c>
      <c r="K412" s="31">
        <v>1399.1</v>
      </c>
      <c r="L412" s="31">
        <v>1356.8</v>
      </c>
      <c r="M412" s="31">
        <v>17.756820000000001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2269.35</v>
      </c>
      <c r="D413" s="40">
        <v>2276.6333333333332</v>
      </c>
      <c r="E413" s="40">
        <v>2245.3166666666666</v>
      </c>
      <c r="F413" s="40">
        <v>2221.2833333333333</v>
      </c>
      <c r="G413" s="40">
        <v>2189.9666666666667</v>
      </c>
      <c r="H413" s="40">
        <v>2300.6666666666665</v>
      </c>
      <c r="I413" s="40">
        <v>2331.9833333333331</v>
      </c>
      <c r="J413" s="40">
        <v>2356.0166666666664</v>
      </c>
      <c r="K413" s="31">
        <v>2307.9499999999998</v>
      </c>
      <c r="L413" s="31">
        <v>2252.6</v>
      </c>
      <c r="M413" s="31">
        <v>3.9283800000000002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826.75</v>
      </c>
      <c r="D414" s="40">
        <v>833.58333333333337</v>
      </c>
      <c r="E414" s="40">
        <v>818.16666666666674</v>
      </c>
      <c r="F414" s="40">
        <v>809.58333333333337</v>
      </c>
      <c r="G414" s="40">
        <v>794.16666666666674</v>
      </c>
      <c r="H414" s="40">
        <v>842.16666666666674</v>
      </c>
      <c r="I414" s="40">
        <v>857.58333333333348</v>
      </c>
      <c r="J414" s="40">
        <v>866.16666666666674</v>
      </c>
      <c r="K414" s="31">
        <v>849</v>
      </c>
      <c r="L414" s="31">
        <v>825</v>
      </c>
      <c r="M414" s="31">
        <v>2.7048399999999999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2532.4499999999998</v>
      </c>
      <c r="D415" s="40">
        <v>2536.3333333333335</v>
      </c>
      <c r="E415" s="40">
        <v>2504.4666666666672</v>
      </c>
      <c r="F415" s="40">
        <v>2476.4833333333336</v>
      </c>
      <c r="G415" s="40">
        <v>2444.6166666666672</v>
      </c>
      <c r="H415" s="40">
        <v>2564.3166666666671</v>
      </c>
      <c r="I415" s="40">
        <v>2596.1833333333329</v>
      </c>
      <c r="J415" s="40">
        <v>2624.166666666667</v>
      </c>
      <c r="K415" s="31">
        <v>2568.1999999999998</v>
      </c>
      <c r="L415" s="31">
        <v>2508.35</v>
      </c>
      <c r="M415" s="31">
        <v>0.37397999999999998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1434.3</v>
      </c>
      <c r="D416" s="40">
        <v>1447.8999999999999</v>
      </c>
      <c r="E416" s="40">
        <v>1411.3999999999996</v>
      </c>
      <c r="F416" s="40">
        <v>1388.4999999999998</v>
      </c>
      <c r="G416" s="40">
        <v>1351.9999999999995</v>
      </c>
      <c r="H416" s="40">
        <v>1470.7999999999997</v>
      </c>
      <c r="I416" s="40">
        <v>1507.3000000000002</v>
      </c>
      <c r="J416" s="40">
        <v>1530.1999999999998</v>
      </c>
      <c r="K416" s="31">
        <v>1484.4</v>
      </c>
      <c r="L416" s="31">
        <v>1425</v>
      </c>
      <c r="M416" s="31">
        <v>0.74021000000000003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934.5</v>
      </c>
      <c r="D417" s="40">
        <v>936.1</v>
      </c>
      <c r="E417" s="40">
        <v>923.40000000000009</v>
      </c>
      <c r="F417" s="40">
        <v>912.30000000000007</v>
      </c>
      <c r="G417" s="40">
        <v>899.60000000000014</v>
      </c>
      <c r="H417" s="40">
        <v>947.2</v>
      </c>
      <c r="I417" s="40">
        <v>959.90000000000009</v>
      </c>
      <c r="J417" s="40">
        <v>971</v>
      </c>
      <c r="K417" s="31">
        <v>948.8</v>
      </c>
      <c r="L417" s="31">
        <v>925</v>
      </c>
      <c r="M417" s="31">
        <v>2.1949900000000002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551.45000000000005</v>
      </c>
      <c r="D418" s="40">
        <v>553.25000000000011</v>
      </c>
      <c r="E418" s="40">
        <v>548.4000000000002</v>
      </c>
      <c r="F418" s="40">
        <v>545.35000000000014</v>
      </c>
      <c r="G418" s="40">
        <v>540.50000000000023</v>
      </c>
      <c r="H418" s="40">
        <v>556.30000000000018</v>
      </c>
      <c r="I418" s="40">
        <v>561.15000000000009</v>
      </c>
      <c r="J418" s="40">
        <v>564.20000000000016</v>
      </c>
      <c r="K418" s="31">
        <v>558.1</v>
      </c>
      <c r="L418" s="31">
        <v>550.20000000000005</v>
      </c>
      <c r="M418" s="31">
        <v>0.36913000000000001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76.55</v>
      </c>
      <c r="D419" s="40">
        <v>76.933333333333337</v>
      </c>
      <c r="E419" s="40">
        <v>75.666666666666671</v>
      </c>
      <c r="F419" s="40">
        <v>74.783333333333331</v>
      </c>
      <c r="G419" s="40">
        <v>73.516666666666666</v>
      </c>
      <c r="H419" s="40">
        <v>77.816666666666677</v>
      </c>
      <c r="I419" s="40">
        <v>79.083333333333329</v>
      </c>
      <c r="J419" s="40">
        <v>79.966666666666683</v>
      </c>
      <c r="K419" s="31">
        <v>78.2</v>
      </c>
      <c r="L419" s="31">
        <v>76.05</v>
      </c>
      <c r="M419" s="31">
        <v>28.169460000000001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103.9</v>
      </c>
      <c r="D420" s="40">
        <v>104.36666666666667</v>
      </c>
      <c r="E420" s="40">
        <v>103.18333333333335</v>
      </c>
      <c r="F420" s="40">
        <v>102.46666666666668</v>
      </c>
      <c r="G420" s="40">
        <v>101.28333333333336</v>
      </c>
      <c r="H420" s="40">
        <v>105.08333333333334</v>
      </c>
      <c r="I420" s="40">
        <v>106.26666666666668</v>
      </c>
      <c r="J420" s="40">
        <v>106.98333333333333</v>
      </c>
      <c r="K420" s="31">
        <v>105.55</v>
      </c>
      <c r="L420" s="31">
        <v>103.65</v>
      </c>
      <c r="M420" s="31">
        <v>10.179069999999999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490.6</v>
      </c>
      <c r="D421" s="40">
        <v>488.83333333333331</v>
      </c>
      <c r="E421" s="40">
        <v>483.76666666666665</v>
      </c>
      <c r="F421" s="40">
        <v>476.93333333333334</v>
      </c>
      <c r="G421" s="40">
        <v>471.86666666666667</v>
      </c>
      <c r="H421" s="40">
        <v>495.66666666666663</v>
      </c>
      <c r="I421" s="40">
        <v>500.73333333333335</v>
      </c>
      <c r="J421" s="40">
        <v>507.56666666666661</v>
      </c>
      <c r="K421" s="31">
        <v>493.9</v>
      </c>
      <c r="L421" s="31">
        <v>482</v>
      </c>
      <c r="M421" s="31">
        <v>234.31826000000001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124.2</v>
      </c>
      <c r="D422" s="40">
        <v>124.16666666666667</v>
      </c>
      <c r="E422" s="40">
        <v>122.53333333333335</v>
      </c>
      <c r="F422" s="40">
        <v>120.86666666666667</v>
      </c>
      <c r="G422" s="40">
        <v>119.23333333333335</v>
      </c>
      <c r="H422" s="40">
        <v>125.83333333333334</v>
      </c>
      <c r="I422" s="40">
        <v>127.46666666666667</v>
      </c>
      <c r="J422" s="40">
        <v>129.13333333333333</v>
      </c>
      <c r="K422" s="31">
        <v>125.8</v>
      </c>
      <c r="L422" s="31">
        <v>122.5</v>
      </c>
      <c r="M422" s="31">
        <v>602.11742000000004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438.55</v>
      </c>
      <c r="D423" s="40">
        <v>446.08333333333331</v>
      </c>
      <c r="E423" s="40">
        <v>427.56666666666661</v>
      </c>
      <c r="F423" s="40">
        <v>416.58333333333331</v>
      </c>
      <c r="G423" s="40">
        <v>398.06666666666661</v>
      </c>
      <c r="H423" s="40">
        <v>457.06666666666661</v>
      </c>
      <c r="I423" s="40">
        <v>475.58333333333337</v>
      </c>
      <c r="J423" s="40">
        <v>486.56666666666661</v>
      </c>
      <c r="K423" s="31">
        <v>464.6</v>
      </c>
      <c r="L423" s="31">
        <v>435.1</v>
      </c>
      <c r="M423" s="31">
        <v>25.840260000000001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282.60000000000002</v>
      </c>
      <c r="D424" s="40">
        <v>283.26666666666665</v>
      </c>
      <c r="E424" s="40">
        <v>279.63333333333333</v>
      </c>
      <c r="F424" s="40">
        <v>276.66666666666669</v>
      </c>
      <c r="G424" s="40">
        <v>273.03333333333336</v>
      </c>
      <c r="H424" s="40">
        <v>286.23333333333329</v>
      </c>
      <c r="I424" s="40">
        <v>289.86666666666662</v>
      </c>
      <c r="J424" s="40">
        <v>292.83333333333326</v>
      </c>
      <c r="K424" s="31">
        <v>286.89999999999998</v>
      </c>
      <c r="L424" s="31">
        <v>280.3</v>
      </c>
      <c r="M424" s="31">
        <v>3.9754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592.65</v>
      </c>
      <c r="D425" s="40">
        <v>595.55000000000007</v>
      </c>
      <c r="E425" s="40">
        <v>585.10000000000014</v>
      </c>
      <c r="F425" s="40">
        <v>577.55000000000007</v>
      </c>
      <c r="G425" s="40">
        <v>567.10000000000014</v>
      </c>
      <c r="H425" s="40">
        <v>603.10000000000014</v>
      </c>
      <c r="I425" s="40">
        <v>613.55000000000018</v>
      </c>
      <c r="J425" s="40">
        <v>621.10000000000014</v>
      </c>
      <c r="K425" s="31">
        <v>606</v>
      </c>
      <c r="L425" s="31">
        <v>588</v>
      </c>
      <c r="M425" s="31">
        <v>5.3639299999999999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664</v>
      </c>
      <c r="D426" s="40">
        <v>667.9666666666667</v>
      </c>
      <c r="E426" s="40">
        <v>657.63333333333344</v>
      </c>
      <c r="F426" s="40">
        <v>651.26666666666677</v>
      </c>
      <c r="G426" s="40">
        <v>640.93333333333351</v>
      </c>
      <c r="H426" s="40">
        <v>674.33333333333337</v>
      </c>
      <c r="I426" s="40">
        <v>684.66666666666663</v>
      </c>
      <c r="J426" s="40">
        <v>691.0333333333333</v>
      </c>
      <c r="K426" s="31">
        <v>678.3</v>
      </c>
      <c r="L426" s="31">
        <v>661.6</v>
      </c>
      <c r="M426" s="31">
        <v>2.1027200000000001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418.7</v>
      </c>
      <c r="D427" s="40">
        <v>420.56666666666666</v>
      </c>
      <c r="E427" s="40">
        <v>415.13333333333333</v>
      </c>
      <c r="F427" s="40">
        <v>411.56666666666666</v>
      </c>
      <c r="G427" s="40">
        <v>406.13333333333333</v>
      </c>
      <c r="H427" s="40">
        <v>424.13333333333333</v>
      </c>
      <c r="I427" s="40">
        <v>429.56666666666661</v>
      </c>
      <c r="J427" s="40">
        <v>433.13333333333333</v>
      </c>
      <c r="K427" s="31">
        <v>426</v>
      </c>
      <c r="L427" s="31">
        <v>417</v>
      </c>
      <c r="M427" s="31">
        <v>3.6978599999999999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293.7</v>
      </c>
      <c r="D428" s="40">
        <v>296.18333333333334</v>
      </c>
      <c r="E428" s="40">
        <v>289.56666666666666</v>
      </c>
      <c r="F428" s="40">
        <v>285.43333333333334</v>
      </c>
      <c r="G428" s="40">
        <v>278.81666666666666</v>
      </c>
      <c r="H428" s="40">
        <v>300.31666666666666</v>
      </c>
      <c r="I428" s="40">
        <v>306.93333333333334</v>
      </c>
      <c r="J428" s="40">
        <v>311.06666666666666</v>
      </c>
      <c r="K428" s="31">
        <v>302.8</v>
      </c>
      <c r="L428" s="31">
        <v>292.05</v>
      </c>
      <c r="M428" s="31">
        <v>6.8831899999999999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841.3</v>
      </c>
      <c r="D429" s="40">
        <v>843.18333333333339</v>
      </c>
      <c r="E429" s="40">
        <v>836.36666666666679</v>
      </c>
      <c r="F429" s="40">
        <v>831.43333333333339</v>
      </c>
      <c r="G429" s="40">
        <v>824.61666666666679</v>
      </c>
      <c r="H429" s="40">
        <v>848.11666666666679</v>
      </c>
      <c r="I429" s="40">
        <v>854.93333333333339</v>
      </c>
      <c r="J429" s="40">
        <v>859.86666666666679</v>
      </c>
      <c r="K429" s="31">
        <v>850</v>
      </c>
      <c r="L429" s="31">
        <v>838.25</v>
      </c>
      <c r="M429" s="31">
        <v>23.002310000000001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554.45000000000005</v>
      </c>
      <c r="D430" s="40">
        <v>550.76666666666665</v>
      </c>
      <c r="E430" s="40">
        <v>541.38333333333333</v>
      </c>
      <c r="F430" s="40">
        <v>528.31666666666672</v>
      </c>
      <c r="G430" s="40">
        <v>518.93333333333339</v>
      </c>
      <c r="H430" s="40">
        <v>563.83333333333326</v>
      </c>
      <c r="I430" s="40">
        <v>573.21666666666647</v>
      </c>
      <c r="J430" s="40">
        <v>586.28333333333319</v>
      </c>
      <c r="K430" s="31">
        <v>560.15</v>
      </c>
      <c r="L430" s="31">
        <v>537.70000000000005</v>
      </c>
      <c r="M430" s="31">
        <v>17.244869999999999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3671.95</v>
      </c>
      <c r="D431" s="40">
        <v>3656.8666666666668</v>
      </c>
      <c r="E431" s="40">
        <v>3603.7333333333336</v>
      </c>
      <c r="F431" s="40">
        <v>3535.5166666666669</v>
      </c>
      <c r="G431" s="40">
        <v>3482.3833333333337</v>
      </c>
      <c r="H431" s="40">
        <v>3725.0833333333335</v>
      </c>
      <c r="I431" s="40">
        <v>3778.2166666666667</v>
      </c>
      <c r="J431" s="40">
        <v>3846.4333333333334</v>
      </c>
      <c r="K431" s="31">
        <v>3710</v>
      </c>
      <c r="L431" s="31">
        <v>3588.65</v>
      </c>
      <c r="M431" s="31">
        <v>4.462E-2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2454.65</v>
      </c>
      <c r="D432" s="40">
        <v>2452.4666666666667</v>
      </c>
      <c r="E432" s="40">
        <v>2432.2333333333336</v>
      </c>
      <c r="F432" s="40">
        <v>2409.8166666666671</v>
      </c>
      <c r="G432" s="40">
        <v>2389.5833333333339</v>
      </c>
      <c r="H432" s="40">
        <v>2474.8833333333332</v>
      </c>
      <c r="I432" s="40">
        <v>2495.1166666666659</v>
      </c>
      <c r="J432" s="40">
        <v>2517.5333333333328</v>
      </c>
      <c r="K432" s="31">
        <v>2472.6999999999998</v>
      </c>
      <c r="L432" s="31">
        <v>2430.0500000000002</v>
      </c>
      <c r="M432" s="31">
        <v>0.19800999999999999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939.75</v>
      </c>
      <c r="D433" s="40">
        <v>944.08333333333337</v>
      </c>
      <c r="E433" s="40">
        <v>932.16666666666674</v>
      </c>
      <c r="F433" s="40">
        <v>924.58333333333337</v>
      </c>
      <c r="G433" s="40">
        <v>912.66666666666674</v>
      </c>
      <c r="H433" s="40">
        <v>951.66666666666674</v>
      </c>
      <c r="I433" s="40">
        <v>963.58333333333348</v>
      </c>
      <c r="J433" s="40">
        <v>971.16666666666674</v>
      </c>
      <c r="K433" s="31">
        <v>956</v>
      </c>
      <c r="L433" s="31">
        <v>936.5</v>
      </c>
      <c r="M433" s="31">
        <v>0.45147999999999999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509.55</v>
      </c>
      <c r="D434" s="40">
        <v>506.84999999999997</v>
      </c>
      <c r="E434" s="40">
        <v>501.69999999999993</v>
      </c>
      <c r="F434" s="40">
        <v>493.84999999999997</v>
      </c>
      <c r="G434" s="40">
        <v>488.69999999999993</v>
      </c>
      <c r="H434" s="40">
        <v>514.69999999999993</v>
      </c>
      <c r="I434" s="40">
        <v>519.84999999999991</v>
      </c>
      <c r="J434" s="40">
        <v>527.69999999999993</v>
      </c>
      <c r="K434" s="31">
        <v>512</v>
      </c>
      <c r="L434" s="31">
        <v>499</v>
      </c>
      <c r="M434" s="31">
        <v>8.1759900000000005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380.25</v>
      </c>
      <c r="D435" s="40">
        <v>379.95</v>
      </c>
      <c r="E435" s="40">
        <v>373.59999999999997</v>
      </c>
      <c r="F435" s="40">
        <v>366.95</v>
      </c>
      <c r="G435" s="40">
        <v>360.59999999999997</v>
      </c>
      <c r="H435" s="40">
        <v>386.59999999999997</v>
      </c>
      <c r="I435" s="40">
        <v>392.95</v>
      </c>
      <c r="J435" s="40">
        <v>399.59999999999997</v>
      </c>
      <c r="K435" s="31">
        <v>386.3</v>
      </c>
      <c r="L435" s="31">
        <v>373.3</v>
      </c>
      <c r="M435" s="31">
        <v>3.0930300000000002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2578.1999999999998</v>
      </c>
      <c r="D436" s="40">
        <v>2596.0666666666666</v>
      </c>
      <c r="E436" s="40">
        <v>2513.3833333333332</v>
      </c>
      <c r="F436" s="40">
        <v>2448.5666666666666</v>
      </c>
      <c r="G436" s="40">
        <v>2365.8833333333332</v>
      </c>
      <c r="H436" s="40">
        <v>2660.8833333333332</v>
      </c>
      <c r="I436" s="40">
        <v>2743.5666666666666</v>
      </c>
      <c r="J436" s="40">
        <v>2808.3833333333332</v>
      </c>
      <c r="K436" s="31">
        <v>2678.75</v>
      </c>
      <c r="L436" s="31">
        <v>2531.25</v>
      </c>
      <c r="M436" s="31">
        <v>1.54504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744.35</v>
      </c>
      <c r="D437" s="40">
        <v>746.83333333333337</v>
      </c>
      <c r="E437" s="40">
        <v>737.76666666666677</v>
      </c>
      <c r="F437" s="40">
        <v>731.18333333333339</v>
      </c>
      <c r="G437" s="40">
        <v>722.11666666666679</v>
      </c>
      <c r="H437" s="40">
        <v>753.41666666666674</v>
      </c>
      <c r="I437" s="40">
        <v>762.48333333333335</v>
      </c>
      <c r="J437" s="40">
        <v>769.06666666666672</v>
      </c>
      <c r="K437" s="31">
        <v>755.9</v>
      </c>
      <c r="L437" s="31">
        <v>740.25</v>
      </c>
      <c r="M437" s="31">
        <v>0.60187000000000002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539.45000000000005</v>
      </c>
      <c r="D438" s="40">
        <v>535.88333333333333</v>
      </c>
      <c r="E438" s="40">
        <v>527.76666666666665</v>
      </c>
      <c r="F438" s="40">
        <v>516.08333333333337</v>
      </c>
      <c r="G438" s="40">
        <v>507.9666666666667</v>
      </c>
      <c r="H438" s="40">
        <v>547.56666666666661</v>
      </c>
      <c r="I438" s="40">
        <v>555.68333333333317</v>
      </c>
      <c r="J438" s="40">
        <v>567.36666666666656</v>
      </c>
      <c r="K438" s="31">
        <v>544</v>
      </c>
      <c r="L438" s="31">
        <v>524.20000000000005</v>
      </c>
      <c r="M438" s="31">
        <v>2.9644499999999998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7.05</v>
      </c>
      <c r="D439" s="40">
        <v>7.1000000000000005</v>
      </c>
      <c r="E439" s="40">
        <v>6.9500000000000011</v>
      </c>
      <c r="F439" s="40">
        <v>6.8500000000000005</v>
      </c>
      <c r="G439" s="40">
        <v>6.7000000000000011</v>
      </c>
      <c r="H439" s="40">
        <v>7.2000000000000011</v>
      </c>
      <c r="I439" s="40">
        <v>7.3500000000000014</v>
      </c>
      <c r="J439" s="40">
        <v>7.4500000000000011</v>
      </c>
      <c r="K439" s="31">
        <v>7.25</v>
      </c>
      <c r="L439" s="31">
        <v>7</v>
      </c>
      <c r="M439" s="31">
        <v>437.90636000000001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131.5</v>
      </c>
      <c r="D440" s="40">
        <v>132.73333333333332</v>
      </c>
      <c r="E440" s="40">
        <v>129.56666666666663</v>
      </c>
      <c r="F440" s="40">
        <v>127.63333333333333</v>
      </c>
      <c r="G440" s="40">
        <v>124.46666666666664</v>
      </c>
      <c r="H440" s="40">
        <v>134.66666666666663</v>
      </c>
      <c r="I440" s="40">
        <v>137.83333333333331</v>
      </c>
      <c r="J440" s="40">
        <v>139.76666666666662</v>
      </c>
      <c r="K440" s="31">
        <v>135.9</v>
      </c>
      <c r="L440" s="31">
        <v>130.80000000000001</v>
      </c>
      <c r="M440" s="31">
        <v>0.77232999999999996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1072.4000000000001</v>
      </c>
      <c r="D441" s="40">
        <v>1072.3333333333333</v>
      </c>
      <c r="E441" s="40">
        <v>1065.0666666666666</v>
      </c>
      <c r="F441" s="40">
        <v>1057.7333333333333</v>
      </c>
      <c r="G441" s="40">
        <v>1050.4666666666667</v>
      </c>
      <c r="H441" s="40">
        <v>1079.6666666666665</v>
      </c>
      <c r="I441" s="40">
        <v>1086.9333333333334</v>
      </c>
      <c r="J441" s="40">
        <v>1094.2666666666664</v>
      </c>
      <c r="K441" s="31">
        <v>1079.5999999999999</v>
      </c>
      <c r="L441" s="31">
        <v>1065</v>
      </c>
      <c r="M441" s="31">
        <v>0.34719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612.75</v>
      </c>
      <c r="D442" s="40">
        <v>613.91666666666663</v>
      </c>
      <c r="E442" s="40">
        <v>607.93333333333328</v>
      </c>
      <c r="F442" s="40">
        <v>603.11666666666667</v>
      </c>
      <c r="G442" s="40">
        <v>597.13333333333333</v>
      </c>
      <c r="H442" s="40">
        <v>618.73333333333323</v>
      </c>
      <c r="I442" s="40">
        <v>624.71666666666658</v>
      </c>
      <c r="J442" s="40">
        <v>629.53333333333319</v>
      </c>
      <c r="K442" s="31">
        <v>619.9</v>
      </c>
      <c r="L442" s="31">
        <v>609.1</v>
      </c>
      <c r="M442" s="31">
        <v>3.0983499999999999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1600.55</v>
      </c>
      <c r="D443" s="40">
        <v>1608.45</v>
      </c>
      <c r="E443" s="40">
        <v>1567.1000000000001</v>
      </c>
      <c r="F443" s="40">
        <v>1533.65</v>
      </c>
      <c r="G443" s="40">
        <v>1492.3000000000002</v>
      </c>
      <c r="H443" s="40">
        <v>1641.9</v>
      </c>
      <c r="I443" s="40">
        <v>1683.25</v>
      </c>
      <c r="J443" s="40">
        <v>1716.7</v>
      </c>
      <c r="K443" s="31">
        <v>1649.8</v>
      </c>
      <c r="L443" s="31">
        <v>1575</v>
      </c>
      <c r="M443" s="31">
        <v>0.77456000000000003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656.2</v>
      </c>
      <c r="D444" s="40">
        <v>661.4</v>
      </c>
      <c r="E444" s="40">
        <v>645.79999999999995</v>
      </c>
      <c r="F444" s="40">
        <v>635.4</v>
      </c>
      <c r="G444" s="40">
        <v>619.79999999999995</v>
      </c>
      <c r="H444" s="40">
        <v>671.8</v>
      </c>
      <c r="I444" s="40">
        <v>687.40000000000009</v>
      </c>
      <c r="J444" s="40">
        <v>697.8</v>
      </c>
      <c r="K444" s="31">
        <v>677</v>
      </c>
      <c r="L444" s="31">
        <v>651</v>
      </c>
      <c r="M444" s="31">
        <v>0.67620000000000002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8805.4</v>
      </c>
      <c r="D445" s="40">
        <v>8869.7666666666682</v>
      </c>
      <c r="E445" s="40">
        <v>8689.5333333333365</v>
      </c>
      <c r="F445" s="40">
        <v>8573.6666666666679</v>
      </c>
      <c r="G445" s="40">
        <v>8393.4333333333361</v>
      </c>
      <c r="H445" s="40">
        <v>8985.6333333333369</v>
      </c>
      <c r="I445" s="40">
        <v>9165.8666666666704</v>
      </c>
      <c r="J445" s="40">
        <v>9281.7333333333372</v>
      </c>
      <c r="K445" s="31">
        <v>9050</v>
      </c>
      <c r="L445" s="31">
        <v>8753.9</v>
      </c>
      <c r="M445" s="31">
        <v>7.2370000000000004E-2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45.65</v>
      </c>
      <c r="D446" s="40">
        <v>45.050000000000004</v>
      </c>
      <c r="E446" s="40">
        <v>43.70000000000001</v>
      </c>
      <c r="F446" s="40">
        <v>41.750000000000007</v>
      </c>
      <c r="G446" s="40">
        <v>40.400000000000013</v>
      </c>
      <c r="H446" s="40">
        <v>47.000000000000007</v>
      </c>
      <c r="I446" s="40">
        <v>48.35</v>
      </c>
      <c r="J446" s="40">
        <v>50.300000000000004</v>
      </c>
      <c r="K446" s="31">
        <v>46.4</v>
      </c>
      <c r="L446" s="31">
        <v>43.1</v>
      </c>
      <c r="M446" s="31">
        <v>214.52930000000001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583.79999999999995</v>
      </c>
      <c r="D447" s="40">
        <v>581.18333333333328</v>
      </c>
      <c r="E447" s="40">
        <v>573.66666666666652</v>
      </c>
      <c r="F447" s="40">
        <v>563.53333333333319</v>
      </c>
      <c r="G447" s="40">
        <v>556.01666666666642</v>
      </c>
      <c r="H447" s="40">
        <v>591.31666666666661</v>
      </c>
      <c r="I447" s="40">
        <v>598.83333333333326</v>
      </c>
      <c r="J447" s="40">
        <v>608.9666666666667</v>
      </c>
      <c r="K447" s="31">
        <v>588.70000000000005</v>
      </c>
      <c r="L447" s="31">
        <v>571.04999999999995</v>
      </c>
      <c r="M447" s="31">
        <v>24.133859999999999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922.45</v>
      </c>
      <c r="D448" s="40">
        <v>926.31666666666661</v>
      </c>
      <c r="E448" s="40">
        <v>914.13333333333321</v>
      </c>
      <c r="F448" s="40">
        <v>905.81666666666661</v>
      </c>
      <c r="G448" s="40">
        <v>893.63333333333321</v>
      </c>
      <c r="H448" s="40">
        <v>934.63333333333321</v>
      </c>
      <c r="I448" s="40">
        <v>946.81666666666661</v>
      </c>
      <c r="J448" s="40">
        <v>955.13333333333321</v>
      </c>
      <c r="K448" s="31">
        <v>938.5</v>
      </c>
      <c r="L448" s="31">
        <v>918</v>
      </c>
      <c r="M448" s="31">
        <v>0.81803000000000003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18020.400000000001</v>
      </c>
      <c r="D449" s="40">
        <v>18015.133333333335</v>
      </c>
      <c r="E449" s="40">
        <v>17855.26666666667</v>
      </c>
      <c r="F449" s="40">
        <v>17690.133333333335</v>
      </c>
      <c r="G449" s="40">
        <v>17530.26666666667</v>
      </c>
      <c r="H449" s="40">
        <v>18180.26666666667</v>
      </c>
      <c r="I449" s="40">
        <v>18340.133333333331</v>
      </c>
      <c r="J449" s="40">
        <v>18505.26666666667</v>
      </c>
      <c r="K449" s="31">
        <v>18175</v>
      </c>
      <c r="L449" s="31">
        <v>17850</v>
      </c>
      <c r="M449" s="31">
        <v>1.2630000000000001E-2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1084.05</v>
      </c>
      <c r="D450" s="40">
        <v>1101.4166666666667</v>
      </c>
      <c r="E450" s="40">
        <v>1060.8333333333335</v>
      </c>
      <c r="F450" s="40">
        <v>1037.6166666666668</v>
      </c>
      <c r="G450" s="40">
        <v>997.03333333333353</v>
      </c>
      <c r="H450" s="40">
        <v>1124.6333333333334</v>
      </c>
      <c r="I450" s="40">
        <v>1165.2166666666669</v>
      </c>
      <c r="J450" s="40">
        <v>1188.4333333333334</v>
      </c>
      <c r="K450" s="31">
        <v>1142</v>
      </c>
      <c r="L450" s="31">
        <v>1078.2</v>
      </c>
      <c r="M450" s="31">
        <v>45.869529999999997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230.45</v>
      </c>
      <c r="D451" s="40">
        <v>232.01666666666665</v>
      </c>
      <c r="E451" s="40">
        <v>226.23333333333329</v>
      </c>
      <c r="F451" s="40">
        <v>222.01666666666665</v>
      </c>
      <c r="G451" s="40">
        <v>216.23333333333329</v>
      </c>
      <c r="H451" s="40">
        <v>236.23333333333329</v>
      </c>
      <c r="I451" s="40">
        <v>242.01666666666665</v>
      </c>
      <c r="J451" s="40">
        <v>246.23333333333329</v>
      </c>
      <c r="K451" s="31">
        <v>237.8</v>
      </c>
      <c r="L451" s="31">
        <v>227.8</v>
      </c>
      <c r="M451" s="31">
        <v>33.832630000000002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1440</v>
      </c>
      <c r="D452" s="40">
        <v>1448.75</v>
      </c>
      <c r="E452" s="40">
        <v>1417.5</v>
      </c>
      <c r="F452" s="40">
        <v>1395</v>
      </c>
      <c r="G452" s="40">
        <v>1363.75</v>
      </c>
      <c r="H452" s="40">
        <v>1471.25</v>
      </c>
      <c r="I452" s="40">
        <v>1502.5</v>
      </c>
      <c r="J452" s="40">
        <v>1525</v>
      </c>
      <c r="K452" s="31">
        <v>1480</v>
      </c>
      <c r="L452" s="31">
        <v>1426.25</v>
      </c>
      <c r="M452" s="31">
        <v>1.6872199999999999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3611.45</v>
      </c>
      <c r="D453" s="40">
        <v>3629.8833333333332</v>
      </c>
      <c r="E453" s="40">
        <v>3589.7666666666664</v>
      </c>
      <c r="F453" s="40">
        <v>3568.083333333333</v>
      </c>
      <c r="G453" s="40">
        <v>3527.9666666666662</v>
      </c>
      <c r="H453" s="40">
        <v>3651.5666666666666</v>
      </c>
      <c r="I453" s="40">
        <v>3691.6833333333334</v>
      </c>
      <c r="J453" s="40">
        <v>3713.3666666666668</v>
      </c>
      <c r="K453" s="31">
        <v>3670</v>
      </c>
      <c r="L453" s="31">
        <v>3608.2</v>
      </c>
      <c r="M453" s="31">
        <v>64.422989999999999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849.6</v>
      </c>
      <c r="D454" s="40">
        <v>851.86666666666667</v>
      </c>
      <c r="E454" s="40">
        <v>843.73333333333335</v>
      </c>
      <c r="F454" s="40">
        <v>837.86666666666667</v>
      </c>
      <c r="G454" s="40">
        <v>829.73333333333335</v>
      </c>
      <c r="H454" s="40">
        <v>857.73333333333335</v>
      </c>
      <c r="I454" s="40">
        <v>865.86666666666679</v>
      </c>
      <c r="J454" s="40">
        <v>871.73333333333335</v>
      </c>
      <c r="K454" s="31">
        <v>860</v>
      </c>
      <c r="L454" s="31">
        <v>846</v>
      </c>
      <c r="M454" s="31">
        <v>23.52197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6259.95</v>
      </c>
      <c r="D455" s="40">
        <v>6274.3166666666666</v>
      </c>
      <c r="E455" s="40">
        <v>6185.6333333333332</v>
      </c>
      <c r="F455" s="40">
        <v>6111.3166666666666</v>
      </c>
      <c r="G455" s="40">
        <v>6022.6333333333332</v>
      </c>
      <c r="H455" s="40">
        <v>6348.6333333333332</v>
      </c>
      <c r="I455" s="40">
        <v>6437.3166666666657</v>
      </c>
      <c r="J455" s="40">
        <v>6511.6333333333332</v>
      </c>
      <c r="K455" s="31">
        <v>6363</v>
      </c>
      <c r="L455" s="31">
        <v>6200</v>
      </c>
      <c r="M455" s="31">
        <v>2.8946800000000001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1668.75</v>
      </c>
      <c r="D456" s="40">
        <v>1684.3166666666666</v>
      </c>
      <c r="E456" s="40">
        <v>1634.7333333333331</v>
      </c>
      <c r="F456" s="40">
        <v>1600.7166666666665</v>
      </c>
      <c r="G456" s="40">
        <v>1551.133333333333</v>
      </c>
      <c r="H456" s="40">
        <v>1718.3333333333333</v>
      </c>
      <c r="I456" s="40">
        <v>1767.9166666666667</v>
      </c>
      <c r="J456" s="40">
        <v>1801.9333333333334</v>
      </c>
      <c r="K456" s="31">
        <v>1733.9</v>
      </c>
      <c r="L456" s="31">
        <v>1650.3</v>
      </c>
      <c r="M456" s="31">
        <v>2.9976699999999998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247.65</v>
      </c>
      <c r="D457" s="40">
        <v>254.36666666666665</v>
      </c>
      <c r="E457" s="40">
        <v>233.73333333333329</v>
      </c>
      <c r="F457" s="40">
        <v>219.81666666666663</v>
      </c>
      <c r="G457" s="40">
        <v>199.18333333333328</v>
      </c>
      <c r="H457" s="40">
        <v>268.2833333333333</v>
      </c>
      <c r="I457" s="40">
        <v>288.91666666666669</v>
      </c>
      <c r="J457" s="40">
        <v>302.83333333333331</v>
      </c>
      <c r="K457" s="31">
        <v>275</v>
      </c>
      <c r="L457" s="31">
        <v>240.45</v>
      </c>
      <c r="M457" s="31">
        <v>337.36515000000003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497.6</v>
      </c>
      <c r="D458" s="40">
        <v>506.5333333333333</v>
      </c>
      <c r="E458" s="40">
        <v>483.06666666666661</v>
      </c>
      <c r="F458" s="40">
        <v>468.5333333333333</v>
      </c>
      <c r="G458" s="40">
        <v>445.06666666666661</v>
      </c>
      <c r="H458" s="40">
        <v>521.06666666666661</v>
      </c>
      <c r="I458" s="40">
        <v>544.5333333333333</v>
      </c>
      <c r="J458" s="40">
        <v>559.06666666666661</v>
      </c>
      <c r="K458" s="31">
        <v>530</v>
      </c>
      <c r="L458" s="31">
        <v>492</v>
      </c>
      <c r="M458" s="31">
        <v>1036.3090099999999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222.6</v>
      </c>
      <c r="D459" s="40">
        <v>226.76666666666665</v>
      </c>
      <c r="E459" s="40">
        <v>216.5333333333333</v>
      </c>
      <c r="F459" s="40">
        <v>210.46666666666664</v>
      </c>
      <c r="G459" s="40">
        <v>200.23333333333329</v>
      </c>
      <c r="H459" s="40">
        <v>232.83333333333331</v>
      </c>
      <c r="I459" s="40">
        <v>243.06666666666666</v>
      </c>
      <c r="J459" s="40">
        <v>249.13333333333333</v>
      </c>
      <c r="K459" s="31">
        <v>237</v>
      </c>
      <c r="L459" s="31">
        <v>220.7</v>
      </c>
      <c r="M459" s="31">
        <v>1269.38132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1375.05</v>
      </c>
      <c r="D460" s="40">
        <v>1373.2166666666665</v>
      </c>
      <c r="E460" s="40">
        <v>1355.833333333333</v>
      </c>
      <c r="F460" s="40">
        <v>1336.6166666666666</v>
      </c>
      <c r="G460" s="40">
        <v>1319.2333333333331</v>
      </c>
      <c r="H460" s="40">
        <v>1392.4333333333329</v>
      </c>
      <c r="I460" s="40">
        <v>1409.8166666666666</v>
      </c>
      <c r="J460" s="40">
        <v>1429.0333333333328</v>
      </c>
      <c r="K460" s="31">
        <v>1390.6</v>
      </c>
      <c r="L460" s="31">
        <v>1354</v>
      </c>
      <c r="M460" s="31">
        <v>82.273709999999994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4982.45</v>
      </c>
      <c r="D461" s="40">
        <v>5030.9833333333336</v>
      </c>
      <c r="E461" s="40">
        <v>4885.666666666667</v>
      </c>
      <c r="F461" s="40">
        <v>4788.8833333333332</v>
      </c>
      <c r="G461" s="40">
        <v>4643.5666666666666</v>
      </c>
      <c r="H461" s="40">
        <v>5127.7666666666673</v>
      </c>
      <c r="I461" s="40">
        <v>5273.083333333333</v>
      </c>
      <c r="J461" s="40">
        <v>5369.8666666666677</v>
      </c>
      <c r="K461" s="31">
        <v>5176.3</v>
      </c>
      <c r="L461" s="31">
        <v>4934.2</v>
      </c>
      <c r="M461" s="31">
        <v>0.34369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1430.8</v>
      </c>
      <c r="D462" s="40">
        <v>1433.6333333333332</v>
      </c>
      <c r="E462" s="40">
        <v>1407.6666666666665</v>
      </c>
      <c r="F462" s="40">
        <v>1384.5333333333333</v>
      </c>
      <c r="G462" s="40">
        <v>1358.5666666666666</v>
      </c>
      <c r="H462" s="40">
        <v>1456.7666666666664</v>
      </c>
      <c r="I462" s="40">
        <v>1482.7333333333331</v>
      </c>
      <c r="J462" s="40">
        <v>1505.8666666666663</v>
      </c>
      <c r="K462" s="31">
        <v>1459.6</v>
      </c>
      <c r="L462" s="31">
        <v>1410.5</v>
      </c>
      <c r="M462" s="31">
        <v>43.281239999999997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163.9</v>
      </c>
      <c r="D463" s="40">
        <v>164.93333333333337</v>
      </c>
      <c r="E463" s="40">
        <v>162.06666666666672</v>
      </c>
      <c r="F463" s="40">
        <v>160.23333333333335</v>
      </c>
      <c r="G463" s="40">
        <v>157.3666666666667</v>
      </c>
      <c r="H463" s="40">
        <v>166.76666666666674</v>
      </c>
      <c r="I463" s="40">
        <v>169.63333333333335</v>
      </c>
      <c r="J463" s="40">
        <v>171.46666666666675</v>
      </c>
      <c r="K463" s="31">
        <v>167.8</v>
      </c>
      <c r="L463" s="31">
        <v>163.1</v>
      </c>
      <c r="M463" s="31">
        <v>2.6955499999999999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994.4</v>
      </c>
      <c r="D464" s="40">
        <v>999.18333333333339</v>
      </c>
      <c r="E464" s="40">
        <v>978.36666666666679</v>
      </c>
      <c r="F464" s="40">
        <v>962.33333333333337</v>
      </c>
      <c r="G464" s="40">
        <v>941.51666666666677</v>
      </c>
      <c r="H464" s="40">
        <v>1015.2166666666668</v>
      </c>
      <c r="I464" s="40">
        <v>1036.0333333333333</v>
      </c>
      <c r="J464" s="40">
        <v>1052.0666666666668</v>
      </c>
      <c r="K464" s="31">
        <v>1020</v>
      </c>
      <c r="L464" s="31">
        <v>983.15</v>
      </c>
      <c r="M464" s="31">
        <v>7.4763400000000004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1387.7</v>
      </c>
      <c r="D465" s="40">
        <v>1394.5666666666666</v>
      </c>
      <c r="E465" s="40">
        <v>1374.1333333333332</v>
      </c>
      <c r="F465" s="40">
        <v>1360.5666666666666</v>
      </c>
      <c r="G465" s="40">
        <v>1340.1333333333332</v>
      </c>
      <c r="H465" s="40">
        <v>1408.1333333333332</v>
      </c>
      <c r="I465" s="40">
        <v>1428.5666666666666</v>
      </c>
      <c r="J465" s="40">
        <v>1442.1333333333332</v>
      </c>
      <c r="K465" s="31">
        <v>1415</v>
      </c>
      <c r="L465" s="31">
        <v>1381</v>
      </c>
      <c r="M465" s="31">
        <v>0.39113999999999999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1140.95</v>
      </c>
      <c r="D466" s="40">
        <v>1153.6166666666668</v>
      </c>
      <c r="E466" s="40">
        <v>1117.3333333333335</v>
      </c>
      <c r="F466" s="40">
        <v>1093.7166666666667</v>
      </c>
      <c r="G466" s="40">
        <v>1057.4333333333334</v>
      </c>
      <c r="H466" s="40">
        <v>1177.2333333333336</v>
      </c>
      <c r="I466" s="40">
        <v>1213.5166666666669</v>
      </c>
      <c r="J466" s="40">
        <v>1237.1333333333337</v>
      </c>
      <c r="K466" s="31">
        <v>1189.9000000000001</v>
      </c>
      <c r="L466" s="31">
        <v>1130</v>
      </c>
      <c r="M466" s="31">
        <v>1.08226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1843.6</v>
      </c>
      <c r="D467" s="40">
        <v>1854.8833333333332</v>
      </c>
      <c r="E467" s="40">
        <v>1797.7666666666664</v>
      </c>
      <c r="F467" s="40">
        <v>1751.9333333333332</v>
      </c>
      <c r="G467" s="40">
        <v>1694.8166666666664</v>
      </c>
      <c r="H467" s="40">
        <v>1900.7166666666665</v>
      </c>
      <c r="I467" s="40">
        <v>1957.8333333333333</v>
      </c>
      <c r="J467" s="40">
        <v>2003.6666666666665</v>
      </c>
      <c r="K467" s="31">
        <v>1912</v>
      </c>
      <c r="L467" s="31">
        <v>1809.05</v>
      </c>
      <c r="M467" s="31">
        <v>0.91590000000000005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2564.0500000000002</v>
      </c>
      <c r="D468" s="40">
        <v>2560.1333333333332</v>
      </c>
      <c r="E468" s="40">
        <v>2536.2666666666664</v>
      </c>
      <c r="F468" s="40">
        <v>2508.4833333333331</v>
      </c>
      <c r="G468" s="40">
        <v>2484.6166666666663</v>
      </c>
      <c r="H468" s="40">
        <v>2587.9166666666665</v>
      </c>
      <c r="I468" s="40">
        <v>2611.7833333333333</v>
      </c>
      <c r="J468" s="40">
        <v>2639.5666666666666</v>
      </c>
      <c r="K468" s="31">
        <v>2584</v>
      </c>
      <c r="L468" s="31">
        <v>2532.35</v>
      </c>
      <c r="M468" s="31">
        <v>15.464589999999999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3130.4</v>
      </c>
      <c r="D469" s="40">
        <v>3139.9666666666667</v>
      </c>
      <c r="E469" s="40">
        <v>3099.9333333333334</v>
      </c>
      <c r="F469" s="40">
        <v>3069.4666666666667</v>
      </c>
      <c r="G469" s="40">
        <v>3029.4333333333334</v>
      </c>
      <c r="H469" s="40">
        <v>3170.4333333333334</v>
      </c>
      <c r="I469" s="40">
        <v>3210.4666666666672</v>
      </c>
      <c r="J469" s="40">
        <v>3240.9333333333334</v>
      </c>
      <c r="K469" s="31">
        <v>3180</v>
      </c>
      <c r="L469" s="31">
        <v>3109.5</v>
      </c>
      <c r="M469" s="31">
        <v>0.51346000000000003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515.4</v>
      </c>
      <c r="D470" s="40">
        <v>517.38333333333333</v>
      </c>
      <c r="E470" s="40">
        <v>511.81666666666661</v>
      </c>
      <c r="F470" s="40">
        <v>508.23333333333323</v>
      </c>
      <c r="G470" s="40">
        <v>502.66666666666652</v>
      </c>
      <c r="H470" s="40">
        <v>520.9666666666667</v>
      </c>
      <c r="I470" s="40">
        <v>526.53333333333353</v>
      </c>
      <c r="J470" s="40">
        <v>530.11666666666679</v>
      </c>
      <c r="K470" s="31">
        <v>522.95000000000005</v>
      </c>
      <c r="L470" s="31">
        <v>513.79999999999995</v>
      </c>
      <c r="M470" s="31">
        <v>3.8795899999999999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1154.45</v>
      </c>
      <c r="D471" s="40">
        <v>1161.1499999999999</v>
      </c>
      <c r="E471" s="40">
        <v>1138.2999999999997</v>
      </c>
      <c r="F471" s="40">
        <v>1122.1499999999999</v>
      </c>
      <c r="G471" s="40">
        <v>1099.2999999999997</v>
      </c>
      <c r="H471" s="40">
        <v>1177.2999999999997</v>
      </c>
      <c r="I471" s="40">
        <v>1200.1499999999996</v>
      </c>
      <c r="J471" s="40">
        <v>1216.2999999999997</v>
      </c>
      <c r="K471" s="31">
        <v>1184</v>
      </c>
      <c r="L471" s="31">
        <v>1145</v>
      </c>
      <c r="M471" s="31">
        <v>5.63063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38.450000000000003</v>
      </c>
      <c r="D472" s="40">
        <v>39.016666666666673</v>
      </c>
      <c r="E472" s="40">
        <v>36.783333333333346</v>
      </c>
      <c r="F472" s="40">
        <v>35.116666666666674</v>
      </c>
      <c r="G472" s="40">
        <v>32.883333333333347</v>
      </c>
      <c r="H472" s="40">
        <v>40.683333333333344</v>
      </c>
      <c r="I472" s="40">
        <v>42.916666666666679</v>
      </c>
      <c r="J472" s="40">
        <v>44.583333333333343</v>
      </c>
      <c r="K472" s="31">
        <v>41.25</v>
      </c>
      <c r="L472" s="31">
        <v>37.35</v>
      </c>
      <c r="M472" s="31">
        <v>1194.8099099999999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168.55</v>
      </c>
      <c r="D473" s="40">
        <v>169.75</v>
      </c>
      <c r="E473" s="40">
        <v>166.2</v>
      </c>
      <c r="F473" s="40">
        <v>163.85</v>
      </c>
      <c r="G473" s="40">
        <v>160.29999999999998</v>
      </c>
      <c r="H473" s="40">
        <v>172.1</v>
      </c>
      <c r="I473" s="40">
        <v>175.65</v>
      </c>
      <c r="J473" s="40">
        <v>178</v>
      </c>
      <c r="K473" s="31">
        <v>173.3</v>
      </c>
      <c r="L473" s="31">
        <v>167.4</v>
      </c>
      <c r="M473" s="31">
        <v>1.14238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1362.95</v>
      </c>
      <c r="D474" s="40">
        <v>1369.6499999999999</v>
      </c>
      <c r="E474" s="40">
        <v>1343.2999999999997</v>
      </c>
      <c r="F474" s="40">
        <v>1323.6499999999999</v>
      </c>
      <c r="G474" s="40">
        <v>1297.2999999999997</v>
      </c>
      <c r="H474" s="40">
        <v>1389.2999999999997</v>
      </c>
      <c r="I474" s="40">
        <v>1415.6499999999996</v>
      </c>
      <c r="J474" s="40">
        <v>1435.2999999999997</v>
      </c>
      <c r="K474" s="31">
        <v>1396</v>
      </c>
      <c r="L474" s="31">
        <v>1350</v>
      </c>
      <c r="M474" s="31">
        <v>0.69272999999999996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14.3</v>
      </c>
      <c r="D475" s="40">
        <v>14.383333333333333</v>
      </c>
      <c r="E475" s="40">
        <v>14.166666666666666</v>
      </c>
      <c r="F475" s="40">
        <v>14.033333333333333</v>
      </c>
      <c r="G475" s="40">
        <v>13.816666666666666</v>
      </c>
      <c r="H475" s="40">
        <v>14.516666666666666</v>
      </c>
      <c r="I475" s="40">
        <v>14.733333333333334</v>
      </c>
      <c r="J475" s="40">
        <v>14.866666666666665</v>
      </c>
      <c r="K475" s="31">
        <v>14.6</v>
      </c>
      <c r="L475" s="31">
        <v>14.25</v>
      </c>
      <c r="M475" s="31">
        <v>72.696600000000004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629.5</v>
      </c>
      <c r="D476" s="40">
        <v>632.2166666666667</v>
      </c>
      <c r="E476" s="40">
        <v>623.03333333333342</v>
      </c>
      <c r="F476" s="40">
        <v>616.56666666666672</v>
      </c>
      <c r="G476" s="40">
        <v>607.38333333333344</v>
      </c>
      <c r="H476" s="40">
        <v>638.68333333333339</v>
      </c>
      <c r="I476" s="40">
        <v>647.86666666666679</v>
      </c>
      <c r="J476" s="40">
        <v>654.33333333333337</v>
      </c>
      <c r="K476" s="31">
        <v>641.4</v>
      </c>
      <c r="L476" s="31">
        <v>625.75</v>
      </c>
      <c r="M476" s="31">
        <v>2.8521800000000002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747.85</v>
      </c>
      <c r="D477" s="40">
        <v>750.69999999999993</v>
      </c>
      <c r="E477" s="40">
        <v>742.39999999999986</v>
      </c>
      <c r="F477" s="40">
        <v>736.94999999999993</v>
      </c>
      <c r="G477" s="40">
        <v>728.64999999999986</v>
      </c>
      <c r="H477" s="40">
        <v>756.14999999999986</v>
      </c>
      <c r="I477" s="40">
        <v>764.44999999999982</v>
      </c>
      <c r="J477" s="40">
        <v>769.89999999999986</v>
      </c>
      <c r="K477" s="31">
        <v>759</v>
      </c>
      <c r="L477" s="31">
        <v>745.25</v>
      </c>
      <c r="M477" s="31">
        <v>21.442959999999999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1102.7</v>
      </c>
      <c r="D478" s="40">
        <v>1106.1333333333334</v>
      </c>
      <c r="E478" s="40">
        <v>1091.666666666667</v>
      </c>
      <c r="F478" s="40">
        <v>1080.6333333333334</v>
      </c>
      <c r="G478" s="40">
        <v>1066.166666666667</v>
      </c>
      <c r="H478" s="40">
        <v>1117.166666666667</v>
      </c>
      <c r="I478" s="40">
        <v>1131.6333333333337</v>
      </c>
      <c r="J478" s="40">
        <v>1142.666666666667</v>
      </c>
      <c r="K478" s="31">
        <v>1120.5999999999999</v>
      </c>
      <c r="L478" s="31">
        <v>1095.0999999999999</v>
      </c>
      <c r="M478" s="31">
        <v>2.8319399999999999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161.44999999999999</v>
      </c>
      <c r="D479" s="40">
        <v>162.66666666666666</v>
      </c>
      <c r="E479" s="40">
        <v>159.83333333333331</v>
      </c>
      <c r="F479" s="40">
        <v>158.21666666666667</v>
      </c>
      <c r="G479" s="40">
        <v>155.38333333333333</v>
      </c>
      <c r="H479" s="40">
        <v>164.2833333333333</v>
      </c>
      <c r="I479" s="40">
        <v>167.11666666666662</v>
      </c>
      <c r="J479" s="40">
        <v>168.73333333333329</v>
      </c>
      <c r="K479" s="31">
        <v>165.5</v>
      </c>
      <c r="L479" s="31">
        <v>161.05000000000001</v>
      </c>
      <c r="M479" s="31">
        <v>6.6823499999999996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22.4</v>
      </c>
      <c r="D480" s="40">
        <v>22.583333333333332</v>
      </c>
      <c r="E480" s="40">
        <v>22.066666666666663</v>
      </c>
      <c r="F480" s="40">
        <v>21.733333333333331</v>
      </c>
      <c r="G480" s="40">
        <v>21.216666666666661</v>
      </c>
      <c r="H480" s="40">
        <v>22.916666666666664</v>
      </c>
      <c r="I480" s="40">
        <v>23.433333333333337</v>
      </c>
      <c r="J480" s="40">
        <v>23.766666666666666</v>
      </c>
      <c r="K480" s="31">
        <v>23.1</v>
      </c>
      <c r="L480" s="31">
        <v>22.25</v>
      </c>
      <c r="M480" s="31">
        <v>54.130110000000002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7395.5</v>
      </c>
      <c r="D481" s="40">
        <v>7397.8166666666666</v>
      </c>
      <c r="E481" s="40">
        <v>7337.6833333333334</v>
      </c>
      <c r="F481" s="40">
        <v>7279.8666666666668</v>
      </c>
      <c r="G481" s="40">
        <v>7219.7333333333336</v>
      </c>
      <c r="H481" s="40">
        <v>7455.6333333333332</v>
      </c>
      <c r="I481" s="40">
        <v>7515.7666666666664</v>
      </c>
      <c r="J481" s="40">
        <v>7573.583333333333</v>
      </c>
      <c r="K481" s="31">
        <v>7457.95</v>
      </c>
      <c r="L481" s="31">
        <v>7340</v>
      </c>
      <c r="M481" s="31">
        <v>5.99817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44.8</v>
      </c>
      <c r="D482" s="40">
        <v>45.333333333333336</v>
      </c>
      <c r="E482" s="40">
        <v>43.866666666666674</v>
      </c>
      <c r="F482" s="40">
        <v>42.933333333333337</v>
      </c>
      <c r="G482" s="40">
        <v>41.466666666666676</v>
      </c>
      <c r="H482" s="40">
        <v>46.266666666666673</v>
      </c>
      <c r="I482" s="40">
        <v>47.733333333333327</v>
      </c>
      <c r="J482" s="40">
        <v>48.666666666666671</v>
      </c>
      <c r="K482" s="31">
        <v>46.8</v>
      </c>
      <c r="L482" s="31">
        <v>44.4</v>
      </c>
      <c r="M482" s="31">
        <v>471.19360999999998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1709.35</v>
      </c>
      <c r="D483" s="40">
        <v>1716.95</v>
      </c>
      <c r="E483" s="40">
        <v>1692.5</v>
      </c>
      <c r="F483" s="40">
        <v>1675.6499999999999</v>
      </c>
      <c r="G483" s="40">
        <v>1651.1999999999998</v>
      </c>
      <c r="H483" s="40">
        <v>1733.8000000000002</v>
      </c>
      <c r="I483" s="40">
        <v>1758.2500000000005</v>
      </c>
      <c r="J483" s="40">
        <v>1775.1000000000004</v>
      </c>
      <c r="K483" s="31">
        <v>1741.4</v>
      </c>
      <c r="L483" s="31">
        <v>1700.1</v>
      </c>
      <c r="M483" s="31">
        <v>2.4016899999999999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888.6</v>
      </c>
      <c r="D484" s="40">
        <v>894.61666666666667</v>
      </c>
      <c r="E484" s="40">
        <v>879.33333333333337</v>
      </c>
      <c r="F484" s="40">
        <v>870.06666666666672</v>
      </c>
      <c r="G484" s="40">
        <v>854.78333333333342</v>
      </c>
      <c r="H484" s="40">
        <v>903.88333333333333</v>
      </c>
      <c r="I484" s="40">
        <v>919.16666666666663</v>
      </c>
      <c r="J484" s="40">
        <v>928.43333333333328</v>
      </c>
      <c r="K484" s="31">
        <v>909.9</v>
      </c>
      <c r="L484" s="31">
        <v>885.35</v>
      </c>
      <c r="M484" s="31">
        <v>10.853770000000001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262.89999999999998</v>
      </c>
      <c r="D485" s="40">
        <v>263.5</v>
      </c>
      <c r="E485" s="40">
        <v>260.5</v>
      </c>
      <c r="F485" s="40">
        <v>258.10000000000002</v>
      </c>
      <c r="G485" s="40">
        <v>255.10000000000002</v>
      </c>
      <c r="H485" s="40">
        <v>265.89999999999998</v>
      </c>
      <c r="I485" s="40">
        <v>268.89999999999998</v>
      </c>
      <c r="J485" s="40">
        <v>271.29999999999995</v>
      </c>
      <c r="K485" s="31">
        <v>266.5</v>
      </c>
      <c r="L485" s="31">
        <v>261.10000000000002</v>
      </c>
      <c r="M485" s="31">
        <v>2.9025799999999999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4325.6499999999996</v>
      </c>
      <c r="D486" s="40">
        <v>4307.1500000000005</v>
      </c>
      <c r="E486" s="40">
        <v>4218.3000000000011</v>
      </c>
      <c r="F486" s="40">
        <v>4110.9500000000007</v>
      </c>
      <c r="G486" s="40">
        <v>4022.1000000000013</v>
      </c>
      <c r="H486" s="40">
        <v>4414.5000000000009</v>
      </c>
      <c r="I486" s="40">
        <v>4503.3500000000013</v>
      </c>
      <c r="J486" s="40">
        <v>4610.7000000000007</v>
      </c>
      <c r="K486" s="31">
        <v>4396</v>
      </c>
      <c r="L486" s="31">
        <v>4199.8</v>
      </c>
      <c r="M486" s="31">
        <v>0.72302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575.6</v>
      </c>
      <c r="D487" s="40">
        <v>578.0333333333333</v>
      </c>
      <c r="E487" s="40">
        <v>567.66666666666663</v>
      </c>
      <c r="F487" s="40">
        <v>559.73333333333335</v>
      </c>
      <c r="G487" s="40">
        <v>549.36666666666667</v>
      </c>
      <c r="H487" s="40">
        <v>585.96666666666658</v>
      </c>
      <c r="I487" s="40">
        <v>596.33333333333337</v>
      </c>
      <c r="J487" s="40">
        <v>604.26666666666654</v>
      </c>
      <c r="K487" s="31">
        <v>588.4</v>
      </c>
      <c r="L487" s="31">
        <v>570.1</v>
      </c>
      <c r="M487" s="31">
        <v>4.8882099999999999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3751.7</v>
      </c>
      <c r="D488" s="40">
        <v>3738.4666666666667</v>
      </c>
      <c r="E488" s="40">
        <v>3656.9333333333334</v>
      </c>
      <c r="F488" s="40">
        <v>3562.1666666666665</v>
      </c>
      <c r="G488" s="40">
        <v>3480.6333333333332</v>
      </c>
      <c r="H488" s="40">
        <v>3833.2333333333336</v>
      </c>
      <c r="I488" s="40">
        <v>3914.7666666666673</v>
      </c>
      <c r="J488" s="40">
        <v>4009.5333333333338</v>
      </c>
      <c r="K488" s="31">
        <v>3820</v>
      </c>
      <c r="L488" s="31">
        <v>3643.7</v>
      </c>
      <c r="M488" s="31">
        <v>0.46294000000000002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714.35</v>
      </c>
      <c r="D489" s="40">
        <v>719.0333333333333</v>
      </c>
      <c r="E489" s="40">
        <v>706.06666666666661</v>
      </c>
      <c r="F489" s="40">
        <v>697.7833333333333</v>
      </c>
      <c r="G489" s="40">
        <v>684.81666666666661</v>
      </c>
      <c r="H489" s="40">
        <v>727.31666666666661</v>
      </c>
      <c r="I489" s="40">
        <v>740.2833333333333</v>
      </c>
      <c r="J489" s="40">
        <v>748.56666666666661</v>
      </c>
      <c r="K489" s="31">
        <v>732</v>
      </c>
      <c r="L489" s="31">
        <v>710.75</v>
      </c>
      <c r="M489" s="31">
        <v>0.87619000000000002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44.3</v>
      </c>
      <c r="D490" s="40">
        <v>44.533333333333331</v>
      </c>
      <c r="E490" s="40">
        <v>43.266666666666666</v>
      </c>
      <c r="F490" s="40">
        <v>42.233333333333334</v>
      </c>
      <c r="G490" s="40">
        <v>40.966666666666669</v>
      </c>
      <c r="H490" s="40">
        <v>45.566666666666663</v>
      </c>
      <c r="I490" s="40">
        <v>46.833333333333329</v>
      </c>
      <c r="J490" s="40">
        <v>47.86666666666666</v>
      </c>
      <c r="K490" s="31">
        <v>45.8</v>
      </c>
      <c r="L490" s="31">
        <v>43.5</v>
      </c>
      <c r="M490" s="31">
        <v>92.358459999999994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1555.25</v>
      </c>
      <c r="D491" s="40">
        <v>1558.0166666666667</v>
      </c>
      <c r="E491" s="40">
        <v>1528.0333333333333</v>
      </c>
      <c r="F491" s="40">
        <v>1500.8166666666666</v>
      </c>
      <c r="G491" s="40">
        <v>1470.8333333333333</v>
      </c>
      <c r="H491" s="40">
        <v>1585.2333333333333</v>
      </c>
      <c r="I491" s="40">
        <v>1615.2166666666665</v>
      </c>
      <c r="J491" s="40">
        <v>1642.4333333333334</v>
      </c>
      <c r="K491" s="31">
        <v>1588</v>
      </c>
      <c r="L491" s="31">
        <v>1530.8</v>
      </c>
      <c r="M491" s="31">
        <v>0.48797000000000001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2033.05</v>
      </c>
      <c r="D492" s="40">
        <v>2044.5333333333335</v>
      </c>
      <c r="E492" s="40">
        <v>2008.5166666666669</v>
      </c>
      <c r="F492" s="40">
        <v>1983.9833333333333</v>
      </c>
      <c r="G492" s="40">
        <v>1947.9666666666667</v>
      </c>
      <c r="H492" s="40">
        <v>2069.0666666666671</v>
      </c>
      <c r="I492" s="40">
        <v>2105.0833333333339</v>
      </c>
      <c r="J492" s="40">
        <v>2129.6166666666672</v>
      </c>
      <c r="K492" s="31">
        <v>2080.5500000000002</v>
      </c>
      <c r="L492" s="31">
        <v>2020</v>
      </c>
      <c r="M492" s="31">
        <v>0.80286999999999997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306.5</v>
      </c>
      <c r="D493" s="40">
        <v>306.81666666666666</v>
      </c>
      <c r="E493" s="40">
        <v>304.68333333333334</v>
      </c>
      <c r="F493" s="40">
        <v>302.86666666666667</v>
      </c>
      <c r="G493" s="40">
        <v>300.73333333333335</v>
      </c>
      <c r="H493" s="40">
        <v>308.63333333333333</v>
      </c>
      <c r="I493" s="40">
        <v>310.76666666666665</v>
      </c>
      <c r="J493" s="40">
        <v>312.58333333333331</v>
      </c>
      <c r="K493" s="31">
        <v>308.95</v>
      </c>
      <c r="L493" s="31">
        <v>305</v>
      </c>
      <c r="M493" s="31">
        <v>1.9928399999999999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898.05</v>
      </c>
      <c r="D494" s="40">
        <v>897.68333333333339</v>
      </c>
      <c r="E494" s="40">
        <v>891.41666666666674</v>
      </c>
      <c r="F494" s="40">
        <v>884.7833333333333</v>
      </c>
      <c r="G494" s="40">
        <v>878.51666666666665</v>
      </c>
      <c r="H494" s="40">
        <v>904.31666666666683</v>
      </c>
      <c r="I494" s="40">
        <v>910.58333333333348</v>
      </c>
      <c r="J494" s="40">
        <v>917.21666666666692</v>
      </c>
      <c r="K494" s="31">
        <v>903.95</v>
      </c>
      <c r="L494" s="31">
        <v>891.05</v>
      </c>
      <c r="M494" s="31">
        <v>8.4563199999999998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331.9</v>
      </c>
      <c r="D495" s="40">
        <v>332.7833333333333</v>
      </c>
      <c r="E495" s="40">
        <v>323.11666666666662</v>
      </c>
      <c r="F495" s="40">
        <v>314.33333333333331</v>
      </c>
      <c r="G495" s="40">
        <v>304.66666666666663</v>
      </c>
      <c r="H495" s="40">
        <v>341.56666666666661</v>
      </c>
      <c r="I495" s="40">
        <v>351.23333333333335</v>
      </c>
      <c r="J495" s="40">
        <v>360.01666666666659</v>
      </c>
      <c r="K495" s="31">
        <v>342.45</v>
      </c>
      <c r="L495" s="31">
        <v>324</v>
      </c>
      <c r="M495" s="31">
        <v>264.05426999999997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3183.4</v>
      </c>
      <c r="D496" s="40">
        <v>3194.5</v>
      </c>
      <c r="E496" s="40">
        <v>3134</v>
      </c>
      <c r="F496" s="40">
        <v>3084.6</v>
      </c>
      <c r="G496" s="40">
        <v>3024.1</v>
      </c>
      <c r="H496" s="40">
        <v>3243.9</v>
      </c>
      <c r="I496" s="40">
        <v>3304.4</v>
      </c>
      <c r="J496" s="40">
        <v>3353.8</v>
      </c>
      <c r="K496" s="31">
        <v>3255</v>
      </c>
      <c r="L496" s="31">
        <v>3145.1</v>
      </c>
      <c r="M496" s="31">
        <v>2.6715499999999999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2077.75</v>
      </c>
      <c r="D497" s="40">
        <v>2064.0499999999997</v>
      </c>
      <c r="E497" s="40">
        <v>2031.0999999999995</v>
      </c>
      <c r="F497" s="40">
        <v>1984.4499999999998</v>
      </c>
      <c r="G497" s="40">
        <v>1951.4999999999995</v>
      </c>
      <c r="H497" s="40">
        <v>2110.6999999999994</v>
      </c>
      <c r="I497" s="40">
        <v>2143.6499999999992</v>
      </c>
      <c r="J497" s="40">
        <v>2190.2999999999993</v>
      </c>
      <c r="K497" s="31">
        <v>2097</v>
      </c>
      <c r="L497" s="31">
        <v>2017.4</v>
      </c>
      <c r="M497" s="31">
        <v>0.71897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10.75</v>
      </c>
      <c r="D498" s="40">
        <v>10.783333333333331</v>
      </c>
      <c r="E498" s="40">
        <v>10.666666666666663</v>
      </c>
      <c r="F498" s="40">
        <v>10.58333333333333</v>
      </c>
      <c r="G498" s="40">
        <v>10.466666666666661</v>
      </c>
      <c r="H498" s="40">
        <v>10.866666666666664</v>
      </c>
      <c r="I498" s="40">
        <v>10.983333333333331</v>
      </c>
      <c r="J498" s="40">
        <v>11.066666666666665</v>
      </c>
      <c r="K498" s="31">
        <v>10.9</v>
      </c>
      <c r="L498" s="31">
        <v>10.7</v>
      </c>
      <c r="M498" s="31">
        <v>1186.75965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1324.9</v>
      </c>
      <c r="D499" s="40">
        <v>1321.7666666666667</v>
      </c>
      <c r="E499" s="40">
        <v>1313.1333333333332</v>
      </c>
      <c r="F499" s="40">
        <v>1301.3666666666666</v>
      </c>
      <c r="G499" s="40">
        <v>1292.7333333333331</v>
      </c>
      <c r="H499" s="40">
        <v>1333.5333333333333</v>
      </c>
      <c r="I499" s="40">
        <v>1342.166666666667</v>
      </c>
      <c r="J499" s="40">
        <v>1353.9333333333334</v>
      </c>
      <c r="K499" s="31">
        <v>1330.4</v>
      </c>
      <c r="L499" s="31">
        <v>1310</v>
      </c>
      <c r="M499" s="31">
        <v>6.9876800000000001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7486.85</v>
      </c>
      <c r="D500" s="40">
        <v>7440.4666666666672</v>
      </c>
      <c r="E500" s="40">
        <v>7358.9333333333343</v>
      </c>
      <c r="F500" s="40">
        <v>7231.0166666666673</v>
      </c>
      <c r="G500" s="40">
        <v>7149.4833333333345</v>
      </c>
      <c r="H500" s="40">
        <v>7568.3833333333341</v>
      </c>
      <c r="I500" s="40">
        <v>7649.916666666667</v>
      </c>
      <c r="J500" s="40">
        <v>7777.8333333333339</v>
      </c>
      <c r="K500" s="31">
        <v>7522</v>
      </c>
      <c r="L500" s="31">
        <v>7312.55</v>
      </c>
      <c r="M500" s="31">
        <v>0.1686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147.69999999999999</v>
      </c>
      <c r="D501" s="40">
        <v>147.81666666666669</v>
      </c>
      <c r="E501" s="40">
        <v>144.98333333333338</v>
      </c>
      <c r="F501" s="40">
        <v>142.26666666666668</v>
      </c>
      <c r="G501" s="40">
        <v>139.43333333333337</v>
      </c>
      <c r="H501" s="40">
        <v>150.53333333333339</v>
      </c>
      <c r="I501" s="40">
        <v>153.3666666666667</v>
      </c>
      <c r="J501" s="40">
        <v>156.0833333333334</v>
      </c>
      <c r="K501" s="31">
        <v>150.65</v>
      </c>
      <c r="L501" s="31">
        <v>145.1</v>
      </c>
      <c r="M501" s="31">
        <v>40.224980000000002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160.9</v>
      </c>
      <c r="D502" s="40">
        <v>161.66666666666666</v>
      </c>
      <c r="E502" s="40">
        <v>159.33333333333331</v>
      </c>
      <c r="F502" s="40">
        <v>157.76666666666665</v>
      </c>
      <c r="G502" s="40">
        <v>155.43333333333331</v>
      </c>
      <c r="H502" s="40">
        <v>163.23333333333332</v>
      </c>
      <c r="I502" s="40">
        <v>165.56666666666663</v>
      </c>
      <c r="J502" s="40">
        <v>167.13333333333333</v>
      </c>
      <c r="K502" s="31">
        <v>164</v>
      </c>
      <c r="L502" s="31">
        <v>160.1</v>
      </c>
      <c r="M502" s="31">
        <v>11.46433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584.45000000000005</v>
      </c>
      <c r="D503" s="40">
        <v>597.81666666666672</v>
      </c>
      <c r="E503" s="40">
        <v>566.63333333333344</v>
      </c>
      <c r="F503" s="40">
        <v>548.81666666666672</v>
      </c>
      <c r="G503" s="40">
        <v>517.63333333333344</v>
      </c>
      <c r="H503" s="40">
        <v>615.63333333333344</v>
      </c>
      <c r="I503" s="40">
        <v>646.81666666666661</v>
      </c>
      <c r="J503" s="40">
        <v>664.63333333333344</v>
      </c>
      <c r="K503" s="31">
        <v>629</v>
      </c>
      <c r="L503" s="31">
        <v>580</v>
      </c>
      <c r="M503" s="31">
        <v>11.892530000000001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2445.65</v>
      </c>
      <c r="D504" s="40">
        <v>2465.2666666666664</v>
      </c>
      <c r="E504" s="40">
        <v>2412.5333333333328</v>
      </c>
      <c r="F504" s="40">
        <v>2379.4166666666665</v>
      </c>
      <c r="G504" s="40">
        <v>2326.6833333333329</v>
      </c>
      <c r="H504" s="40">
        <v>2498.3833333333328</v>
      </c>
      <c r="I504" s="40">
        <v>2551.1166666666663</v>
      </c>
      <c r="J504" s="40">
        <v>2584.2333333333327</v>
      </c>
      <c r="K504" s="31">
        <v>2518</v>
      </c>
      <c r="L504" s="31">
        <v>2432.15</v>
      </c>
      <c r="M504" s="31">
        <v>0.65571999999999997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708.25</v>
      </c>
      <c r="D505" s="40">
        <v>714.36666666666667</v>
      </c>
      <c r="E505" s="40">
        <v>688.88333333333333</v>
      </c>
      <c r="F505" s="40">
        <v>669.51666666666665</v>
      </c>
      <c r="G505" s="40">
        <v>644.0333333333333</v>
      </c>
      <c r="H505" s="40">
        <v>733.73333333333335</v>
      </c>
      <c r="I505" s="40">
        <v>759.2166666666667</v>
      </c>
      <c r="J505" s="40">
        <v>778.58333333333337</v>
      </c>
      <c r="K505" s="31">
        <v>739.85</v>
      </c>
      <c r="L505" s="31">
        <v>695</v>
      </c>
      <c r="M505" s="31">
        <v>591.88802999999996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490.5</v>
      </c>
      <c r="D506" s="40">
        <v>490.16666666666669</v>
      </c>
      <c r="E506" s="40">
        <v>482.33333333333337</v>
      </c>
      <c r="F506" s="40">
        <v>474.16666666666669</v>
      </c>
      <c r="G506" s="40">
        <v>466.33333333333337</v>
      </c>
      <c r="H506" s="40">
        <v>498.33333333333337</v>
      </c>
      <c r="I506" s="40">
        <v>506.16666666666674</v>
      </c>
      <c r="J506" s="40">
        <v>514.33333333333337</v>
      </c>
      <c r="K506" s="31">
        <v>498</v>
      </c>
      <c r="L506" s="31">
        <v>482</v>
      </c>
      <c r="M506" s="31">
        <v>8.9929900000000007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13.2</v>
      </c>
      <c r="D507" s="40">
        <v>13.283333333333331</v>
      </c>
      <c r="E507" s="40">
        <v>13.116666666666664</v>
      </c>
      <c r="F507" s="40">
        <v>13.033333333333331</v>
      </c>
      <c r="G507" s="40">
        <v>12.866666666666664</v>
      </c>
      <c r="H507" s="40">
        <v>13.366666666666664</v>
      </c>
      <c r="I507" s="40">
        <v>13.533333333333331</v>
      </c>
      <c r="J507" s="40">
        <v>13.616666666666664</v>
      </c>
      <c r="K507" s="31">
        <v>13.45</v>
      </c>
      <c r="L507" s="31">
        <v>13.2</v>
      </c>
      <c r="M507" s="31">
        <v>821.28218000000004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319.85000000000002</v>
      </c>
      <c r="D508" s="40">
        <v>317.55</v>
      </c>
      <c r="E508" s="40">
        <v>313.60000000000002</v>
      </c>
      <c r="F508" s="40">
        <v>307.35000000000002</v>
      </c>
      <c r="G508" s="40">
        <v>303.40000000000003</v>
      </c>
      <c r="H508" s="40">
        <v>323.8</v>
      </c>
      <c r="I508" s="40">
        <v>327.74999999999994</v>
      </c>
      <c r="J508" s="40">
        <v>334</v>
      </c>
      <c r="K508" s="31">
        <v>321.5</v>
      </c>
      <c r="L508" s="31">
        <v>311.3</v>
      </c>
      <c r="M508" s="31">
        <v>263.17075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508.35</v>
      </c>
      <c r="D509" s="40">
        <v>510.98333333333335</v>
      </c>
      <c r="E509" s="40">
        <v>498.36666666666667</v>
      </c>
      <c r="F509" s="40">
        <v>488.38333333333333</v>
      </c>
      <c r="G509" s="40">
        <v>475.76666666666665</v>
      </c>
      <c r="H509" s="40">
        <v>520.9666666666667</v>
      </c>
      <c r="I509" s="40">
        <v>533.58333333333348</v>
      </c>
      <c r="J509" s="40">
        <v>543.56666666666672</v>
      </c>
      <c r="K509" s="31">
        <v>523.6</v>
      </c>
      <c r="L509" s="31">
        <v>501</v>
      </c>
      <c r="M509" s="31">
        <v>19.924620000000001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2314.15</v>
      </c>
      <c r="D510" s="40">
        <v>2318.1</v>
      </c>
      <c r="E510" s="40">
        <v>2301.0499999999997</v>
      </c>
      <c r="F510" s="40">
        <v>2287.9499999999998</v>
      </c>
      <c r="G510" s="40">
        <v>2270.8999999999996</v>
      </c>
      <c r="H510" s="40">
        <v>2331.1999999999998</v>
      </c>
      <c r="I510" s="40">
        <v>2348.25</v>
      </c>
      <c r="J510" s="40">
        <v>2361.35</v>
      </c>
      <c r="K510" s="31">
        <v>2335.15</v>
      </c>
      <c r="L510" s="31">
        <v>2305</v>
      </c>
      <c r="M510" s="31">
        <v>0.20719000000000001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2300.1</v>
      </c>
      <c r="D511" s="40">
        <v>2291.25</v>
      </c>
      <c r="E511" s="40">
        <v>2260.5</v>
      </c>
      <c r="F511" s="40">
        <v>2220.9</v>
      </c>
      <c r="G511" s="40">
        <v>2190.15</v>
      </c>
      <c r="H511" s="40">
        <v>2330.85</v>
      </c>
      <c r="I511" s="40">
        <v>2361.6</v>
      </c>
      <c r="J511" s="40">
        <v>2401.1999999999998</v>
      </c>
      <c r="K511" s="31">
        <v>2322</v>
      </c>
      <c r="L511" s="31">
        <v>2251.65</v>
      </c>
      <c r="M511" s="31">
        <v>1.04451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69" sqref="H69"/>
    </sheetView>
  </sheetViews>
  <sheetFormatPr defaultColWidth="17.332031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35" width="9.332031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70"/>
      <c r="B5" s="471"/>
      <c r="C5" s="470"/>
      <c r="D5" s="471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72" t="s">
        <v>589</v>
      </c>
      <c r="C7" s="471"/>
      <c r="D7" s="7">
        <f>Main!B10</f>
        <v>44487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44483</v>
      </c>
      <c r="B10" s="32">
        <v>540615</v>
      </c>
      <c r="C10" s="31" t="s">
        <v>993</v>
      </c>
      <c r="D10" s="31" t="s">
        <v>994</v>
      </c>
      <c r="E10" s="31" t="s">
        <v>599</v>
      </c>
      <c r="F10" s="90">
        <v>96500</v>
      </c>
      <c r="G10" s="32">
        <v>15.66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44483</v>
      </c>
      <c r="B11" s="32">
        <v>539773</v>
      </c>
      <c r="C11" s="31" t="s">
        <v>1020</v>
      </c>
      <c r="D11" s="31" t="s">
        <v>1021</v>
      </c>
      <c r="E11" s="31" t="s">
        <v>599</v>
      </c>
      <c r="F11" s="90">
        <v>550000</v>
      </c>
      <c r="G11" s="32">
        <v>4.01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44483</v>
      </c>
      <c r="B12" s="32">
        <v>539773</v>
      </c>
      <c r="C12" s="31" t="s">
        <v>1020</v>
      </c>
      <c r="D12" s="31" t="s">
        <v>1022</v>
      </c>
      <c r="E12" s="31" t="s">
        <v>598</v>
      </c>
      <c r="F12" s="90">
        <v>350000</v>
      </c>
      <c r="G12" s="32">
        <v>4.01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44483</v>
      </c>
      <c r="B13" s="32">
        <v>531991</v>
      </c>
      <c r="C13" s="31" t="s">
        <v>1023</v>
      </c>
      <c r="D13" s="31" t="s">
        <v>1024</v>
      </c>
      <c r="E13" s="31" t="s">
        <v>598</v>
      </c>
      <c r="F13" s="90">
        <v>1099000</v>
      </c>
      <c r="G13" s="32">
        <v>0.42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44483</v>
      </c>
      <c r="B14" s="32">
        <v>508664</v>
      </c>
      <c r="C14" s="31" t="s">
        <v>1025</v>
      </c>
      <c r="D14" s="31" t="s">
        <v>1026</v>
      </c>
      <c r="E14" s="31" t="s">
        <v>598</v>
      </c>
      <c r="F14" s="90">
        <v>100000</v>
      </c>
      <c r="G14" s="32">
        <v>29.76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44483</v>
      </c>
      <c r="B15" s="32">
        <v>532386</v>
      </c>
      <c r="C15" s="31" t="s">
        <v>1027</v>
      </c>
      <c r="D15" s="31" t="s">
        <v>1028</v>
      </c>
      <c r="E15" s="31" t="s">
        <v>598</v>
      </c>
      <c r="F15" s="90">
        <v>142710</v>
      </c>
      <c r="G15" s="32">
        <v>34.15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44483</v>
      </c>
      <c r="B16" s="32">
        <v>531460</v>
      </c>
      <c r="C16" s="31" t="s">
        <v>1029</v>
      </c>
      <c r="D16" s="31" t="s">
        <v>1030</v>
      </c>
      <c r="E16" s="31" t="s">
        <v>599</v>
      </c>
      <c r="F16" s="90">
        <v>31000</v>
      </c>
      <c r="G16" s="32">
        <v>12.51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44483</v>
      </c>
      <c r="B17" s="32">
        <v>543378</v>
      </c>
      <c r="C17" s="31" t="s">
        <v>995</v>
      </c>
      <c r="D17" s="31" t="s">
        <v>1031</v>
      </c>
      <c r="E17" s="31" t="s">
        <v>599</v>
      </c>
      <c r="F17" s="90">
        <v>19200</v>
      </c>
      <c r="G17" s="32">
        <v>180.6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44483</v>
      </c>
      <c r="B18" s="32">
        <v>543378</v>
      </c>
      <c r="C18" s="31" t="s">
        <v>995</v>
      </c>
      <c r="D18" s="31" t="s">
        <v>1032</v>
      </c>
      <c r="E18" s="31" t="s">
        <v>598</v>
      </c>
      <c r="F18" s="90">
        <v>45600</v>
      </c>
      <c r="G18" s="32">
        <v>180.47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44483</v>
      </c>
      <c r="B19" s="32">
        <v>533149</v>
      </c>
      <c r="C19" s="31" t="s">
        <v>1033</v>
      </c>
      <c r="D19" s="31" t="s">
        <v>1034</v>
      </c>
      <c r="E19" s="31" t="s">
        <v>598</v>
      </c>
      <c r="F19" s="90">
        <v>100801</v>
      </c>
      <c r="G19" s="32">
        <v>4.09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44483</v>
      </c>
      <c r="B20" s="32">
        <v>543324</v>
      </c>
      <c r="C20" s="31" t="s">
        <v>1035</v>
      </c>
      <c r="D20" s="31" t="s">
        <v>1036</v>
      </c>
      <c r="E20" s="31" t="s">
        <v>599</v>
      </c>
      <c r="F20" s="90">
        <v>12000</v>
      </c>
      <c r="G20" s="32">
        <v>189.34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44483</v>
      </c>
      <c r="B21" s="32">
        <v>543324</v>
      </c>
      <c r="C21" s="31" t="s">
        <v>1035</v>
      </c>
      <c r="D21" s="31" t="s">
        <v>1004</v>
      </c>
      <c r="E21" s="31" t="s">
        <v>598</v>
      </c>
      <c r="F21" s="90">
        <v>12000</v>
      </c>
      <c r="G21" s="32">
        <v>181.33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44483</v>
      </c>
      <c r="B22" s="32">
        <v>539479</v>
      </c>
      <c r="C22" s="31" t="s">
        <v>1037</v>
      </c>
      <c r="D22" s="31" t="s">
        <v>1038</v>
      </c>
      <c r="E22" s="31" t="s">
        <v>599</v>
      </c>
      <c r="F22" s="90">
        <v>27701</v>
      </c>
      <c r="G22" s="32">
        <v>24.47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44483</v>
      </c>
      <c r="B23" s="32">
        <v>513723</v>
      </c>
      <c r="C23" s="31" t="s">
        <v>1039</v>
      </c>
      <c r="D23" s="31" t="s">
        <v>1040</v>
      </c>
      <c r="E23" s="31" t="s">
        <v>599</v>
      </c>
      <c r="F23" s="90">
        <v>32831</v>
      </c>
      <c r="G23" s="32">
        <v>63.33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44483</v>
      </c>
      <c r="B24" s="32">
        <v>536709</v>
      </c>
      <c r="C24" s="31" t="s">
        <v>1041</v>
      </c>
      <c r="D24" s="31" t="s">
        <v>1042</v>
      </c>
      <c r="E24" s="31" t="s">
        <v>599</v>
      </c>
      <c r="F24" s="90">
        <v>20000</v>
      </c>
      <c r="G24" s="32">
        <v>14.8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44483</v>
      </c>
      <c r="B25" s="32">
        <v>536868</v>
      </c>
      <c r="C25" s="31" t="s">
        <v>996</v>
      </c>
      <c r="D25" s="31" t="s">
        <v>997</v>
      </c>
      <c r="E25" s="31" t="s">
        <v>599</v>
      </c>
      <c r="F25" s="90">
        <v>611859</v>
      </c>
      <c r="G25" s="32">
        <v>55.89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44483</v>
      </c>
      <c r="B26" s="32">
        <v>543286</v>
      </c>
      <c r="C26" s="31" t="s">
        <v>1043</v>
      </c>
      <c r="D26" s="31" t="s">
        <v>1044</v>
      </c>
      <c r="E26" s="31" t="s">
        <v>599</v>
      </c>
      <c r="F26" s="90">
        <v>36000</v>
      </c>
      <c r="G26" s="32">
        <v>18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44483</v>
      </c>
      <c r="B27" s="32">
        <v>539910</v>
      </c>
      <c r="C27" s="31" t="s">
        <v>998</v>
      </c>
      <c r="D27" s="31" t="s">
        <v>1000</v>
      </c>
      <c r="E27" s="31" t="s">
        <v>598</v>
      </c>
      <c r="F27" s="90">
        <v>100000</v>
      </c>
      <c r="G27" s="32">
        <v>3.09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44483</v>
      </c>
      <c r="B28" s="32">
        <v>539910</v>
      </c>
      <c r="C28" s="31" t="s">
        <v>998</v>
      </c>
      <c r="D28" s="31" t="s">
        <v>999</v>
      </c>
      <c r="E28" s="31" t="s">
        <v>599</v>
      </c>
      <c r="F28" s="90">
        <v>143526</v>
      </c>
      <c r="G28" s="32">
        <v>3.09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44483</v>
      </c>
      <c r="B29" s="32">
        <v>505299</v>
      </c>
      <c r="C29" s="31" t="s">
        <v>1045</v>
      </c>
      <c r="D29" s="31" t="s">
        <v>1003</v>
      </c>
      <c r="E29" s="31" t="s">
        <v>598</v>
      </c>
      <c r="F29" s="90">
        <v>20461</v>
      </c>
      <c r="G29" s="32">
        <v>139.61000000000001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44483</v>
      </c>
      <c r="B30" s="32">
        <v>531328</v>
      </c>
      <c r="C30" s="31" t="s">
        <v>1046</v>
      </c>
      <c r="D30" s="31" t="s">
        <v>1047</v>
      </c>
      <c r="E30" s="31" t="s">
        <v>598</v>
      </c>
      <c r="F30" s="90">
        <v>71900</v>
      </c>
      <c r="G30" s="32">
        <v>6.39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44483</v>
      </c>
      <c r="B31" s="32">
        <v>531328</v>
      </c>
      <c r="C31" s="31" t="s">
        <v>1046</v>
      </c>
      <c r="D31" s="31" t="s">
        <v>1048</v>
      </c>
      <c r="E31" s="31" t="s">
        <v>598</v>
      </c>
      <c r="F31" s="90">
        <v>112600</v>
      </c>
      <c r="G31" s="32">
        <v>6.39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44483</v>
      </c>
      <c r="B32" s="32">
        <v>531328</v>
      </c>
      <c r="C32" s="31" t="s">
        <v>1046</v>
      </c>
      <c r="D32" s="31" t="s">
        <v>1049</v>
      </c>
      <c r="E32" s="31" t="s">
        <v>599</v>
      </c>
      <c r="F32" s="90">
        <v>353103</v>
      </c>
      <c r="G32" s="32">
        <v>6.39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44483</v>
      </c>
      <c r="B33" s="32">
        <v>534422</v>
      </c>
      <c r="C33" s="31" t="s">
        <v>860</v>
      </c>
      <c r="D33" s="31" t="s">
        <v>963</v>
      </c>
      <c r="E33" s="31" t="s">
        <v>599</v>
      </c>
      <c r="F33" s="90">
        <v>65231</v>
      </c>
      <c r="G33" s="32">
        <v>27.5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44483</v>
      </c>
      <c r="B34" s="32">
        <v>512048</v>
      </c>
      <c r="C34" s="31" t="s">
        <v>1050</v>
      </c>
      <c r="D34" s="31" t="s">
        <v>1051</v>
      </c>
      <c r="E34" s="31" t="s">
        <v>599</v>
      </c>
      <c r="F34" s="90">
        <v>524470</v>
      </c>
      <c r="G34" s="32">
        <v>1.1100000000000001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44483</v>
      </c>
      <c r="B35" s="32">
        <v>505523</v>
      </c>
      <c r="C35" s="31" t="s">
        <v>982</v>
      </c>
      <c r="D35" s="31" t="s">
        <v>1052</v>
      </c>
      <c r="E35" s="31" t="s">
        <v>599</v>
      </c>
      <c r="F35" s="90">
        <v>5640000</v>
      </c>
      <c r="G35" s="32">
        <v>0.45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44483</v>
      </c>
      <c r="B36" s="32">
        <v>539767</v>
      </c>
      <c r="C36" s="31" t="s">
        <v>857</v>
      </c>
      <c r="D36" s="31" t="s">
        <v>1053</v>
      </c>
      <c r="E36" s="31" t="s">
        <v>599</v>
      </c>
      <c r="F36" s="90">
        <v>18000</v>
      </c>
      <c r="G36" s="32">
        <v>13.84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44483</v>
      </c>
      <c r="B37" s="32">
        <v>539767</v>
      </c>
      <c r="C37" s="31" t="s">
        <v>857</v>
      </c>
      <c r="D37" s="31" t="s">
        <v>1054</v>
      </c>
      <c r="E37" s="31" t="s">
        <v>598</v>
      </c>
      <c r="F37" s="90">
        <v>18708</v>
      </c>
      <c r="G37" s="32">
        <v>13.2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44483</v>
      </c>
      <c r="B38" s="32">
        <v>539767</v>
      </c>
      <c r="C38" s="31" t="s">
        <v>857</v>
      </c>
      <c r="D38" s="31" t="s">
        <v>1055</v>
      </c>
      <c r="E38" s="31" t="s">
        <v>598</v>
      </c>
      <c r="F38" s="90">
        <v>53293</v>
      </c>
      <c r="G38" s="32">
        <v>13.54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44483</v>
      </c>
      <c r="B39" s="32">
        <v>539767</v>
      </c>
      <c r="C39" s="31" t="s">
        <v>857</v>
      </c>
      <c r="D39" s="31" t="s">
        <v>983</v>
      </c>
      <c r="E39" s="31" t="s">
        <v>598</v>
      </c>
      <c r="F39" s="90">
        <v>25299</v>
      </c>
      <c r="G39" s="32">
        <v>13.84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44483</v>
      </c>
      <c r="B40" s="32">
        <v>543207</v>
      </c>
      <c r="C40" s="31" t="s">
        <v>1001</v>
      </c>
      <c r="D40" s="31" t="s">
        <v>1002</v>
      </c>
      <c r="E40" s="31" t="s">
        <v>598</v>
      </c>
      <c r="F40" s="90">
        <v>78538</v>
      </c>
      <c r="G40" s="32">
        <v>32.54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44483</v>
      </c>
      <c r="B41" s="32">
        <v>543207</v>
      </c>
      <c r="C41" s="31" t="s">
        <v>1001</v>
      </c>
      <c r="D41" s="31" t="s">
        <v>1002</v>
      </c>
      <c r="E41" s="31" t="s">
        <v>599</v>
      </c>
      <c r="F41" s="90">
        <v>118884</v>
      </c>
      <c r="G41" s="32">
        <v>32.549999999999997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44483</v>
      </c>
      <c r="B42" s="32">
        <v>543207</v>
      </c>
      <c r="C42" s="31" t="s">
        <v>1001</v>
      </c>
      <c r="D42" s="31" t="s">
        <v>1056</v>
      </c>
      <c r="E42" s="31" t="s">
        <v>598</v>
      </c>
      <c r="F42" s="90">
        <v>121551</v>
      </c>
      <c r="G42" s="32">
        <v>32.549999999999997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44483</v>
      </c>
      <c r="B43" s="32">
        <v>543207</v>
      </c>
      <c r="C43" s="31" t="s">
        <v>1001</v>
      </c>
      <c r="D43" s="31" t="s">
        <v>1056</v>
      </c>
      <c r="E43" s="31" t="s">
        <v>599</v>
      </c>
      <c r="F43" s="90">
        <v>100951</v>
      </c>
      <c r="G43" s="32">
        <v>32.549999999999997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44483</v>
      </c>
      <c r="B44" s="32">
        <v>530557</v>
      </c>
      <c r="C44" s="31" t="s">
        <v>1057</v>
      </c>
      <c r="D44" s="31" t="s">
        <v>1058</v>
      </c>
      <c r="E44" s="31" t="s">
        <v>599</v>
      </c>
      <c r="F44" s="90">
        <v>1500000</v>
      </c>
      <c r="G44" s="32">
        <v>2.83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44483</v>
      </c>
      <c r="B45" s="32">
        <v>530557</v>
      </c>
      <c r="C45" s="31" t="s">
        <v>1057</v>
      </c>
      <c r="D45" s="31" t="s">
        <v>1059</v>
      </c>
      <c r="E45" s="31" t="s">
        <v>599</v>
      </c>
      <c r="F45" s="90">
        <v>1400000</v>
      </c>
      <c r="G45" s="32">
        <v>2.83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44483</v>
      </c>
      <c r="B46" s="32">
        <v>530557</v>
      </c>
      <c r="C46" s="31" t="s">
        <v>1057</v>
      </c>
      <c r="D46" s="31" t="s">
        <v>1060</v>
      </c>
      <c r="E46" s="31" t="s">
        <v>598</v>
      </c>
      <c r="F46" s="90">
        <v>1300000</v>
      </c>
      <c r="G46" s="32">
        <v>2.83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44483</v>
      </c>
      <c r="B47" s="32">
        <v>530733</v>
      </c>
      <c r="C47" s="31" t="s">
        <v>1061</v>
      </c>
      <c r="D47" s="31" t="s">
        <v>1062</v>
      </c>
      <c r="E47" s="31" t="s">
        <v>598</v>
      </c>
      <c r="F47" s="90">
        <v>30856</v>
      </c>
      <c r="G47" s="32">
        <v>11.03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44483</v>
      </c>
      <c r="B48" s="32">
        <v>541206</v>
      </c>
      <c r="C48" s="31" t="s">
        <v>1063</v>
      </c>
      <c r="D48" s="31" t="s">
        <v>951</v>
      </c>
      <c r="E48" s="31" t="s">
        <v>598</v>
      </c>
      <c r="F48" s="90">
        <v>42000</v>
      </c>
      <c r="G48" s="32">
        <v>112.2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44483</v>
      </c>
      <c r="B49" s="32">
        <v>541206</v>
      </c>
      <c r="C49" s="31" t="s">
        <v>1063</v>
      </c>
      <c r="D49" s="31" t="s">
        <v>951</v>
      </c>
      <c r="E49" s="31" t="s">
        <v>599</v>
      </c>
      <c r="F49" s="90">
        <v>112000</v>
      </c>
      <c r="G49" s="32">
        <v>111.52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44483</v>
      </c>
      <c r="B50" s="32">
        <v>538860</v>
      </c>
      <c r="C50" s="31" t="s">
        <v>1064</v>
      </c>
      <c r="D50" s="31" t="s">
        <v>1065</v>
      </c>
      <c r="E50" s="31" t="s">
        <v>598</v>
      </c>
      <c r="F50" s="90">
        <v>36636</v>
      </c>
      <c r="G50" s="32">
        <v>0.37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44483</v>
      </c>
      <c r="B51" s="32">
        <v>538860</v>
      </c>
      <c r="C51" s="31" t="s">
        <v>1064</v>
      </c>
      <c r="D51" s="31" t="s">
        <v>1065</v>
      </c>
      <c r="E51" s="31" t="s">
        <v>599</v>
      </c>
      <c r="F51" s="90">
        <v>432000</v>
      </c>
      <c r="G51" s="32">
        <v>0.36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44483</v>
      </c>
      <c r="B52" s="32">
        <v>538860</v>
      </c>
      <c r="C52" s="31" t="s">
        <v>1064</v>
      </c>
      <c r="D52" s="31" t="s">
        <v>1066</v>
      </c>
      <c r="E52" s="31" t="s">
        <v>598</v>
      </c>
      <c r="F52" s="90">
        <v>550000</v>
      </c>
      <c r="G52" s="32">
        <v>0.37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44483</v>
      </c>
      <c r="B53" s="32">
        <v>538860</v>
      </c>
      <c r="C53" s="31" t="s">
        <v>1064</v>
      </c>
      <c r="D53" s="31" t="s">
        <v>1067</v>
      </c>
      <c r="E53" s="31" t="s">
        <v>599</v>
      </c>
      <c r="F53" s="90">
        <v>1025000</v>
      </c>
      <c r="G53" s="32">
        <v>0.36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44483</v>
      </c>
      <c r="B54" s="32">
        <v>538860</v>
      </c>
      <c r="C54" s="31" t="s">
        <v>1064</v>
      </c>
      <c r="D54" s="31" t="s">
        <v>1068</v>
      </c>
      <c r="E54" s="31" t="s">
        <v>598</v>
      </c>
      <c r="F54" s="90">
        <v>450000</v>
      </c>
      <c r="G54" s="32">
        <v>0.36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44483</v>
      </c>
      <c r="B55" s="32">
        <v>532918</v>
      </c>
      <c r="C55" s="31" t="s">
        <v>1069</v>
      </c>
      <c r="D55" s="31" t="s">
        <v>1070</v>
      </c>
      <c r="E55" s="31" t="s">
        <v>598</v>
      </c>
      <c r="F55" s="90">
        <v>94584</v>
      </c>
      <c r="G55" s="32">
        <v>31.29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44483</v>
      </c>
      <c r="B56" s="32">
        <v>532918</v>
      </c>
      <c r="C56" s="31" t="s">
        <v>1069</v>
      </c>
      <c r="D56" s="31" t="s">
        <v>1070</v>
      </c>
      <c r="E56" s="31" t="s">
        <v>599</v>
      </c>
      <c r="F56" s="90">
        <v>62057</v>
      </c>
      <c r="G56" s="32">
        <v>33.36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44483</v>
      </c>
      <c r="B57" s="32">
        <v>519191</v>
      </c>
      <c r="C57" s="31" t="s">
        <v>1071</v>
      </c>
      <c r="D57" s="31" t="s">
        <v>1072</v>
      </c>
      <c r="E57" s="31" t="s">
        <v>598</v>
      </c>
      <c r="F57" s="90">
        <v>37415</v>
      </c>
      <c r="G57" s="32">
        <v>24.56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44483</v>
      </c>
      <c r="B58" s="32">
        <v>519191</v>
      </c>
      <c r="C58" s="31" t="s">
        <v>1071</v>
      </c>
      <c r="D58" s="31" t="s">
        <v>1072</v>
      </c>
      <c r="E58" s="31" t="s">
        <v>599</v>
      </c>
      <c r="F58" s="90">
        <v>673</v>
      </c>
      <c r="G58" s="32">
        <v>24.76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44483</v>
      </c>
      <c r="B59" s="32">
        <v>519191</v>
      </c>
      <c r="C59" s="31" t="s">
        <v>1071</v>
      </c>
      <c r="D59" s="31" t="s">
        <v>1073</v>
      </c>
      <c r="E59" s="31" t="s">
        <v>599</v>
      </c>
      <c r="F59" s="90">
        <v>36723</v>
      </c>
      <c r="G59" s="32">
        <v>24.55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44483</v>
      </c>
      <c r="B60" s="32">
        <v>532092</v>
      </c>
      <c r="C60" s="31" t="s">
        <v>1074</v>
      </c>
      <c r="D60" s="31" t="s">
        <v>1075</v>
      </c>
      <c r="E60" s="31" t="s">
        <v>598</v>
      </c>
      <c r="F60" s="90">
        <v>300000</v>
      </c>
      <c r="G60" s="32">
        <v>3.69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44483</v>
      </c>
      <c r="B61" s="32">
        <v>530419</v>
      </c>
      <c r="C61" s="31" t="s">
        <v>1076</v>
      </c>
      <c r="D61" s="31" t="s">
        <v>1077</v>
      </c>
      <c r="E61" s="31" t="s">
        <v>598</v>
      </c>
      <c r="F61" s="90">
        <v>51360</v>
      </c>
      <c r="G61" s="32">
        <v>33.57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44483</v>
      </c>
      <c r="B62" s="32">
        <v>530419</v>
      </c>
      <c r="C62" s="20" t="s">
        <v>1076</v>
      </c>
      <c r="D62" s="20" t="s">
        <v>1077</v>
      </c>
      <c r="E62" s="31" t="s">
        <v>599</v>
      </c>
      <c r="F62" s="90">
        <v>14300</v>
      </c>
      <c r="G62" s="32">
        <v>33.5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44483</v>
      </c>
      <c r="B63" s="32">
        <v>539040</v>
      </c>
      <c r="C63" s="31" t="s">
        <v>1078</v>
      </c>
      <c r="D63" s="31" t="s">
        <v>1079</v>
      </c>
      <c r="E63" s="31" t="s">
        <v>598</v>
      </c>
      <c r="F63" s="90">
        <v>20000</v>
      </c>
      <c r="G63" s="32">
        <v>6.54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44483</v>
      </c>
      <c r="B64" s="32">
        <v>538610</v>
      </c>
      <c r="C64" s="31" t="s">
        <v>1080</v>
      </c>
      <c r="D64" s="31" t="s">
        <v>1081</v>
      </c>
      <c r="E64" s="31" t="s">
        <v>599</v>
      </c>
      <c r="F64" s="90">
        <v>37157</v>
      </c>
      <c r="G64" s="32">
        <v>63.3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44483</v>
      </c>
      <c r="B65" s="32">
        <v>538610</v>
      </c>
      <c r="C65" s="31" t="s">
        <v>1080</v>
      </c>
      <c r="D65" s="31" t="s">
        <v>1082</v>
      </c>
      <c r="E65" s="31" t="s">
        <v>599</v>
      </c>
      <c r="F65" s="90">
        <v>18489</v>
      </c>
      <c r="G65" s="32">
        <v>63.3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44483</v>
      </c>
      <c r="B66" s="32">
        <v>538610</v>
      </c>
      <c r="C66" s="31" t="s">
        <v>1080</v>
      </c>
      <c r="D66" s="31" t="s">
        <v>1083</v>
      </c>
      <c r="E66" s="31" t="s">
        <v>599</v>
      </c>
      <c r="F66" s="90">
        <v>25000</v>
      </c>
      <c r="G66" s="32">
        <v>63.3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44483</v>
      </c>
      <c r="B67" s="32">
        <v>500426</v>
      </c>
      <c r="C67" s="31" t="s">
        <v>1084</v>
      </c>
      <c r="D67" s="31" t="s">
        <v>1005</v>
      </c>
      <c r="E67" s="31" t="s">
        <v>598</v>
      </c>
      <c r="F67" s="90">
        <v>147574</v>
      </c>
      <c r="G67" s="32">
        <v>7.64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44483</v>
      </c>
      <c r="B68" s="32">
        <v>500426</v>
      </c>
      <c r="C68" s="31" t="s">
        <v>1084</v>
      </c>
      <c r="D68" s="31" t="s">
        <v>1005</v>
      </c>
      <c r="E68" s="31" t="s">
        <v>599</v>
      </c>
      <c r="F68" s="90">
        <v>165000</v>
      </c>
      <c r="G68" s="32">
        <v>8.17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44483</v>
      </c>
      <c r="B69" s="32">
        <v>533056</v>
      </c>
      <c r="C69" s="31" t="s">
        <v>1085</v>
      </c>
      <c r="D69" s="31" t="s">
        <v>1086</v>
      </c>
      <c r="E69" s="31" t="s">
        <v>599</v>
      </c>
      <c r="F69" s="90">
        <v>187757</v>
      </c>
      <c r="G69" s="32">
        <v>65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44483</v>
      </c>
      <c r="B70" s="32" t="s">
        <v>1087</v>
      </c>
      <c r="C70" s="31" t="s">
        <v>1088</v>
      </c>
      <c r="D70" s="31" t="s">
        <v>986</v>
      </c>
      <c r="E70" s="31" t="s">
        <v>598</v>
      </c>
      <c r="F70" s="90">
        <v>33953</v>
      </c>
      <c r="G70" s="32">
        <v>614.54</v>
      </c>
      <c r="H70" s="32" t="s">
        <v>897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44483</v>
      </c>
      <c r="B71" s="32" t="s">
        <v>984</v>
      </c>
      <c r="C71" s="31" t="s">
        <v>985</v>
      </c>
      <c r="D71" s="31" t="s">
        <v>954</v>
      </c>
      <c r="E71" s="31" t="s">
        <v>598</v>
      </c>
      <c r="F71" s="90">
        <v>41105</v>
      </c>
      <c r="G71" s="32">
        <v>438.79</v>
      </c>
      <c r="H71" s="32" t="s">
        <v>897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44483</v>
      </c>
      <c r="B72" s="32" t="s">
        <v>984</v>
      </c>
      <c r="C72" s="31" t="s">
        <v>985</v>
      </c>
      <c r="D72" s="31" t="s">
        <v>986</v>
      </c>
      <c r="E72" s="31" t="s">
        <v>598</v>
      </c>
      <c r="F72" s="90">
        <v>44229</v>
      </c>
      <c r="G72" s="32">
        <v>437.01</v>
      </c>
      <c r="H72" s="32" t="s">
        <v>897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44483</v>
      </c>
      <c r="B73" s="32" t="s">
        <v>1089</v>
      </c>
      <c r="C73" s="31" t="s">
        <v>1090</v>
      </c>
      <c r="D73" s="31" t="s">
        <v>896</v>
      </c>
      <c r="E73" s="31" t="s">
        <v>598</v>
      </c>
      <c r="F73" s="90">
        <v>116068</v>
      </c>
      <c r="G73" s="32">
        <v>163.69999999999999</v>
      </c>
      <c r="H73" s="32" t="s">
        <v>897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44483</v>
      </c>
      <c r="B74" s="32" t="s">
        <v>1027</v>
      </c>
      <c r="C74" s="31" t="s">
        <v>1091</v>
      </c>
      <c r="D74" s="31" t="s">
        <v>1092</v>
      </c>
      <c r="E74" s="31" t="s">
        <v>598</v>
      </c>
      <c r="F74" s="90">
        <v>150000</v>
      </c>
      <c r="G74" s="32">
        <v>34.1</v>
      </c>
      <c r="H74" s="32" t="s">
        <v>897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44483</v>
      </c>
      <c r="B75" s="32" t="s">
        <v>1093</v>
      </c>
      <c r="C75" s="31" t="s">
        <v>1094</v>
      </c>
      <c r="D75" s="31" t="s">
        <v>1095</v>
      </c>
      <c r="E75" s="31" t="s">
        <v>598</v>
      </c>
      <c r="F75" s="90">
        <v>42000</v>
      </c>
      <c r="G75" s="32">
        <v>66.7</v>
      </c>
      <c r="H75" s="32" t="s">
        <v>897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44483</v>
      </c>
      <c r="B76" s="32" t="s">
        <v>414</v>
      </c>
      <c r="C76" s="31" t="s">
        <v>1096</v>
      </c>
      <c r="D76" s="31" t="s">
        <v>1097</v>
      </c>
      <c r="E76" s="31" t="s">
        <v>598</v>
      </c>
      <c r="F76" s="90">
        <v>1743480</v>
      </c>
      <c r="G76" s="32">
        <v>212.94</v>
      </c>
      <c r="H76" s="32" t="s">
        <v>897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44483</v>
      </c>
      <c r="B77" s="32" t="s">
        <v>414</v>
      </c>
      <c r="C77" s="31" t="s">
        <v>1096</v>
      </c>
      <c r="D77" s="31" t="s">
        <v>954</v>
      </c>
      <c r="E77" s="31" t="s">
        <v>598</v>
      </c>
      <c r="F77" s="90">
        <v>1795812</v>
      </c>
      <c r="G77" s="32">
        <v>213.16</v>
      </c>
      <c r="H77" s="32" t="s">
        <v>897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44483</v>
      </c>
      <c r="B78" s="32" t="s">
        <v>1098</v>
      </c>
      <c r="C78" s="31" t="s">
        <v>1099</v>
      </c>
      <c r="D78" s="31" t="s">
        <v>1100</v>
      </c>
      <c r="E78" s="31" t="s">
        <v>598</v>
      </c>
      <c r="F78" s="90">
        <v>70000</v>
      </c>
      <c r="G78" s="32">
        <v>71.209999999999994</v>
      </c>
      <c r="H78" s="32" t="s">
        <v>897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44483</v>
      </c>
      <c r="B79" s="32" t="s">
        <v>1101</v>
      </c>
      <c r="C79" s="31" t="s">
        <v>1102</v>
      </c>
      <c r="D79" s="31" t="s">
        <v>1103</v>
      </c>
      <c r="E79" s="31" t="s">
        <v>598</v>
      </c>
      <c r="F79" s="90">
        <v>3071</v>
      </c>
      <c r="G79" s="32">
        <v>1022.33</v>
      </c>
      <c r="H79" s="32" t="s">
        <v>897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44483</v>
      </c>
      <c r="B80" s="32" t="s">
        <v>1104</v>
      </c>
      <c r="C80" s="31" t="s">
        <v>1105</v>
      </c>
      <c r="D80" s="31" t="s">
        <v>952</v>
      </c>
      <c r="E80" s="31" t="s">
        <v>598</v>
      </c>
      <c r="F80" s="90">
        <v>88119</v>
      </c>
      <c r="G80" s="32">
        <v>133.88999999999999</v>
      </c>
      <c r="H80" s="32" t="s">
        <v>897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44483</v>
      </c>
      <c r="B81" s="32" t="s">
        <v>1106</v>
      </c>
      <c r="C81" s="31" t="s">
        <v>1107</v>
      </c>
      <c r="D81" s="31" t="s">
        <v>954</v>
      </c>
      <c r="E81" s="31" t="s">
        <v>598</v>
      </c>
      <c r="F81" s="90">
        <v>460993</v>
      </c>
      <c r="G81" s="32">
        <v>445.33</v>
      </c>
      <c r="H81" s="32" t="s">
        <v>897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44483</v>
      </c>
      <c r="B82" s="32" t="s">
        <v>966</v>
      </c>
      <c r="C82" s="31" t="s">
        <v>967</v>
      </c>
      <c r="D82" s="31" t="s">
        <v>1108</v>
      </c>
      <c r="E82" s="31" t="s">
        <v>598</v>
      </c>
      <c r="F82" s="90">
        <v>500000</v>
      </c>
      <c r="G82" s="32">
        <v>19.78</v>
      </c>
      <c r="H82" s="32" t="s">
        <v>897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44483</v>
      </c>
      <c r="B83" s="32" t="s">
        <v>966</v>
      </c>
      <c r="C83" s="31" t="s">
        <v>967</v>
      </c>
      <c r="D83" s="31" t="s">
        <v>1109</v>
      </c>
      <c r="E83" s="31" t="s">
        <v>598</v>
      </c>
      <c r="F83" s="90">
        <v>325000</v>
      </c>
      <c r="G83" s="32">
        <v>19.03</v>
      </c>
      <c r="H83" s="32" t="s">
        <v>897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44483</v>
      </c>
      <c r="B84" s="32" t="s">
        <v>966</v>
      </c>
      <c r="C84" s="31" t="s">
        <v>967</v>
      </c>
      <c r="D84" s="31" t="s">
        <v>1110</v>
      </c>
      <c r="E84" s="31" t="s">
        <v>598</v>
      </c>
      <c r="F84" s="90">
        <v>300000</v>
      </c>
      <c r="G84" s="32">
        <v>17.41</v>
      </c>
      <c r="H84" s="32" t="s">
        <v>897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44483</v>
      </c>
      <c r="B85" s="32" t="s">
        <v>966</v>
      </c>
      <c r="C85" s="31" t="s">
        <v>967</v>
      </c>
      <c r="D85" s="31" t="s">
        <v>952</v>
      </c>
      <c r="E85" s="31" t="s">
        <v>598</v>
      </c>
      <c r="F85" s="90">
        <v>484056</v>
      </c>
      <c r="G85" s="32">
        <v>17.739999999999998</v>
      </c>
      <c r="H85" s="32" t="s">
        <v>897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44483</v>
      </c>
      <c r="B86" s="32" t="s">
        <v>1111</v>
      </c>
      <c r="C86" s="31" t="s">
        <v>1112</v>
      </c>
      <c r="D86" s="31" t="s">
        <v>1113</v>
      </c>
      <c r="E86" s="31" t="s">
        <v>598</v>
      </c>
      <c r="F86" s="90">
        <v>400000</v>
      </c>
      <c r="G86" s="32">
        <v>357.5</v>
      </c>
      <c r="H86" s="32" t="s">
        <v>897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44483</v>
      </c>
      <c r="B87" s="32" t="s">
        <v>1114</v>
      </c>
      <c r="C87" s="31" t="s">
        <v>1115</v>
      </c>
      <c r="D87" s="31" t="s">
        <v>1116</v>
      </c>
      <c r="E87" s="31" t="s">
        <v>598</v>
      </c>
      <c r="F87" s="90">
        <v>152121</v>
      </c>
      <c r="G87" s="32">
        <v>17.43</v>
      </c>
      <c r="H87" s="32" t="s">
        <v>897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44483</v>
      </c>
      <c r="B88" s="32" t="s">
        <v>1117</v>
      </c>
      <c r="C88" s="31" t="s">
        <v>1118</v>
      </c>
      <c r="D88" s="31" t="s">
        <v>1119</v>
      </c>
      <c r="E88" s="31" t="s">
        <v>598</v>
      </c>
      <c r="F88" s="90">
        <v>6422102</v>
      </c>
      <c r="G88" s="32">
        <v>2.2000000000000002</v>
      </c>
      <c r="H88" s="32" t="s">
        <v>897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44483</v>
      </c>
      <c r="B89" s="32" t="s">
        <v>1120</v>
      </c>
      <c r="C89" s="31" t="s">
        <v>1121</v>
      </c>
      <c r="D89" s="31" t="s">
        <v>1122</v>
      </c>
      <c r="E89" s="31" t="s">
        <v>599</v>
      </c>
      <c r="F89" s="90">
        <v>57000</v>
      </c>
      <c r="G89" s="32">
        <v>44.17</v>
      </c>
      <c r="H89" s="32" t="s">
        <v>897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44483</v>
      </c>
      <c r="B90" s="32" t="s">
        <v>1087</v>
      </c>
      <c r="C90" s="31" t="s">
        <v>1088</v>
      </c>
      <c r="D90" s="31" t="s">
        <v>986</v>
      </c>
      <c r="E90" s="31" t="s">
        <v>599</v>
      </c>
      <c r="F90" s="90">
        <v>33953</v>
      </c>
      <c r="G90" s="32">
        <v>617.42999999999995</v>
      </c>
      <c r="H90" s="32" t="s">
        <v>897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44483</v>
      </c>
      <c r="B91" s="32" t="s">
        <v>984</v>
      </c>
      <c r="C91" s="31" t="s">
        <v>985</v>
      </c>
      <c r="D91" s="31" t="s">
        <v>986</v>
      </c>
      <c r="E91" s="31" t="s">
        <v>599</v>
      </c>
      <c r="F91" s="90">
        <v>44229</v>
      </c>
      <c r="G91" s="32">
        <v>438.97</v>
      </c>
      <c r="H91" s="32" t="s">
        <v>897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44483</v>
      </c>
      <c r="B92" s="32" t="s">
        <v>984</v>
      </c>
      <c r="C92" s="31" t="s">
        <v>985</v>
      </c>
      <c r="D92" s="31" t="s">
        <v>954</v>
      </c>
      <c r="E92" s="31" t="s">
        <v>599</v>
      </c>
      <c r="F92" s="90">
        <v>40045</v>
      </c>
      <c r="G92" s="32">
        <v>436.5</v>
      </c>
      <c r="H92" s="32" t="s">
        <v>897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44483</v>
      </c>
      <c r="B93" s="32" t="s">
        <v>1089</v>
      </c>
      <c r="C93" s="31" t="s">
        <v>1090</v>
      </c>
      <c r="D93" s="31" t="s">
        <v>896</v>
      </c>
      <c r="E93" s="31" t="s">
        <v>599</v>
      </c>
      <c r="F93" s="90">
        <v>116068</v>
      </c>
      <c r="G93" s="32">
        <v>164.77</v>
      </c>
      <c r="H93" s="32" t="s">
        <v>897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44483</v>
      </c>
      <c r="B94" s="32" t="s">
        <v>964</v>
      </c>
      <c r="C94" s="31" t="s">
        <v>965</v>
      </c>
      <c r="D94" s="31" t="s">
        <v>1123</v>
      </c>
      <c r="E94" s="31" t="s">
        <v>599</v>
      </c>
      <c r="F94" s="90">
        <v>114000</v>
      </c>
      <c r="G94" s="32">
        <v>5.42</v>
      </c>
      <c r="H94" s="32" t="s">
        <v>897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44483</v>
      </c>
      <c r="B95" s="32" t="s">
        <v>1027</v>
      </c>
      <c r="C95" s="31" t="s">
        <v>1091</v>
      </c>
      <c r="D95" s="31" t="s">
        <v>1124</v>
      </c>
      <c r="E95" s="31" t="s">
        <v>599</v>
      </c>
      <c r="F95" s="90">
        <v>90000</v>
      </c>
      <c r="G95" s="32">
        <v>34.1</v>
      </c>
      <c r="H95" s="32" t="s">
        <v>897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44483</v>
      </c>
      <c r="B96" s="32" t="s">
        <v>1093</v>
      </c>
      <c r="C96" s="31" t="s">
        <v>1094</v>
      </c>
      <c r="D96" s="31" t="s">
        <v>1125</v>
      </c>
      <c r="E96" s="31" t="s">
        <v>599</v>
      </c>
      <c r="F96" s="90">
        <v>42000</v>
      </c>
      <c r="G96" s="32">
        <v>66.7</v>
      </c>
      <c r="H96" s="32" t="s">
        <v>897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44483</v>
      </c>
      <c r="B97" s="32" t="s">
        <v>414</v>
      </c>
      <c r="C97" s="31" t="s">
        <v>1096</v>
      </c>
      <c r="D97" s="31" t="s">
        <v>1097</v>
      </c>
      <c r="E97" s="31" t="s">
        <v>599</v>
      </c>
      <c r="F97" s="90">
        <v>1743480</v>
      </c>
      <c r="G97" s="32">
        <v>213.09</v>
      </c>
      <c r="H97" s="32" t="s">
        <v>897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44483</v>
      </c>
      <c r="B98" s="32" t="s">
        <v>414</v>
      </c>
      <c r="C98" s="31" t="s">
        <v>1096</v>
      </c>
      <c r="D98" s="31" t="s">
        <v>954</v>
      </c>
      <c r="E98" s="31" t="s">
        <v>599</v>
      </c>
      <c r="F98" s="90">
        <v>1803699</v>
      </c>
      <c r="G98" s="32">
        <v>213.48</v>
      </c>
      <c r="H98" s="32" t="s">
        <v>897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44483</v>
      </c>
      <c r="B99" s="32" t="s">
        <v>1101</v>
      </c>
      <c r="C99" s="31" t="s">
        <v>1102</v>
      </c>
      <c r="D99" s="31" t="s">
        <v>1103</v>
      </c>
      <c r="E99" s="31" t="s">
        <v>599</v>
      </c>
      <c r="F99" s="90">
        <v>104080</v>
      </c>
      <c r="G99" s="32">
        <v>1005.73</v>
      </c>
      <c r="H99" s="32" t="s">
        <v>897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44483</v>
      </c>
      <c r="B100" s="32" t="s">
        <v>1104</v>
      </c>
      <c r="C100" s="31" t="s">
        <v>1105</v>
      </c>
      <c r="D100" s="31" t="s">
        <v>952</v>
      </c>
      <c r="E100" s="31" t="s">
        <v>599</v>
      </c>
      <c r="F100" s="90">
        <v>88119</v>
      </c>
      <c r="G100" s="32">
        <v>134.05000000000001</v>
      </c>
      <c r="H100" s="32" t="s">
        <v>897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44483</v>
      </c>
      <c r="B101" s="32" t="s">
        <v>1106</v>
      </c>
      <c r="C101" s="31" t="s">
        <v>1107</v>
      </c>
      <c r="D101" s="31" t="s">
        <v>954</v>
      </c>
      <c r="E101" s="31" t="s">
        <v>599</v>
      </c>
      <c r="F101" s="90">
        <v>459587</v>
      </c>
      <c r="G101" s="32">
        <v>446.87</v>
      </c>
      <c r="H101" s="32" t="s">
        <v>897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44483</v>
      </c>
      <c r="B102" s="32" t="s">
        <v>966</v>
      </c>
      <c r="C102" s="31" t="s">
        <v>967</v>
      </c>
      <c r="D102" s="31" t="s">
        <v>1109</v>
      </c>
      <c r="E102" s="31" t="s">
        <v>599</v>
      </c>
      <c r="F102" s="90">
        <v>125000</v>
      </c>
      <c r="G102" s="32">
        <v>19.87</v>
      </c>
      <c r="H102" s="32" t="s">
        <v>897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44483</v>
      </c>
      <c r="B103" s="32" t="s">
        <v>966</v>
      </c>
      <c r="C103" s="31" t="s">
        <v>967</v>
      </c>
      <c r="D103" s="31" t="s">
        <v>952</v>
      </c>
      <c r="E103" s="31" t="s">
        <v>599</v>
      </c>
      <c r="F103" s="90">
        <v>484056</v>
      </c>
      <c r="G103" s="32">
        <v>17.64</v>
      </c>
      <c r="H103" s="32" t="s">
        <v>897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44483</v>
      </c>
      <c r="B104" s="32" t="s">
        <v>1111</v>
      </c>
      <c r="C104" s="31" t="s">
        <v>1112</v>
      </c>
      <c r="D104" s="31" t="s">
        <v>1126</v>
      </c>
      <c r="E104" s="31" t="s">
        <v>599</v>
      </c>
      <c r="F104" s="90">
        <v>400000</v>
      </c>
      <c r="G104" s="32">
        <v>357.5</v>
      </c>
      <c r="H104" s="32" t="s">
        <v>897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44483</v>
      </c>
      <c r="B105" s="32" t="s">
        <v>1114</v>
      </c>
      <c r="C105" s="31" t="s">
        <v>1115</v>
      </c>
      <c r="D105" s="31" t="s">
        <v>1116</v>
      </c>
      <c r="E105" s="31" t="s">
        <v>599</v>
      </c>
      <c r="F105" s="90">
        <v>177833</v>
      </c>
      <c r="G105" s="32">
        <v>17.489999999999998</v>
      </c>
      <c r="H105" s="32" t="s">
        <v>897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44483</v>
      </c>
      <c r="B106" s="32" t="s">
        <v>1127</v>
      </c>
      <c r="C106" s="31" t="s">
        <v>1128</v>
      </c>
      <c r="D106" s="31" t="s">
        <v>1129</v>
      </c>
      <c r="E106" s="31" t="s">
        <v>599</v>
      </c>
      <c r="F106" s="90">
        <v>511761</v>
      </c>
      <c r="G106" s="32">
        <v>562.02</v>
      </c>
      <c r="H106" s="32" t="s">
        <v>897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44483</v>
      </c>
      <c r="B107" s="32" t="s">
        <v>1117</v>
      </c>
      <c r="C107" s="31" t="s">
        <v>1118</v>
      </c>
      <c r="D107" s="31" t="s">
        <v>1119</v>
      </c>
      <c r="E107" s="31" t="s">
        <v>599</v>
      </c>
      <c r="F107" s="90">
        <v>4022102</v>
      </c>
      <c r="G107" s="32">
        <v>2.13</v>
      </c>
      <c r="H107" s="32" t="s">
        <v>897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44483</v>
      </c>
      <c r="B108" s="32" t="s">
        <v>1006</v>
      </c>
      <c r="C108" s="31" t="s">
        <v>1007</v>
      </c>
      <c r="D108" s="31" t="s">
        <v>1008</v>
      </c>
      <c r="E108" s="31" t="s">
        <v>599</v>
      </c>
      <c r="F108" s="90">
        <v>400000</v>
      </c>
      <c r="G108" s="32">
        <v>54.49</v>
      </c>
      <c r="H108" s="32" t="s">
        <v>897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3"/>
  <sheetViews>
    <sheetView zoomScale="85" zoomScaleNormal="85" workbookViewId="0">
      <selection activeCell="N55" sqref="N55"/>
    </sheetView>
  </sheetViews>
  <sheetFormatPr defaultColWidth="17.33203125" defaultRowHeight="15" customHeight="1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3" width="14" customWidth="1"/>
    <col min="14" max="14" width="12.6640625" customWidth="1"/>
    <col min="15" max="15" width="15" customWidth="1"/>
    <col min="16" max="16" width="14.5546875" customWidth="1"/>
    <col min="17" max="17" width="17.8867187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877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44487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861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0">
        <v>1</v>
      </c>
      <c r="B10" s="309">
        <v>44454</v>
      </c>
      <c r="C10" s="341"/>
      <c r="D10" s="310" t="s">
        <v>300</v>
      </c>
      <c r="E10" s="311" t="s">
        <v>615</v>
      </c>
      <c r="F10" s="312">
        <v>2195</v>
      </c>
      <c r="G10" s="312">
        <v>2080</v>
      </c>
      <c r="H10" s="311">
        <v>2295</v>
      </c>
      <c r="I10" s="313" t="s">
        <v>852</v>
      </c>
      <c r="J10" s="314" t="s">
        <v>869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613</v>
      </c>
      <c r="O10" s="317">
        <v>44469</v>
      </c>
      <c r="P10" s="312">
        <f>VLOOKUP(D10,'MidCap Intra'!B11:C511,2,0)</f>
        <v>2221.15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855</v>
      </c>
      <c r="G11" s="107">
        <v>1395</v>
      </c>
      <c r="H11" s="110"/>
      <c r="I11" s="111" t="s">
        <v>856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Intra'!B13:C513,2,0)</f>
        <v>1481.7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426</v>
      </c>
      <c r="E12" s="300" t="s">
        <v>615</v>
      </c>
      <c r="F12" s="301">
        <v>3130</v>
      </c>
      <c r="G12" s="301">
        <v>2920</v>
      </c>
      <c r="H12" s="300">
        <v>3320</v>
      </c>
      <c r="I12" s="302" t="s">
        <v>851</v>
      </c>
      <c r="J12" s="103" t="s">
        <v>878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1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862</v>
      </c>
      <c r="G13" s="107">
        <v>495</v>
      </c>
      <c r="H13" s="110"/>
      <c r="I13" s="111" t="s">
        <v>863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Intra'!B15:C515,2,0)</f>
        <v>509.8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252</v>
      </c>
      <c r="E14" s="300" t="s">
        <v>615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870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1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0">
        <v>6</v>
      </c>
      <c r="B15" s="309">
        <v>44466</v>
      </c>
      <c r="C15" s="341"/>
      <c r="D15" s="310" t="s">
        <v>253</v>
      </c>
      <c r="E15" s="311" t="s">
        <v>615</v>
      </c>
      <c r="F15" s="312">
        <v>2040</v>
      </c>
      <c r="G15" s="312">
        <v>1895</v>
      </c>
      <c r="H15" s="311">
        <v>2155</v>
      </c>
      <c r="I15" s="313" t="s">
        <v>864</v>
      </c>
      <c r="J15" s="314" t="s">
        <v>872</v>
      </c>
      <c r="K15" s="314">
        <f t="shared" si="6"/>
        <v>115</v>
      </c>
      <c r="L15" s="315">
        <f t="shared" si="7"/>
        <v>-14.28</v>
      </c>
      <c r="M15" s="316">
        <f t="shared" si="8"/>
        <v>4.9372549019607845E-2</v>
      </c>
      <c r="N15" s="314" t="s">
        <v>613</v>
      </c>
      <c r="O15" s="317">
        <v>44470</v>
      </c>
      <c r="P15" s="312">
        <f>VLOOKUP(D15,'MidCap Intra'!B16:C516,2,0)</f>
        <v>2062.85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257</v>
      </c>
      <c r="E16" s="300" t="s">
        <v>615</v>
      </c>
      <c r="F16" s="301">
        <v>1580</v>
      </c>
      <c r="G16" s="301">
        <v>1490</v>
      </c>
      <c r="H16" s="300">
        <v>1685</v>
      </c>
      <c r="I16" s="302" t="s">
        <v>865</v>
      </c>
      <c r="J16" s="103" t="s">
        <v>968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613</v>
      </c>
      <c r="O16" s="106">
        <v>44481</v>
      </c>
      <c r="P16" s="301"/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349</v>
      </c>
      <c r="E17" s="322" t="s">
        <v>615</v>
      </c>
      <c r="F17" s="323">
        <v>3270</v>
      </c>
      <c r="G17" s="323">
        <v>3140</v>
      </c>
      <c r="H17" s="322">
        <v>3025</v>
      </c>
      <c r="I17" s="324" t="s">
        <v>866</v>
      </c>
      <c r="J17" s="304" t="s">
        <v>871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626</v>
      </c>
      <c r="O17" s="307">
        <v>44470</v>
      </c>
      <c r="P17" s="323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414</v>
      </c>
      <c r="E18" s="300" t="s">
        <v>615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854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613</v>
      </c>
      <c r="O18" s="106">
        <v>44470</v>
      </c>
      <c r="P18" s="301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180</v>
      </c>
      <c r="E19" s="300" t="s">
        <v>615</v>
      </c>
      <c r="F19" s="301">
        <v>3120</v>
      </c>
      <c r="G19" s="301">
        <v>2980</v>
      </c>
      <c r="H19" s="300">
        <v>3315</v>
      </c>
      <c r="I19" s="302" t="s">
        <v>879</v>
      </c>
      <c r="J19" s="103" t="s">
        <v>939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613</v>
      </c>
      <c r="O19" s="106">
        <v>44477</v>
      </c>
      <c r="P19" s="301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901</v>
      </c>
      <c r="G20" s="107">
        <v>660</v>
      </c>
      <c r="H20" s="110"/>
      <c r="I20" s="111" t="s">
        <v>902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Intra'!B22:C522,2,0)</f>
        <v>693.8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40">
        <v>12</v>
      </c>
      <c r="B21" s="378">
        <v>44474</v>
      </c>
      <c r="C21" s="341"/>
      <c r="D21" s="310" t="s">
        <v>532</v>
      </c>
      <c r="E21" s="311" t="s">
        <v>615</v>
      </c>
      <c r="F21" s="312">
        <v>675</v>
      </c>
      <c r="G21" s="312">
        <v>619</v>
      </c>
      <c r="H21" s="311">
        <v>708.5</v>
      </c>
      <c r="I21" s="313" t="s">
        <v>903</v>
      </c>
      <c r="J21" s="314" t="s">
        <v>919</v>
      </c>
      <c r="K21" s="314">
        <f t="shared" ref="K21" si="21">H21-F21</f>
        <v>33.5</v>
      </c>
      <c r="L21" s="315">
        <f t="shared" ref="L21" si="22">(F21*-0.7)/100</f>
        <v>-4.7249999999999996</v>
      </c>
      <c r="M21" s="316">
        <f t="shared" ref="M21" si="23">(K21+L21)/F21</f>
        <v>4.2629629629629628E-2</v>
      </c>
      <c r="N21" s="314" t="s">
        <v>613</v>
      </c>
      <c r="O21" s="317">
        <v>44475</v>
      </c>
      <c r="P21" s="312">
        <f>VLOOKUP(D21,'MidCap Intra'!B22:C522,2,0)</f>
        <v>664</v>
      </c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139</v>
      </c>
      <c r="E22" s="300" t="s">
        <v>615</v>
      </c>
      <c r="F22" s="301">
        <v>231.5</v>
      </c>
      <c r="G22" s="301">
        <v>216</v>
      </c>
      <c r="H22" s="300">
        <v>259.5</v>
      </c>
      <c r="I22" s="302" t="s">
        <v>918</v>
      </c>
      <c r="J22" s="103" t="s">
        <v>1009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613</v>
      </c>
      <c r="O22" s="106">
        <v>44483</v>
      </c>
      <c r="P22" s="301"/>
      <c r="Q22" s="1"/>
      <c r="R22" s="1" t="s">
        <v>614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82</v>
      </c>
      <c r="E23" s="110" t="s">
        <v>615</v>
      </c>
      <c r="F23" s="107" t="s">
        <v>949</v>
      </c>
      <c r="G23" s="107">
        <v>3670</v>
      </c>
      <c r="H23" s="110"/>
      <c r="I23" s="111" t="s">
        <v>950</v>
      </c>
      <c r="J23" s="112" t="s">
        <v>616</v>
      </c>
      <c r="K23" s="113"/>
      <c r="L23" s="108"/>
      <c r="M23" s="114"/>
      <c r="N23" s="109"/>
      <c r="O23" s="110"/>
      <c r="P23" s="107">
        <f>VLOOKUP(D23,'MidCap Intra'!B25:C525,2,0)</f>
        <v>3894.85</v>
      </c>
      <c r="Q23" s="1"/>
      <c r="R23" s="1" t="s">
        <v>614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211</v>
      </c>
      <c r="E24" s="110" t="s">
        <v>615</v>
      </c>
      <c r="F24" s="107" t="s">
        <v>955</v>
      </c>
      <c r="G24" s="107">
        <v>6980</v>
      </c>
      <c r="H24" s="110"/>
      <c r="I24" s="111" t="s">
        <v>956</v>
      </c>
      <c r="J24" s="112" t="s">
        <v>616</v>
      </c>
      <c r="K24" s="113"/>
      <c r="L24" s="108"/>
      <c r="M24" s="114"/>
      <c r="N24" s="109"/>
      <c r="O24" s="110"/>
      <c r="P24" s="107">
        <f>VLOOKUP(D24,'MidCap Intra'!B26:C526,2,0)</f>
        <v>7395.5</v>
      </c>
      <c r="Q24" s="1"/>
      <c r="R24" s="1" t="s">
        <v>614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/>
      <c r="B25" s="108"/>
      <c r="C25" s="114"/>
      <c r="D25" s="109"/>
      <c r="E25" s="110"/>
      <c r="F25" s="107"/>
      <c r="G25" s="107"/>
      <c r="H25" s="110"/>
      <c r="I25" s="111"/>
      <c r="J25" s="112"/>
      <c r="K25" s="113"/>
      <c r="L25" s="108"/>
      <c r="M25" s="114"/>
      <c r="N25" s="109"/>
      <c r="O25" s="110"/>
      <c r="P25" s="107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13"/>
      <c r="B26" s="108"/>
      <c r="C26" s="114"/>
      <c r="D26" s="109"/>
      <c r="E26" s="110"/>
      <c r="F26" s="107"/>
      <c r="G26" s="107"/>
      <c r="H26" s="110"/>
      <c r="I26" s="111"/>
      <c r="J26" s="112"/>
      <c r="K26" s="113"/>
      <c r="L26" s="108"/>
      <c r="M26" s="114"/>
      <c r="N26" s="109"/>
      <c r="O26" s="110"/>
      <c r="P26" s="110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customHeight="1">
      <c r="A27" s="120"/>
      <c r="B27" s="121"/>
      <c r="C27" s="122"/>
      <c r="D27" s="123"/>
      <c r="E27" s="124"/>
      <c r="F27" s="124"/>
      <c r="H27" s="124"/>
      <c r="I27" s="125"/>
      <c r="J27" s="126"/>
      <c r="K27" s="126"/>
      <c r="L27" s="127"/>
      <c r="M27" s="128"/>
      <c r="N27" s="129"/>
      <c r="O27" s="130"/>
      <c r="P27" s="13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4.25" customHeight="1">
      <c r="A28" s="120"/>
      <c r="B28" s="121"/>
      <c r="C28" s="122"/>
      <c r="D28" s="123"/>
      <c r="E28" s="124"/>
      <c r="F28" s="124"/>
      <c r="G28" s="120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 t="s">
        <v>618</v>
      </c>
      <c r="B29" s="133"/>
      <c r="C29" s="134"/>
      <c r="D29" s="135"/>
      <c r="E29" s="136"/>
      <c r="F29" s="136"/>
      <c r="G29" s="136"/>
      <c r="H29" s="136"/>
      <c r="I29" s="136"/>
      <c r="J29" s="137"/>
      <c r="K29" s="136"/>
      <c r="L29" s="138"/>
      <c r="M29" s="59"/>
      <c r="N29" s="137"/>
      <c r="O29" s="13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9" t="s">
        <v>619</v>
      </c>
      <c r="B30" s="132"/>
      <c r="C30" s="132"/>
      <c r="D30" s="132"/>
      <c r="E30" s="44"/>
      <c r="F30" s="140" t="s">
        <v>620</v>
      </c>
      <c r="G30" s="6"/>
      <c r="H30" s="6"/>
      <c r="I30" s="6"/>
      <c r="J30" s="141"/>
      <c r="K30" s="142"/>
      <c r="L30" s="142"/>
      <c r="M30" s="143"/>
      <c r="N30" s="1"/>
      <c r="O30" s="1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2" t="s">
        <v>621</v>
      </c>
      <c r="B31" s="132"/>
      <c r="C31" s="132"/>
      <c r="D31" s="132"/>
      <c r="E31" s="6"/>
      <c r="F31" s="140" t="s">
        <v>622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/>
      <c r="B32" s="132"/>
      <c r="C32" s="132"/>
      <c r="D32" s="132"/>
      <c r="E32" s="6"/>
      <c r="F32" s="6"/>
      <c r="G32" s="6"/>
      <c r="H32" s="6"/>
      <c r="I32" s="6"/>
      <c r="J32" s="145"/>
      <c r="K32" s="142"/>
      <c r="L32" s="142"/>
      <c r="M32" s="6"/>
      <c r="N32" s="146"/>
      <c r="O32" s="1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.75" customHeight="1">
      <c r="A33" s="1"/>
      <c r="B33" s="147" t="s">
        <v>623</v>
      </c>
      <c r="C33" s="147"/>
      <c r="D33" s="147"/>
      <c r="E33" s="147"/>
      <c r="F33" s="148"/>
      <c r="G33" s="6"/>
      <c r="H33" s="6"/>
      <c r="I33" s="149"/>
      <c r="J33" s="150"/>
      <c r="K33" s="151"/>
      <c r="L33" s="150"/>
      <c r="M33" s="6"/>
      <c r="N33" s="1"/>
      <c r="O33" s="1"/>
      <c r="P33" s="1"/>
      <c r="R33" s="59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99" t="s">
        <v>16</v>
      </c>
      <c r="B34" s="152" t="s">
        <v>590</v>
      </c>
      <c r="C34" s="102"/>
      <c r="D34" s="101" t="s">
        <v>601</v>
      </c>
      <c r="E34" s="100" t="s">
        <v>602</v>
      </c>
      <c r="F34" s="100" t="s">
        <v>603</v>
      </c>
      <c r="G34" s="100" t="s">
        <v>624</v>
      </c>
      <c r="H34" s="100" t="s">
        <v>605</v>
      </c>
      <c r="I34" s="100" t="s">
        <v>606</v>
      </c>
      <c r="J34" s="100" t="s">
        <v>607</v>
      </c>
      <c r="K34" s="100" t="s">
        <v>625</v>
      </c>
      <c r="L34" s="153" t="s">
        <v>609</v>
      </c>
      <c r="M34" s="102" t="s">
        <v>610</v>
      </c>
      <c r="N34" s="100" t="s">
        <v>611</v>
      </c>
      <c r="O34" s="101" t="s">
        <v>612</v>
      </c>
      <c r="P34" s="1"/>
      <c r="Q34" s="1"/>
      <c r="R34" s="59"/>
      <c r="S34" s="59"/>
      <c r="T34" s="59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s="269" customFormat="1" ht="15" customHeight="1">
      <c r="A35" s="424">
        <v>1</v>
      </c>
      <c r="B35" s="363">
        <v>44462</v>
      </c>
      <c r="C35" s="425"/>
      <c r="D35" s="426" t="s">
        <v>90</v>
      </c>
      <c r="E35" s="427" t="s">
        <v>615</v>
      </c>
      <c r="F35" s="427">
        <v>1707</v>
      </c>
      <c r="G35" s="427">
        <v>1670</v>
      </c>
      <c r="H35" s="427">
        <v>1709</v>
      </c>
      <c r="I35" s="427" t="s">
        <v>850</v>
      </c>
      <c r="J35" s="366" t="s">
        <v>958</v>
      </c>
      <c r="K35" s="366">
        <f t="shared" ref="K35:K36" si="27">H35-F35</f>
        <v>2</v>
      </c>
      <c r="L35" s="428">
        <f>(F35*-0.7)/100</f>
        <v>-11.948999999999998</v>
      </c>
      <c r="M35" s="429">
        <f t="shared" ref="M35:M36" si="28">(K35+L35)/F35</f>
        <v>-5.8283538371411824E-3</v>
      </c>
      <c r="N35" s="366" t="s">
        <v>613</v>
      </c>
      <c r="O35" s="430">
        <v>44480</v>
      </c>
      <c r="R35" s="288" t="s">
        <v>614</v>
      </c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269" customFormat="1" ht="15" customHeight="1">
      <c r="A36" s="290">
        <v>2</v>
      </c>
      <c r="B36" s="267">
        <v>44470</v>
      </c>
      <c r="C36" s="291"/>
      <c r="D36" s="308" t="s">
        <v>196</v>
      </c>
      <c r="E36" s="303" t="s">
        <v>615</v>
      </c>
      <c r="F36" s="303">
        <v>822</v>
      </c>
      <c r="G36" s="303">
        <v>797</v>
      </c>
      <c r="H36" s="303">
        <v>842</v>
      </c>
      <c r="I36" s="303" t="s">
        <v>873</v>
      </c>
      <c r="J36" s="103" t="s">
        <v>969</v>
      </c>
      <c r="K36" s="103">
        <f t="shared" si="27"/>
        <v>20</v>
      </c>
      <c r="L36" s="104">
        <f>(F36*-0.7)/100</f>
        <v>-5.7539999999999996</v>
      </c>
      <c r="M36" s="105">
        <f t="shared" si="28"/>
        <v>1.7330900243309005E-2</v>
      </c>
      <c r="N36" s="103" t="s">
        <v>613</v>
      </c>
      <c r="O36" s="106">
        <v>44481</v>
      </c>
      <c r="R36" s="288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0">
        <v>3</v>
      </c>
      <c r="B37" s="267">
        <v>44470</v>
      </c>
      <c r="C37" s="291"/>
      <c r="D37" s="308" t="s">
        <v>355</v>
      </c>
      <c r="E37" s="303" t="s">
        <v>615</v>
      </c>
      <c r="F37" s="303">
        <v>814</v>
      </c>
      <c r="G37" s="303">
        <v>794</v>
      </c>
      <c r="H37" s="303">
        <v>832.5</v>
      </c>
      <c r="I37" s="303" t="s">
        <v>874</v>
      </c>
      <c r="J37" s="103" t="s">
        <v>920</v>
      </c>
      <c r="K37" s="103">
        <f t="shared" ref="K37" si="29">H37-F37</f>
        <v>18.5</v>
      </c>
      <c r="L37" s="104">
        <f>(F37*-0.7)/100</f>
        <v>-5.6979999999999995</v>
      </c>
      <c r="M37" s="105">
        <f t="shared" ref="M37" si="30">(K37+L37)/F37</f>
        <v>1.5727272727272725E-2</v>
      </c>
      <c r="N37" s="103" t="s">
        <v>613</v>
      </c>
      <c r="O37" s="106">
        <v>44475</v>
      </c>
      <c r="R37" s="288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0">
        <v>4</v>
      </c>
      <c r="B38" s="267">
        <v>44470</v>
      </c>
      <c r="C38" s="291"/>
      <c r="D38" s="308" t="s">
        <v>248</v>
      </c>
      <c r="E38" s="303" t="s">
        <v>615</v>
      </c>
      <c r="F38" s="303">
        <v>54.95</v>
      </c>
      <c r="G38" s="303">
        <v>53</v>
      </c>
      <c r="H38" s="303">
        <v>56.2</v>
      </c>
      <c r="I38" s="303" t="s">
        <v>875</v>
      </c>
      <c r="J38" s="103" t="s">
        <v>876</v>
      </c>
      <c r="K38" s="103">
        <f t="shared" ref="K38:K40" si="31">H38-F38</f>
        <v>1.25</v>
      </c>
      <c r="L38" s="104">
        <f>(F38*-0.07)/100</f>
        <v>-3.8465000000000006E-2</v>
      </c>
      <c r="M38" s="105">
        <f t="shared" ref="M38:M40" si="32">(K38+L38)/F38</f>
        <v>2.2047952684258416E-2</v>
      </c>
      <c r="N38" s="103" t="s">
        <v>613</v>
      </c>
      <c r="O38" s="377">
        <v>44470</v>
      </c>
      <c r="R38" s="288" t="s">
        <v>614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5</v>
      </c>
      <c r="B39" s="267">
        <v>44474</v>
      </c>
      <c r="C39" s="291"/>
      <c r="D39" s="308" t="s">
        <v>199</v>
      </c>
      <c r="E39" s="303" t="s">
        <v>615</v>
      </c>
      <c r="F39" s="303">
        <v>809.5</v>
      </c>
      <c r="G39" s="303">
        <v>788</v>
      </c>
      <c r="H39" s="303">
        <v>830</v>
      </c>
      <c r="I39" s="303" t="s">
        <v>900</v>
      </c>
      <c r="J39" s="103" t="s">
        <v>922</v>
      </c>
      <c r="K39" s="103">
        <f t="shared" si="31"/>
        <v>20.5</v>
      </c>
      <c r="L39" s="104">
        <f>(F39*-0.7)/100</f>
        <v>-5.6665000000000001</v>
      </c>
      <c r="M39" s="105">
        <f t="shared" si="32"/>
        <v>1.8324274243360101E-2</v>
      </c>
      <c r="N39" s="103" t="s">
        <v>613</v>
      </c>
      <c r="O39" s="106">
        <v>44475</v>
      </c>
      <c r="R39" s="288" t="s">
        <v>614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6</v>
      </c>
      <c r="B40" s="267">
        <v>44474</v>
      </c>
      <c r="C40" s="291"/>
      <c r="D40" s="308" t="s">
        <v>82</v>
      </c>
      <c r="E40" s="303" t="s">
        <v>615</v>
      </c>
      <c r="F40" s="303">
        <v>3890</v>
      </c>
      <c r="G40" s="303">
        <v>3770</v>
      </c>
      <c r="H40" s="303">
        <v>3992.5</v>
      </c>
      <c r="I40" s="303" t="s">
        <v>904</v>
      </c>
      <c r="J40" s="103" t="s">
        <v>921</v>
      </c>
      <c r="K40" s="103">
        <f t="shared" si="31"/>
        <v>102.5</v>
      </c>
      <c r="L40" s="104">
        <f>(F40*-0.7)/100</f>
        <v>-27.23</v>
      </c>
      <c r="M40" s="105">
        <f t="shared" si="32"/>
        <v>1.9349614395886887E-2</v>
      </c>
      <c r="N40" s="103" t="s">
        <v>613</v>
      </c>
      <c r="O40" s="106">
        <v>44475</v>
      </c>
      <c r="R40" s="288" t="s">
        <v>614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7</v>
      </c>
      <c r="B41" s="267">
        <v>44474</v>
      </c>
      <c r="C41" s="291"/>
      <c r="D41" s="308" t="s">
        <v>895</v>
      </c>
      <c r="E41" s="303" t="s">
        <v>615</v>
      </c>
      <c r="F41" s="303">
        <v>985.5</v>
      </c>
      <c r="G41" s="303">
        <v>960</v>
      </c>
      <c r="H41" s="303">
        <v>998</v>
      </c>
      <c r="I41" s="303">
        <v>1020</v>
      </c>
      <c r="J41" s="103" t="s">
        <v>905</v>
      </c>
      <c r="K41" s="103">
        <f t="shared" ref="K41" si="33">H41-F41</f>
        <v>12.5</v>
      </c>
      <c r="L41" s="104">
        <f>(F41*-0.07)/100</f>
        <v>-0.68985000000000019</v>
      </c>
      <c r="M41" s="105">
        <f t="shared" ref="M41" si="34">(K41+L41)/F41</f>
        <v>1.1983916793505835E-2</v>
      </c>
      <c r="N41" s="103" t="s">
        <v>613</v>
      </c>
      <c r="O41" s="377">
        <v>44474</v>
      </c>
      <c r="R41" s="288" t="s">
        <v>617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8</v>
      </c>
      <c r="B42" s="392">
        <v>44476</v>
      </c>
      <c r="C42" s="291"/>
      <c r="D42" s="308" t="s">
        <v>469</v>
      </c>
      <c r="E42" s="303" t="s">
        <v>615</v>
      </c>
      <c r="F42" s="303">
        <v>192.5</v>
      </c>
      <c r="G42" s="303">
        <v>186</v>
      </c>
      <c r="H42" s="303">
        <v>197.25</v>
      </c>
      <c r="I42" s="303" t="s">
        <v>926</v>
      </c>
      <c r="J42" s="103" t="s">
        <v>927</v>
      </c>
      <c r="K42" s="103">
        <f t="shared" ref="K42" si="35">H42-F42</f>
        <v>4.75</v>
      </c>
      <c r="L42" s="104">
        <f>(F42*-0.07)/100</f>
        <v>-0.13475000000000001</v>
      </c>
      <c r="M42" s="105">
        <f t="shared" ref="M42" si="36">(K42+L42)/F42</f>
        <v>2.3975324675324674E-2</v>
      </c>
      <c r="N42" s="103" t="s">
        <v>613</v>
      </c>
      <c r="O42" s="377">
        <v>44476</v>
      </c>
      <c r="R42" s="288" t="s">
        <v>617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80">
        <v>9</v>
      </c>
      <c r="B43" s="339">
        <v>44476</v>
      </c>
      <c r="C43" s="281"/>
      <c r="D43" s="282" t="s">
        <v>425</v>
      </c>
      <c r="E43" s="283" t="s">
        <v>615</v>
      </c>
      <c r="F43" s="283" t="s">
        <v>931</v>
      </c>
      <c r="G43" s="283">
        <v>1745</v>
      </c>
      <c r="H43" s="283"/>
      <c r="I43" s="283" t="s">
        <v>932</v>
      </c>
      <c r="J43" s="280" t="s">
        <v>616</v>
      </c>
      <c r="K43" s="339"/>
      <c r="L43" s="281"/>
      <c r="M43" s="282"/>
      <c r="N43" s="283"/>
      <c r="O43" s="283"/>
      <c r="R43" s="288" t="s">
        <v>614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90">
        <v>10</v>
      </c>
      <c r="B44" s="392">
        <v>44477</v>
      </c>
      <c r="C44" s="291"/>
      <c r="D44" s="308" t="s">
        <v>533</v>
      </c>
      <c r="E44" s="303" t="s">
        <v>615</v>
      </c>
      <c r="F44" s="303">
        <v>410.5</v>
      </c>
      <c r="G44" s="303">
        <v>399</v>
      </c>
      <c r="H44" s="303">
        <v>423</v>
      </c>
      <c r="I44" s="303" t="s">
        <v>946</v>
      </c>
      <c r="J44" s="103" t="s">
        <v>905</v>
      </c>
      <c r="K44" s="103">
        <f t="shared" ref="K44" si="37">H44-F44</f>
        <v>12.5</v>
      </c>
      <c r="L44" s="104">
        <f>(F44*-0.7)/100</f>
        <v>-2.8734999999999995</v>
      </c>
      <c r="M44" s="105">
        <f t="shared" ref="M44" si="38">(K44+L44)/F44</f>
        <v>2.3450669914738126E-2</v>
      </c>
      <c r="N44" s="103" t="s">
        <v>613</v>
      </c>
      <c r="O44" s="106">
        <v>44481</v>
      </c>
      <c r="R44" s="288" t="s">
        <v>614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11</v>
      </c>
      <c r="B45" s="392">
        <v>44477</v>
      </c>
      <c r="C45" s="291"/>
      <c r="D45" s="308" t="s">
        <v>355</v>
      </c>
      <c r="E45" s="303" t="s">
        <v>615</v>
      </c>
      <c r="F45" s="303">
        <v>808</v>
      </c>
      <c r="G45" s="303">
        <v>788</v>
      </c>
      <c r="H45" s="303">
        <v>821.5</v>
      </c>
      <c r="I45" s="303" t="s">
        <v>947</v>
      </c>
      <c r="J45" s="103" t="s">
        <v>948</v>
      </c>
      <c r="K45" s="103">
        <f t="shared" ref="K45" si="39">H45-F45</f>
        <v>13.5</v>
      </c>
      <c r="L45" s="104">
        <f>(F45*-0.07)/100</f>
        <v>-0.56559999999999999</v>
      </c>
      <c r="M45" s="105">
        <f t="shared" ref="M45" si="40">(K45+L45)/F45</f>
        <v>1.600792079207921E-2</v>
      </c>
      <c r="N45" s="103" t="s">
        <v>613</v>
      </c>
      <c r="O45" s="377">
        <v>44476</v>
      </c>
      <c r="R45" s="288" t="s">
        <v>614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12</v>
      </c>
      <c r="B46" s="392">
        <v>44480</v>
      </c>
      <c r="C46" s="291"/>
      <c r="D46" s="308" t="s">
        <v>298</v>
      </c>
      <c r="E46" s="303" t="s">
        <v>615</v>
      </c>
      <c r="F46" s="303">
        <v>237</v>
      </c>
      <c r="G46" s="303">
        <v>230</v>
      </c>
      <c r="H46" s="303">
        <v>244.5</v>
      </c>
      <c r="I46" s="303" t="s">
        <v>957</v>
      </c>
      <c r="J46" s="103" t="s">
        <v>892</v>
      </c>
      <c r="K46" s="103">
        <f t="shared" ref="K46:K48" si="41">H46-F46</f>
        <v>7.5</v>
      </c>
      <c r="L46" s="104">
        <f>(F46*-0.07)/100</f>
        <v>-0.16589999999999999</v>
      </c>
      <c r="M46" s="105">
        <f t="shared" ref="M46:M48" si="42">(K46+L46)/F46</f>
        <v>3.0945569620253167E-2</v>
      </c>
      <c r="N46" s="103" t="s">
        <v>613</v>
      </c>
      <c r="O46" s="377">
        <v>44480</v>
      </c>
      <c r="R46" s="288" t="s">
        <v>614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90">
        <v>13</v>
      </c>
      <c r="B47" s="392">
        <v>44480</v>
      </c>
      <c r="C47" s="291"/>
      <c r="D47" s="308" t="s">
        <v>199</v>
      </c>
      <c r="E47" s="303" t="s">
        <v>615</v>
      </c>
      <c r="F47" s="303">
        <v>813.5</v>
      </c>
      <c r="G47" s="303">
        <v>790</v>
      </c>
      <c r="H47" s="303">
        <v>836</v>
      </c>
      <c r="I47" s="303" t="s">
        <v>959</v>
      </c>
      <c r="J47" s="103" t="s">
        <v>987</v>
      </c>
      <c r="K47" s="103">
        <f t="shared" si="41"/>
        <v>22.5</v>
      </c>
      <c r="L47" s="104">
        <f>(F47*-0.7)/100</f>
        <v>-5.6944999999999997</v>
      </c>
      <c r="M47" s="105">
        <f t="shared" si="42"/>
        <v>2.065826674861709E-2</v>
      </c>
      <c r="N47" s="103" t="s">
        <v>613</v>
      </c>
      <c r="O47" s="106">
        <v>44482</v>
      </c>
      <c r="R47" s="288" t="s">
        <v>614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449">
        <v>14</v>
      </c>
      <c r="B48" s="446">
        <v>44481</v>
      </c>
      <c r="C48" s="450"/>
      <c r="D48" s="451" t="s">
        <v>298</v>
      </c>
      <c r="E48" s="445" t="s">
        <v>615</v>
      </c>
      <c r="F48" s="445">
        <v>236.5</v>
      </c>
      <c r="G48" s="445">
        <v>230</v>
      </c>
      <c r="H48" s="445">
        <v>230</v>
      </c>
      <c r="I48" s="445" t="s">
        <v>957</v>
      </c>
      <c r="J48" s="304" t="s">
        <v>1019</v>
      </c>
      <c r="K48" s="304">
        <f t="shared" si="41"/>
        <v>-6.5</v>
      </c>
      <c r="L48" s="305">
        <f>(F48*-0.7)/100</f>
        <v>-1.6554999999999997</v>
      </c>
      <c r="M48" s="306">
        <f t="shared" si="42"/>
        <v>-3.4484143763213529E-2</v>
      </c>
      <c r="N48" s="304" t="s">
        <v>626</v>
      </c>
      <c r="O48" s="307">
        <v>44483</v>
      </c>
      <c r="R48" s="288" t="s">
        <v>614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449">
        <v>15</v>
      </c>
      <c r="B49" s="446">
        <v>44481</v>
      </c>
      <c r="C49" s="450"/>
      <c r="D49" s="451" t="s">
        <v>970</v>
      </c>
      <c r="E49" s="445" t="s">
        <v>615</v>
      </c>
      <c r="F49" s="445">
        <v>513</v>
      </c>
      <c r="G49" s="445">
        <v>498</v>
      </c>
      <c r="H49" s="445">
        <v>498</v>
      </c>
      <c r="I49" s="445" t="s">
        <v>971</v>
      </c>
      <c r="J49" s="304" t="s">
        <v>988</v>
      </c>
      <c r="K49" s="304">
        <f t="shared" ref="K49" si="43">H49-F49</f>
        <v>-15</v>
      </c>
      <c r="L49" s="305">
        <f>(F49*-0.7)/100</f>
        <v>-3.5909999999999997</v>
      </c>
      <c r="M49" s="306">
        <f t="shared" ref="M49" si="44">(K49+L49)/F49</f>
        <v>-3.623976608187135E-2</v>
      </c>
      <c r="N49" s="304" t="s">
        <v>626</v>
      </c>
      <c r="O49" s="307">
        <v>44482</v>
      </c>
      <c r="R49" s="288" t="s">
        <v>614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280"/>
      <c r="B50" s="339"/>
      <c r="C50" s="281"/>
      <c r="D50" s="282"/>
      <c r="E50" s="283"/>
      <c r="F50" s="283"/>
      <c r="G50" s="283"/>
      <c r="H50" s="283"/>
      <c r="I50" s="283"/>
      <c r="J50" s="280"/>
      <c r="K50" s="339"/>
      <c r="L50" s="281"/>
      <c r="M50" s="282"/>
      <c r="N50" s="283"/>
      <c r="O50" s="283"/>
      <c r="R50" s="28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80"/>
      <c r="B51" s="339"/>
      <c r="C51" s="281"/>
      <c r="D51" s="282"/>
      <c r="E51" s="283"/>
      <c r="F51" s="283"/>
      <c r="G51" s="283"/>
      <c r="H51" s="283"/>
      <c r="I51" s="283"/>
      <c r="J51" s="280"/>
      <c r="K51" s="339"/>
      <c r="L51" s="281"/>
      <c r="M51" s="282"/>
      <c r="N51" s="283"/>
      <c r="O51" s="283"/>
      <c r="R51" s="28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ht="15" customHeight="1">
      <c r="A52" s="271"/>
      <c r="B52" s="272"/>
      <c r="C52" s="273"/>
      <c r="D52" s="274"/>
      <c r="E52" s="275"/>
      <c r="F52" s="275"/>
      <c r="G52" s="275"/>
      <c r="H52" s="275"/>
      <c r="I52" s="275"/>
      <c r="J52" s="284"/>
      <c r="K52" s="284"/>
      <c r="L52" s="276"/>
      <c r="M52" s="285"/>
      <c r="N52" s="284"/>
      <c r="O52" s="286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55"/>
      <c r="B54" s="121"/>
      <c r="C54" s="156"/>
      <c r="D54" s="157"/>
      <c r="E54" s="120"/>
      <c r="F54" s="120"/>
      <c r="G54" s="120"/>
      <c r="H54" s="120"/>
      <c r="I54" s="120"/>
      <c r="J54" s="158"/>
      <c r="K54" s="158"/>
      <c r="L54" s="159"/>
      <c r="M54" s="160"/>
      <c r="N54" s="126"/>
      <c r="O54" s="161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32" t="s">
        <v>618</v>
      </c>
      <c r="B55" s="156"/>
      <c r="C55" s="156"/>
      <c r="D55" s="1"/>
      <c r="E55" s="6"/>
      <c r="F55" s="6"/>
      <c r="G55" s="6"/>
      <c r="H55" s="6" t="s">
        <v>630</v>
      </c>
      <c r="I55" s="6"/>
      <c r="J55" s="6"/>
      <c r="K55" s="128"/>
      <c r="L55" s="160"/>
      <c r="M55" s="128"/>
      <c r="N55" s="129"/>
      <c r="O55" s="128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39" t="s">
        <v>619</v>
      </c>
      <c r="B56" s="132"/>
      <c r="C56" s="132"/>
      <c r="D56" s="132"/>
      <c r="E56" s="44"/>
      <c r="F56" s="140" t="s">
        <v>620</v>
      </c>
      <c r="G56" s="59"/>
      <c r="H56" s="44"/>
      <c r="I56" s="59"/>
      <c r="J56" s="6"/>
      <c r="K56" s="162"/>
      <c r="L56" s="163"/>
      <c r="M56" s="6"/>
      <c r="N56" s="122"/>
      <c r="O56" s="164"/>
      <c r="P56" s="4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4.25" customHeight="1">
      <c r="A57" s="139"/>
      <c r="B57" s="132"/>
      <c r="C57" s="132"/>
      <c r="D57" s="132"/>
      <c r="E57" s="6"/>
      <c r="F57" s="140" t="s">
        <v>622</v>
      </c>
      <c r="G57" s="59"/>
      <c r="H57" s="44"/>
      <c r="I57" s="59"/>
      <c r="J57" s="6"/>
      <c r="K57" s="162"/>
      <c r="L57" s="163"/>
      <c r="M57" s="6"/>
      <c r="N57" s="122"/>
      <c r="O57" s="164"/>
      <c r="P57" s="4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4.25" customHeight="1">
      <c r="A58" s="132"/>
      <c r="B58" s="132"/>
      <c r="C58" s="132"/>
      <c r="D58" s="132"/>
      <c r="E58" s="6"/>
      <c r="F58" s="6"/>
      <c r="G58" s="6"/>
      <c r="H58" s="6"/>
      <c r="I58" s="6"/>
      <c r="J58" s="145"/>
      <c r="K58" s="142"/>
      <c r="L58" s="143"/>
      <c r="M58" s="6"/>
      <c r="N58" s="146"/>
      <c r="O58" s="1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2.75" customHeight="1">
      <c r="A59" s="165" t="s">
        <v>631</v>
      </c>
      <c r="B59" s="165"/>
      <c r="C59" s="165"/>
      <c r="D59" s="165"/>
      <c r="E59" s="6"/>
      <c r="F59" s="6"/>
      <c r="G59" s="6"/>
      <c r="H59" s="6"/>
      <c r="I59" s="6"/>
      <c r="J59" s="6"/>
      <c r="K59" s="6"/>
      <c r="L59" s="6"/>
      <c r="M59" s="6"/>
      <c r="N59" s="6"/>
      <c r="O59" s="2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38.25" customHeight="1">
      <c r="A60" s="100" t="s">
        <v>16</v>
      </c>
      <c r="B60" s="100" t="s">
        <v>590</v>
      </c>
      <c r="C60" s="100"/>
      <c r="D60" s="101" t="s">
        <v>601</v>
      </c>
      <c r="E60" s="100" t="s">
        <v>602</v>
      </c>
      <c r="F60" s="100" t="s">
        <v>603</v>
      </c>
      <c r="G60" s="100" t="s">
        <v>624</v>
      </c>
      <c r="H60" s="100" t="s">
        <v>605</v>
      </c>
      <c r="I60" s="100" t="s">
        <v>606</v>
      </c>
      <c r="J60" s="99" t="s">
        <v>607</v>
      </c>
      <c r="K60" s="166" t="s">
        <v>632</v>
      </c>
      <c r="L60" s="102" t="s">
        <v>609</v>
      </c>
      <c r="M60" s="166" t="s">
        <v>633</v>
      </c>
      <c r="N60" s="100" t="s">
        <v>634</v>
      </c>
      <c r="O60" s="99" t="s">
        <v>611</v>
      </c>
      <c r="P60" s="101" t="s">
        <v>612</v>
      </c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s="269" customFormat="1" ht="13.5" customHeight="1">
      <c r="A61" s="362">
        <v>1</v>
      </c>
      <c r="B61" s="363">
        <v>44469</v>
      </c>
      <c r="C61" s="364"/>
      <c r="D61" s="364" t="s">
        <v>867</v>
      </c>
      <c r="E61" s="362" t="s">
        <v>615</v>
      </c>
      <c r="F61" s="362">
        <v>1597.5</v>
      </c>
      <c r="G61" s="362">
        <v>1575</v>
      </c>
      <c r="H61" s="365">
        <v>1599</v>
      </c>
      <c r="I61" s="365">
        <v>1640</v>
      </c>
      <c r="J61" s="366" t="s">
        <v>894</v>
      </c>
      <c r="K61" s="367">
        <f t="shared" ref="K61" si="45">H61-F61</f>
        <v>1.5</v>
      </c>
      <c r="L61" s="368">
        <f t="shared" ref="L61" si="46">(H61*N61)*0.07%</f>
        <v>615.61500000000012</v>
      </c>
      <c r="M61" s="369">
        <f t="shared" ref="M61" si="47">(K61*N61)-L61</f>
        <v>209.38499999999988</v>
      </c>
      <c r="N61" s="365">
        <v>550</v>
      </c>
      <c r="O61" s="370" t="s">
        <v>736</v>
      </c>
      <c r="P61" s="371">
        <v>44473</v>
      </c>
      <c r="Q61" s="278"/>
      <c r="R61" s="334" t="s">
        <v>614</v>
      </c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333"/>
      <c r="AG61" s="289"/>
      <c r="AH61" s="332"/>
      <c r="AI61" s="332"/>
      <c r="AJ61" s="333"/>
      <c r="AK61" s="333"/>
      <c r="AL61" s="333"/>
    </row>
    <row r="62" spans="1:38" s="269" customFormat="1" ht="13.5" customHeight="1">
      <c r="A62" s="360">
        <v>2</v>
      </c>
      <c r="B62" s="267">
        <v>44469</v>
      </c>
      <c r="C62" s="361"/>
      <c r="D62" s="361" t="s">
        <v>868</v>
      </c>
      <c r="E62" s="360" t="s">
        <v>615</v>
      </c>
      <c r="F62" s="360">
        <v>727.5</v>
      </c>
      <c r="G62" s="360">
        <v>717</v>
      </c>
      <c r="H62" s="357">
        <v>735</v>
      </c>
      <c r="I62" s="357">
        <v>745</v>
      </c>
      <c r="J62" s="103" t="s">
        <v>892</v>
      </c>
      <c r="K62" s="354">
        <f t="shared" ref="K62" si="48">H62-F62</f>
        <v>7.5</v>
      </c>
      <c r="L62" s="355">
        <f t="shared" ref="L62" si="49">(H62*N62)*0.07%</f>
        <v>565.95000000000005</v>
      </c>
      <c r="M62" s="356">
        <f t="shared" ref="M62" si="50">(K62*N62)-L62</f>
        <v>7684.05</v>
      </c>
      <c r="N62" s="357">
        <v>1100</v>
      </c>
      <c r="O62" s="358" t="s">
        <v>613</v>
      </c>
      <c r="P62" s="359">
        <v>44473</v>
      </c>
      <c r="Q62" s="278"/>
      <c r="R62" s="334" t="s">
        <v>614</v>
      </c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333"/>
      <c r="AG62" s="289"/>
      <c r="AH62" s="332"/>
      <c r="AI62" s="332"/>
      <c r="AJ62" s="333"/>
      <c r="AK62" s="333"/>
      <c r="AL62" s="333"/>
    </row>
    <row r="63" spans="1:38" s="269" customFormat="1" ht="13.5" customHeight="1">
      <c r="A63" s="360">
        <v>3</v>
      </c>
      <c r="B63" s="267">
        <v>44473</v>
      </c>
      <c r="C63" s="361"/>
      <c r="D63" s="361" t="s">
        <v>880</v>
      </c>
      <c r="E63" s="360" t="s">
        <v>615</v>
      </c>
      <c r="F63" s="360">
        <v>1229</v>
      </c>
      <c r="G63" s="360">
        <v>1212</v>
      </c>
      <c r="H63" s="357">
        <v>1243</v>
      </c>
      <c r="I63" s="357" t="s">
        <v>881</v>
      </c>
      <c r="J63" s="103" t="s">
        <v>893</v>
      </c>
      <c r="K63" s="354">
        <f t="shared" ref="K63" si="51">H63-F63</f>
        <v>14</v>
      </c>
      <c r="L63" s="355">
        <f t="shared" ref="L63" si="52">(H63*N63)*0.07%</f>
        <v>652.57500000000005</v>
      </c>
      <c r="M63" s="356">
        <f t="shared" ref="M63" si="53">(K63*N63)-L63</f>
        <v>9847.4249999999993</v>
      </c>
      <c r="N63" s="357">
        <v>750</v>
      </c>
      <c r="O63" s="358" t="s">
        <v>613</v>
      </c>
      <c r="P63" s="359">
        <v>44473</v>
      </c>
      <c r="Q63" s="278"/>
      <c r="R63" s="334" t="s">
        <v>617</v>
      </c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333"/>
      <c r="AG63" s="289"/>
      <c r="AH63" s="332"/>
      <c r="AI63" s="332"/>
      <c r="AJ63" s="333"/>
      <c r="AK63" s="333"/>
      <c r="AL63" s="333"/>
    </row>
    <row r="64" spans="1:38" s="269" customFormat="1" ht="13.5" customHeight="1">
      <c r="A64" s="360">
        <v>4</v>
      </c>
      <c r="B64" s="267">
        <v>44473</v>
      </c>
      <c r="C64" s="361"/>
      <c r="D64" s="361" t="s">
        <v>882</v>
      </c>
      <c r="E64" s="360" t="s">
        <v>615</v>
      </c>
      <c r="F64" s="360">
        <v>1674</v>
      </c>
      <c r="G64" s="360">
        <v>1650</v>
      </c>
      <c r="H64" s="357">
        <v>1690</v>
      </c>
      <c r="I64" s="357" t="s">
        <v>883</v>
      </c>
      <c r="J64" s="103" t="s">
        <v>898</v>
      </c>
      <c r="K64" s="354">
        <f t="shared" ref="K64:K66" si="54">H64-F64</f>
        <v>16</v>
      </c>
      <c r="L64" s="355">
        <f t="shared" ref="L64:L66" si="55">(H64*N64)*0.07%</f>
        <v>709.80000000000007</v>
      </c>
      <c r="M64" s="356">
        <f t="shared" ref="M64:M66" si="56">(K64*N64)-L64</f>
        <v>8890.2000000000007</v>
      </c>
      <c r="N64" s="357">
        <v>600</v>
      </c>
      <c r="O64" s="358" t="s">
        <v>613</v>
      </c>
      <c r="P64" s="359">
        <v>44474</v>
      </c>
      <c r="Q64" s="278"/>
      <c r="R64" s="334" t="s">
        <v>614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3"/>
      <c r="AG64" s="289"/>
      <c r="AH64" s="332"/>
      <c r="AI64" s="332"/>
      <c r="AJ64" s="333"/>
      <c r="AK64" s="333"/>
      <c r="AL64" s="333"/>
    </row>
    <row r="65" spans="1:38" s="269" customFormat="1" ht="13.5" customHeight="1">
      <c r="A65" s="360">
        <v>5</v>
      </c>
      <c r="B65" s="267">
        <v>44473</v>
      </c>
      <c r="C65" s="361"/>
      <c r="D65" s="361" t="s">
        <v>884</v>
      </c>
      <c r="E65" s="360" t="s">
        <v>615</v>
      </c>
      <c r="F65" s="360">
        <v>702</v>
      </c>
      <c r="G65" s="360">
        <v>690</v>
      </c>
      <c r="H65" s="357">
        <v>708</v>
      </c>
      <c r="I65" s="357" t="s">
        <v>885</v>
      </c>
      <c r="J65" s="103" t="s">
        <v>909</v>
      </c>
      <c r="K65" s="354">
        <f t="shared" si="54"/>
        <v>6</v>
      </c>
      <c r="L65" s="355">
        <f t="shared" si="55"/>
        <v>681.45</v>
      </c>
      <c r="M65" s="356">
        <f t="shared" si="56"/>
        <v>7568.55</v>
      </c>
      <c r="N65" s="357">
        <v>1375</v>
      </c>
      <c r="O65" s="358" t="s">
        <v>613</v>
      </c>
      <c r="P65" s="359">
        <v>44475</v>
      </c>
      <c r="Q65" s="278"/>
      <c r="R65" s="334" t="s">
        <v>617</v>
      </c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3"/>
      <c r="AG65" s="289"/>
      <c r="AH65" s="332"/>
      <c r="AI65" s="332"/>
      <c r="AJ65" s="333"/>
      <c r="AK65" s="333"/>
      <c r="AL65" s="333"/>
    </row>
    <row r="66" spans="1:38" s="269" customFormat="1" ht="13.5" customHeight="1">
      <c r="A66" s="379">
        <v>6</v>
      </c>
      <c r="B66" s="380">
        <v>44473</v>
      </c>
      <c r="C66" s="381"/>
      <c r="D66" s="381" t="s">
        <v>890</v>
      </c>
      <c r="E66" s="379" t="s">
        <v>615</v>
      </c>
      <c r="F66" s="379">
        <v>565.5</v>
      </c>
      <c r="G66" s="379">
        <v>555</v>
      </c>
      <c r="H66" s="382">
        <v>555</v>
      </c>
      <c r="I66" s="382">
        <v>585</v>
      </c>
      <c r="J66" s="304" t="s">
        <v>910</v>
      </c>
      <c r="K66" s="386">
        <f t="shared" si="54"/>
        <v>-10.5</v>
      </c>
      <c r="L66" s="387">
        <f t="shared" si="55"/>
        <v>543.90000000000009</v>
      </c>
      <c r="M66" s="388">
        <f t="shared" si="56"/>
        <v>-15243.9</v>
      </c>
      <c r="N66" s="382">
        <v>1400</v>
      </c>
      <c r="O66" s="389" t="s">
        <v>626</v>
      </c>
      <c r="P66" s="390">
        <v>44475</v>
      </c>
      <c r="Q66" s="278"/>
      <c r="R66" s="334" t="s">
        <v>617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3"/>
      <c r="AG66" s="289"/>
      <c r="AH66" s="332"/>
      <c r="AI66" s="332"/>
      <c r="AJ66" s="333"/>
      <c r="AK66" s="333"/>
      <c r="AL66" s="333"/>
    </row>
    <row r="67" spans="1:38" s="269" customFormat="1" ht="13.5" customHeight="1">
      <c r="A67" s="360">
        <v>7</v>
      </c>
      <c r="B67" s="267">
        <v>44473</v>
      </c>
      <c r="C67" s="361"/>
      <c r="D67" s="361" t="s">
        <v>867</v>
      </c>
      <c r="E67" s="360" t="s">
        <v>615</v>
      </c>
      <c r="F67" s="360">
        <v>1590</v>
      </c>
      <c r="G67" s="360">
        <v>1568</v>
      </c>
      <c r="H67" s="357">
        <v>1605.5</v>
      </c>
      <c r="I67" s="357" t="s">
        <v>891</v>
      </c>
      <c r="J67" s="103" t="s">
        <v>913</v>
      </c>
      <c r="K67" s="354">
        <f t="shared" ref="K67" si="57">H67-F67</f>
        <v>15.5</v>
      </c>
      <c r="L67" s="355">
        <f t="shared" ref="L67" si="58">(H67*N67)*0.07%</f>
        <v>618.11750000000006</v>
      </c>
      <c r="M67" s="356">
        <f t="shared" ref="M67" si="59">(K67*N67)-L67</f>
        <v>7906.8824999999997</v>
      </c>
      <c r="N67" s="357">
        <v>550</v>
      </c>
      <c r="O67" s="358" t="s">
        <v>613</v>
      </c>
      <c r="P67" s="359">
        <v>44475</v>
      </c>
      <c r="Q67" s="278"/>
      <c r="R67" s="334" t="s">
        <v>614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3"/>
      <c r="AG67" s="289"/>
      <c r="AH67" s="332"/>
      <c r="AI67" s="332"/>
      <c r="AJ67" s="333"/>
      <c r="AK67" s="333"/>
      <c r="AL67" s="333"/>
    </row>
    <row r="68" spans="1:38" s="269" customFormat="1" ht="13.5" customHeight="1">
      <c r="A68" s="360">
        <v>8</v>
      </c>
      <c r="B68" s="267">
        <v>44474</v>
      </c>
      <c r="C68" s="361"/>
      <c r="D68" s="361" t="s">
        <v>868</v>
      </c>
      <c r="E68" s="360" t="s">
        <v>615</v>
      </c>
      <c r="F68" s="360">
        <v>726.5</v>
      </c>
      <c r="G68" s="360">
        <v>715</v>
      </c>
      <c r="H68" s="357">
        <v>737.5</v>
      </c>
      <c r="I68" s="357">
        <v>745</v>
      </c>
      <c r="J68" s="103" t="s">
        <v>899</v>
      </c>
      <c r="K68" s="354">
        <f t="shared" ref="K68:K69" si="60">H68-F68</f>
        <v>11</v>
      </c>
      <c r="L68" s="355">
        <f t="shared" ref="L68:L69" si="61">(H68*N68)*0.07%</f>
        <v>567.87500000000011</v>
      </c>
      <c r="M68" s="356">
        <f t="shared" ref="M68:M69" si="62">(K68*N68)-L68</f>
        <v>11532.125</v>
      </c>
      <c r="N68" s="357">
        <v>1100</v>
      </c>
      <c r="O68" s="358" t="s">
        <v>613</v>
      </c>
      <c r="P68" s="359">
        <v>44474</v>
      </c>
      <c r="Q68" s="278"/>
      <c r="R68" s="334" t="s">
        <v>614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3"/>
      <c r="AG68" s="289"/>
      <c r="AH68" s="332"/>
      <c r="AI68" s="332"/>
      <c r="AJ68" s="333"/>
      <c r="AK68" s="333"/>
      <c r="AL68" s="333"/>
    </row>
    <row r="69" spans="1:38" s="269" customFormat="1" ht="13.5" customHeight="1">
      <c r="A69" s="360">
        <v>9</v>
      </c>
      <c r="B69" s="267">
        <v>44474</v>
      </c>
      <c r="C69" s="361"/>
      <c r="D69" s="361" t="s">
        <v>981</v>
      </c>
      <c r="E69" s="360" t="s">
        <v>615</v>
      </c>
      <c r="F69" s="360">
        <v>1721</v>
      </c>
      <c r="G69" s="360">
        <v>1698</v>
      </c>
      <c r="H69" s="357">
        <v>1737</v>
      </c>
      <c r="I69" s="357" t="s">
        <v>906</v>
      </c>
      <c r="J69" s="103" t="s">
        <v>898</v>
      </c>
      <c r="K69" s="354">
        <f t="shared" si="60"/>
        <v>16</v>
      </c>
      <c r="L69" s="355">
        <f t="shared" si="61"/>
        <v>699.14250000000015</v>
      </c>
      <c r="M69" s="356">
        <f t="shared" si="62"/>
        <v>8500.8575000000001</v>
      </c>
      <c r="N69" s="357">
        <v>575</v>
      </c>
      <c r="O69" s="358" t="s">
        <v>613</v>
      </c>
      <c r="P69" s="359">
        <v>44475</v>
      </c>
      <c r="Q69" s="278"/>
      <c r="R69" s="334" t="s">
        <v>617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3"/>
      <c r="AG69" s="289"/>
      <c r="AH69" s="332"/>
      <c r="AI69" s="332"/>
      <c r="AJ69" s="333"/>
      <c r="AK69" s="333"/>
      <c r="AL69" s="333"/>
    </row>
    <row r="70" spans="1:38" s="269" customFormat="1" ht="13.5" customHeight="1">
      <c r="A70" s="379">
        <v>10</v>
      </c>
      <c r="B70" s="380">
        <v>44475</v>
      </c>
      <c r="C70" s="381"/>
      <c r="D70" s="381" t="s">
        <v>880</v>
      </c>
      <c r="E70" s="379" t="s">
        <v>615</v>
      </c>
      <c r="F70" s="379">
        <v>1251</v>
      </c>
      <c r="G70" s="379">
        <v>1232</v>
      </c>
      <c r="H70" s="382">
        <v>1232</v>
      </c>
      <c r="I70" s="382" t="s">
        <v>907</v>
      </c>
      <c r="J70" s="304" t="s">
        <v>911</v>
      </c>
      <c r="K70" s="386">
        <f t="shared" ref="K70" si="63">H70-F70</f>
        <v>-19</v>
      </c>
      <c r="L70" s="387">
        <f t="shared" ref="L70" si="64">(H70*N70)*0.07%</f>
        <v>646.80000000000007</v>
      </c>
      <c r="M70" s="388">
        <f t="shared" ref="M70" si="65">(K70*N70)-L70</f>
        <v>-14896.8</v>
      </c>
      <c r="N70" s="382">
        <v>750</v>
      </c>
      <c r="O70" s="389" t="s">
        <v>626</v>
      </c>
      <c r="P70" s="390">
        <v>44475</v>
      </c>
      <c r="Q70" s="278"/>
      <c r="R70" s="334" t="s">
        <v>617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3"/>
      <c r="AG70" s="289"/>
      <c r="AH70" s="332"/>
      <c r="AI70" s="332"/>
      <c r="AJ70" s="333"/>
      <c r="AK70" s="333"/>
      <c r="AL70" s="333"/>
    </row>
    <row r="71" spans="1:38" s="269" customFormat="1" ht="13.5" customHeight="1">
      <c r="A71" s="379">
        <v>11</v>
      </c>
      <c r="B71" s="380">
        <v>44475</v>
      </c>
      <c r="C71" s="381"/>
      <c r="D71" s="381" t="s">
        <v>914</v>
      </c>
      <c r="E71" s="379" t="s">
        <v>615</v>
      </c>
      <c r="F71" s="379">
        <v>2692.5</v>
      </c>
      <c r="G71" s="379">
        <v>2650</v>
      </c>
      <c r="H71" s="382">
        <v>2650</v>
      </c>
      <c r="I71" s="382" t="s">
        <v>915</v>
      </c>
      <c r="J71" s="304" t="s">
        <v>940</v>
      </c>
      <c r="K71" s="386">
        <f t="shared" ref="K71:K72" si="66">H71-F71</f>
        <v>-42.5</v>
      </c>
      <c r="L71" s="387">
        <f t="shared" ref="L71:L72" si="67">(H71*N71)*0.07%</f>
        <v>556.50000000000011</v>
      </c>
      <c r="M71" s="388">
        <f t="shared" ref="M71:M72" si="68">(K71*N71)-L71</f>
        <v>-13306.5</v>
      </c>
      <c r="N71" s="382">
        <v>300</v>
      </c>
      <c r="O71" s="389" t="s">
        <v>626</v>
      </c>
      <c r="P71" s="390">
        <v>44475</v>
      </c>
      <c r="Q71" s="278"/>
      <c r="R71" s="334" t="s">
        <v>617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3"/>
      <c r="AG71" s="289"/>
      <c r="AH71" s="332"/>
      <c r="AI71" s="332"/>
      <c r="AJ71" s="333"/>
      <c r="AK71" s="333"/>
      <c r="AL71" s="333"/>
    </row>
    <row r="72" spans="1:38" s="269" customFormat="1" ht="13.5" customHeight="1">
      <c r="A72" s="379">
        <v>12</v>
      </c>
      <c r="B72" s="380">
        <v>44475</v>
      </c>
      <c r="C72" s="381"/>
      <c r="D72" s="381" t="s">
        <v>916</v>
      </c>
      <c r="E72" s="379" t="s">
        <v>615</v>
      </c>
      <c r="F72" s="379">
        <v>3950</v>
      </c>
      <c r="G72" s="379">
        <v>3880</v>
      </c>
      <c r="H72" s="382">
        <v>3890</v>
      </c>
      <c r="I72" s="382" t="s">
        <v>917</v>
      </c>
      <c r="J72" s="304" t="s">
        <v>941</v>
      </c>
      <c r="K72" s="386">
        <f t="shared" si="66"/>
        <v>-60</v>
      </c>
      <c r="L72" s="387">
        <f t="shared" si="67"/>
        <v>544.6</v>
      </c>
      <c r="M72" s="388">
        <f t="shared" si="68"/>
        <v>-12544.6</v>
      </c>
      <c r="N72" s="382">
        <v>200</v>
      </c>
      <c r="O72" s="389" t="s">
        <v>626</v>
      </c>
      <c r="P72" s="390">
        <v>44475</v>
      </c>
      <c r="Q72" s="278"/>
      <c r="R72" s="334" t="s">
        <v>614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3"/>
      <c r="AG72" s="289"/>
      <c r="AH72" s="332"/>
      <c r="AI72" s="332"/>
      <c r="AJ72" s="333"/>
      <c r="AK72" s="333"/>
      <c r="AL72" s="333"/>
    </row>
    <row r="73" spans="1:38" s="269" customFormat="1" ht="13.5" customHeight="1">
      <c r="A73" s="303">
        <v>13</v>
      </c>
      <c r="B73" s="392">
        <v>44475</v>
      </c>
      <c r="C73" s="393"/>
      <c r="D73" s="393" t="s">
        <v>868</v>
      </c>
      <c r="E73" s="303" t="s">
        <v>615</v>
      </c>
      <c r="F73" s="303">
        <v>726.5</v>
      </c>
      <c r="G73" s="303">
        <v>715</v>
      </c>
      <c r="H73" s="394">
        <v>735.5</v>
      </c>
      <c r="I73" s="394">
        <v>745</v>
      </c>
      <c r="J73" s="395" t="s">
        <v>823</v>
      </c>
      <c r="K73" s="354">
        <f t="shared" ref="K73:K74" si="69">H73-F73</f>
        <v>9</v>
      </c>
      <c r="L73" s="355">
        <f t="shared" ref="L73:L74" si="70">(H73*N73)*0.07%</f>
        <v>566.33500000000004</v>
      </c>
      <c r="M73" s="396">
        <f t="shared" ref="M73:M74" si="71">(K73*N73)-L73</f>
        <v>9333.6650000000009</v>
      </c>
      <c r="N73" s="394">
        <v>1100</v>
      </c>
      <c r="O73" s="397" t="s">
        <v>613</v>
      </c>
      <c r="P73" s="398">
        <v>44476</v>
      </c>
      <c r="Q73" s="278"/>
      <c r="R73" s="334" t="s">
        <v>614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3"/>
      <c r="AG73" s="289"/>
      <c r="AH73" s="332"/>
      <c r="AI73" s="332"/>
      <c r="AJ73" s="333"/>
      <c r="AK73" s="333"/>
      <c r="AL73" s="333"/>
    </row>
    <row r="74" spans="1:38" s="269" customFormat="1" ht="13.5" customHeight="1">
      <c r="A74" s="362">
        <v>14</v>
      </c>
      <c r="B74" s="363">
        <v>44476</v>
      </c>
      <c r="C74" s="364"/>
      <c r="D74" s="364" t="s">
        <v>933</v>
      </c>
      <c r="E74" s="362" t="s">
        <v>615</v>
      </c>
      <c r="F74" s="362">
        <v>1618</v>
      </c>
      <c r="G74" s="362">
        <v>1594</v>
      </c>
      <c r="H74" s="365">
        <v>1619</v>
      </c>
      <c r="I74" s="365" t="s">
        <v>934</v>
      </c>
      <c r="J74" s="366" t="s">
        <v>848</v>
      </c>
      <c r="K74" s="367">
        <f t="shared" si="69"/>
        <v>1</v>
      </c>
      <c r="L74" s="368">
        <f t="shared" si="70"/>
        <v>538.31750000000011</v>
      </c>
      <c r="M74" s="369">
        <f t="shared" si="71"/>
        <v>-63.317500000000109</v>
      </c>
      <c r="N74" s="365">
        <v>475</v>
      </c>
      <c r="O74" s="370" t="s">
        <v>736</v>
      </c>
      <c r="P74" s="371">
        <v>44473</v>
      </c>
      <c r="Q74" s="278"/>
      <c r="R74" s="334" t="s">
        <v>617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3"/>
      <c r="AG74" s="289"/>
      <c r="AH74" s="332"/>
      <c r="AI74" s="332"/>
      <c r="AJ74" s="333"/>
      <c r="AK74" s="333"/>
      <c r="AL74" s="333"/>
    </row>
    <row r="75" spans="1:38" s="269" customFormat="1" ht="13.5" customHeight="1">
      <c r="A75" s="379">
        <v>15</v>
      </c>
      <c r="B75" s="380">
        <v>44476</v>
      </c>
      <c r="C75" s="381"/>
      <c r="D75" s="381" t="s">
        <v>935</v>
      </c>
      <c r="E75" s="379" t="s">
        <v>615</v>
      </c>
      <c r="F75" s="379">
        <v>686.5</v>
      </c>
      <c r="G75" s="379">
        <v>679</v>
      </c>
      <c r="H75" s="382">
        <v>679</v>
      </c>
      <c r="I75" s="382">
        <v>700</v>
      </c>
      <c r="J75" s="304" t="s">
        <v>942</v>
      </c>
      <c r="K75" s="386">
        <f t="shared" ref="K75" si="72">H75-F75</f>
        <v>-7.5</v>
      </c>
      <c r="L75" s="387">
        <f t="shared" ref="L75" si="73">(H75*N75)*0.07%</f>
        <v>712.95000000000016</v>
      </c>
      <c r="M75" s="388">
        <f t="shared" ref="M75" si="74">(K75*N75)-L75</f>
        <v>-11962.95</v>
      </c>
      <c r="N75" s="382">
        <v>1500</v>
      </c>
      <c r="O75" s="389" t="s">
        <v>626</v>
      </c>
      <c r="P75" s="390">
        <v>44475</v>
      </c>
      <c r="Q75" s="278"/>
      <c r="R75" s="334" t="s">
        <v>617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3"/>
      <c r="AG75" s="289"/>
      <c r="AH75" s="332"/>
      <c r="AI75" s="332"/>
      <c r="AJ75" s="333"/>
      <c r="AK75" s="333"/>
      <c r="AL75" s="333"/>
    </row>
    <row r="76" spans="1:38" s="269" customFormat="1" ht="13.5" customHeight="1">
      <c r="A76" s="445">
        <v>16</v>
      </c>
      <c r="B76" s="446">
        <v>44477</v>
      </c>
      <c r="C76" s="447"/>
      <c r="D76" s="447" t="s">
        <v>868</v>
      </c>
      <c r="E76" s="445" t="s">
        <v>615</v>
      </c>
      <c r="F76" s="445">
        <v>726.5</v>
      </c>
      <c r="G76" s="445">
        <v>715</v>
      </c>
      <c r="H76" s="448">
        <v>715</v>
      </c>
      <c r="I76" s="448">
        <v>745</v>
      </c>
      <c r="J76" s="304" t="s">
        <v>979</v>
      </c>
      <c r="K76" s="386">
        <f t="shared" ref="K76:K80" si="75">H76-F76</f>
        <v>-11.5</v>
      </c>
      <c r="L76" s="387">
        <f t="shared" ref="L76:L80" si="76">(H76*N76)*0.07%</f>
        <v>550.55000000000007</v>
      </c>
      <c r="M76" s="388">
        <f t="shared" ref="M76:M80" si="77">(K76*N76)-L76</f>
        <v>-13200.55</v>
      </c>
      <c r="N76" s="382">
        <v>1100</v>
      </c>
      <c r="O76" s="389" t="s">
        <v>626</v>
      </c>
      <c r="P76" s="390">
        <v>44481</v>
      </c>
      <c r="Q76" s="278"/>
      <c r="R76" s="334" t="s">
        <v>614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402"/>
      <c r="AG76" s="403"/>
      <c r="AH76" s="404"/>
      <c r="AI76" s="404"/>
      <c r="AJ76" s="402"/>
      <c r="AK76" s="402"/>
      <c r="AL76" s="402"/>
    </row>
    <row r="77" spans="1:38" s="413" customFormat="1" ht="13.5" customHeight="1">
      <c r="A77" s="360">
        <v>17</v>
      </c>
      <c r="B77" s="267">
        <v>44480</v>
      </c>
      <c r="C77" s="361"/>
      <c r="D77" s="393" t="s">
        <v>962</v>
      </c>
      <c r="E77" s="360" t="s">
        <v>615</v>
      </c>
      <c r="F77" s="360">
        <v>2235</v>
      </c>
      <c r="G77" s="360">
        <v>2185</v>
      </c>
      <c r="H77" s="357">
        <v>2266</v>
      </c>
      <c r="I77" s="357" t="s">
        <v>960</v>
      </c>
      <c r="J77" s="395" t="s">
        <v>980</v>
      </c>
      <c r="K77" s="354">
        <f t="shared" si="75"/>
        <v>31</v>
      </c>
      <c r="L77" s="355">
        <f t="shared" si="76"/>
        <v>436.20500000000004</v>
      </c>
      <c r="M77" s="396">
        <f t="shared" si="77"/>
        <v>8088.7950000000001</v>
      </c>
      <c r="N77" s="394">
        <v>275</v>
      </c>
      <c r="O77" s="397" t="s">
        <v>613</v>
      </c>
      <c r="P77" s="398">
        <v>44481</v>
      </c>
      <c r="Q77" s="278"/>
      <c r="R77" s="334" t="s">
        <v>617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92"/>
      <c r="AG77" s="270"/>
      <c r="AH77" s="399"/>
      <c r="AI77" s="399"/>
      <c r="AJ77" s="292"/>
      <c r="AK77" s="292"/>
      <c r="AL77" s="292"/>
    </row>
    <row r="78" spans="1:38" s="453" customFormat="1" ht="13.5" customHeight="1">
      <c r="A78" s="303">
        <v>18</v>
      </c>
      <c r="B78" s="392">
        <v>44481</v>
      </c>
      <c r="C78" s="393"/>
      <c r="D78" s="393" t="s">
        <v>867</v>
      </c>
      <c r="E78" s="303" t="s">
        <v>615</v>
      </c>
      <c r="F78" s="303">
        <v>1631</v>
      </c>
      <c r="G78" s="303">
        <v>1609</v>
      </c>
      <c r="H78" s="394">
        <v>1652</v>
      </c>
      <c r="I78" s="394" t="s">
        <v>974</v>
      </c>
      <c r="J78" s="395" t="s">
        <v>627</v>
      </c>
      <c r="K78" s="354">
        <f t="shared" si="75"/>
        <v>21</v>
      </c>
      <c r="L78" s="355">
        <f t="shared" si="76"/>
        <v>636.0200000000001</v>
      </c>
      <c r="M78" s="396">
        <f t="shared" si="77"/>
        <v>10913.98</v>
      </c>
      <c r="N78" s="394">
        <v>550</v>
      </c>
      <c r="O78" s="397" t="s">
        <v>613</v>
      </c>
      <c r="P78" s="398">
        <v>44483</v>
      </c>
      <c r="Q78" s="278"/>
      <c r="R78" s="334" t="s">
        <v>617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83"/>
      <c r="AG78" s="339"/>
      <c r="AH78" s="452"/>
      <c r="AI78" s="452"/>
      <c r="AJ78" s="283"/>
      <c r="AK78" s="283"/>
      <c r="AL78" s="283"/>
    </row>
    <row r="79" spans="1:38" s="413" customFormat="1" ht="13.5" customHeight="1">
      <c r="A79" s="360">
        <v>19</v>
      </c>
      <c r="B79" s="267">
        <v>44482</v>
      </c>
      <c r="C79" s="361"/>
      <c r="D79" s="361" t="s">
        <v>989</v>
      </c>
      <c r="E79" s="360" t="s">
        <v>615</v>
      </c>
      <c r="F79" s="360">
        <v>3880</v>
      </c>
      <c r="G79" s="360">
        <v>3815</v>
      </c>
      <c r="H79" s="357">
        <v>3925</v>
      </c>
      <c r="I79" s="357" t="s">
        <v>990</v>
      </c>
      <c r="J79" s="395" t="s">
        <v>938</v>
      </c>
      <c r="K79" s="354">
        <f t="shared" si="75"/>
        <v>45</v>
      </c>
      <c r="L79" s="355">
        <f t="shared" si="76"/>
        <v>549.50000000000011</v>
      </c>
      <c r="M79" s="396">
        <f t="shared" si="77"/>
        <v>8450.5</v>
      </c>
      <c r="N79" s="394">
        <v>200</v>
      </c>
      <c r="O79" s="397" t="s">
        <v>613</v>
      </c>
      <c r="P79" s="398">
        <v>44483</v>
      </c>
      <c r="Q79" s="278"/>
      <c r="R79" s="334" t="s">
        <v>617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292"/>
      <c r="AG79" s="270"/>
      <c r="AH79" s="399"/>
      <c r="AI79" s="399"/>
      <c r="AJ79" s="292"/>
      <c r="AK79" s="292"/>
      <c r="AL79" s="292"/>
    </row>
    <row r="80" spans="1:38" s="413" customFormat="1" ht="13.5" customHeight="1">
      <c r="A80" s="360">
        <v>20</v>
      </c>
      <c r="B80" s="267">
        <v>44482</v>
      </c>
      <c r="C80" s="361"/>
      <c r="D80" s="361" t="s">
        <v>991</v>
      </c>
      <c r="E80" s="360" t="s">
        <v>615</v>
      </c>
      <c r="F80" s="360">
        <v>713</v>
      </c>
      <c r="G80" s="360">
        <v>702</v>
      </c>
      <c r="H80" s="357">
        <v>721</v>
      </c>
      <c r="I80" s="357" t="s">
        <v>992</v>
      </c>
      <c r="J80" s="395" t="s">
        <v>1013</v>
      </c>
      <c r="K80" s="354">
        <f t="shared" si="75"/>
        <v>8</v>
      </c>
      <c r="L80" s="355">
        <f t="shared" si="76"/>
        <v>693.96250000000009</v>
      </c>
      <c r="M80" s="396">
        <f t="shared" si="77"/>
        <v>10306.0375</v>
      </c>
      <c r="N80" s="394">
        <v>1375</v>
      </c>
      <c r="O80" s="397" t="s">
        <v>613</v>
      </c>
      <c r="P80" s="398">
        <v>44483</v>
      </c>
      <c r="Q80" s="278"/>
      <c r="R80" s="334" t="s">
        <v>617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92"/>
      <c r="AG80" s="270"/>
      <c r="AH80" s="399"/>
      <c r="AI80" s="399"/>
      <c r="AJ80" s="292"/>
      <c r="AK80" s="292"/>
      <c r="AL80" s="292"/>
    </row>
    <row r="81" spans="1:38" s="455" customFormat="1" ht="13.5" customHeight="1">
      <c r="A81" s="456">
        <v>21</v>
      </c>
      <c r="B81" s="457">
        <v>44483</v>
      </c>
      <c r="C81" s="458"/>
      <c r="D81" s="361" t="s">
        <v>1010</v>
      </c>
      <c r="E81" s="456" t="s">
        <v>615</v>
      </c>
      <c r="F81" s="456">
        <v>794.5</v>
      </c>
      <c r="G81" s="456">
        <v>783</v>
      </c>
      <c r="H81" s="459">
        <v>806</v>
      </c>
      <c r="I81" s="459" t="s">
        <v>1011</v>
      </c>
      <c r="J81" s="395" t="s">
        <v>1012</v>
      </c>
      <c r="K81" s="354">
        <f t="shared" ref="K81" si="78">H81-F81</f>
        <v>11.5</v>
      </c>
      <c r="L81" s="355">
        <f t="shared" ref="L81" si="79">(H81*N81)*0.07%</f>
        <v>677.04000000000008</v>
      </c>
      <c r="M81" s="396">
        <f t="shared" ref="M81" si="80">(K81*N81)-L81</f>
        <v>13122.96</v>
      </c>
      <c r="N81" s="394">
        <v>1200</v>
      </c>
      <c r="O81" s="397" t="s">
        <v>613</v>
      </c>
      <c r="P81" s="398">
        <v>44483</v>
      </c>
      <c r="Q81" s="278"/>
      <c r="R81" s="334" t="s">
        <v>617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454"/>
      <c r="AG81" s="289"/>
      <c r="AH81" s="278"/>
      <c r="AI81" s="278"/>
      <c r="AJ81" s="454"/>
      <c r="AK81" s="454"/>
      <c r="AL81" s="454"/>
    </row>
    <row r="82" spans="1:38" s="455" customFormat="1" ht="13.5" customHeight="1">
      <c r="A82" s="405">
        <v>22</v>
      </c>
      <c r="B82" s="289">
        <v>44483</v>
      </c>
      <c r="C82" s="406"/>
      <c r="D82" s="399" t="s">
        <v>914</v>
      </c>
      <c r="E82" s="405" t="s">
        <v>615</v>
      </c>
      <c r="F82" s="405" t="s">
        <v>1014</v>
      </c>
      <c r="G82" s="405">
        <v>2598</v>
      </c>
      <c r="H82" s="407"/>
      <c r="I82" s="407" t="s">
        <v>1015</v>
      </c>
      <c r="J82" s="338" t="s">
        <v>616</v>
      </c>
      <c r="K82" s="295"/>
      <c r="L82" s="400"/>
      <c r="M82" s="336"/>
      <c r="N82" s="295"/>
      <c r="O82" s="337"/>
      <c r="P82" s="326"/>
      <c r="Q82" s="278"/>
      <c r="R82" s="334" t="s">
        <v>614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454"/>
      <c r="AG82" s="289"/>
      <c r="AH82" s="278"/>
      <c r="AI82" s="278"/>
      <c r="AJ82" s="454"/>
      <c r="AK82" s="454"/>
      <c r="AL82" s="454"/>
    </row>
    <row r="83" spans="1:38" s="455" customFormat="1" ht="13.5" customHeight="1">
      <c r="A83" s="405">
        <v>23</v>
      </c>
      <c r="B83" s="289">
        <v>44483</v>
      </c>
      <c r="C83" s="406"/>
      <c r="D83" s="399" t="s">
        <v>1016</v>
      </c>
      <c r="E83" s="405" t="s">
        <v>615</v>
      </c>
      <c r="F83" s="405" t="s">
        <v>1017</v>
      </c>
      <c r="G83" s="405">
        <v>2760</v>
      </c>
      <c r="H83" s="407"/>
      <c r="I83" s="407" t="s">
        <v>1018</v>
      </c>
      <c r="J83" s="338" t="s">
        <v>616</v>
      </c>
      <c r="K83" s="295"/>
      <c r="L83" s="400"/>
      <c r="M83" s="336"/>
      <c r="N83" s="295"/>
      <c r="O83" s="337"/>
      <c r="P83" s="326"/>
      <c r="Q83" s="278"/>
      <c r="R83" s="334" t="s">
        <v>614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454"/>
      <c r="AG83" s="289"/>
      <c r="AH83" s="278"/>
      <c r="AI83" s="278"/>
      <c r="AJ83" s="454"/>
      <c r="AK83" s="454"/>
      <c r="AL83" s="454"/>
    </row>
    <row r="84" spans="1:38" s="455" customFormat="1" ht="13.5" customHeight="1">
      <c r="A84" s="405"/>
      <c r="B84" s="289"/>
      <c r="C84" s="406"/>
      <c r="D84" s="399"/>
      <c r="E84" s="405"/>
      <c r="F84" s="405"/>
      <c r="G84" s="405"/>
      <c r="H84" s="407"/>
      <c r="I84" s="407"/>
      <c r="J84" s="408"/>
      <c r="K84" s="407"/>
      <c r="L84" s="409"/>
      <c r="M84" s="410"/>
      <c r="N84" s="407"/>
      <c r="O84" s="411"/>
      <c r="P84" s="412"/>
      <c r="Q84" s="278"/>
      <c r="R84" s="334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454"/>
      <c r="AG84" s="289"/>
      <c r="AH84" s="278"/>
      <c r="AI84" s="278"/>
      <c r="AJ84" s="454"/>
      <c r="AK84" s="454"/>
      <c r="AL84" s="454"/>
    </row>
    <row r="85" spans="1:38" s="269" customFormat="1" ht="13.5" customHeight="1">
      <c r="A85" s="405"/>
      <c r="B85" s="289"/>
      <c r="C85" s="406"/>
      <c r="D85" s="413"/>
      <c r="E85" s="405"/>
      <c r="F85" s="405"/>
      <c r="G85" s="405"/>
      <c r="H85" s="407"/>
      <c r="I85" s="407"/>
      <c r="J85" s="408"/>
      <c r="K85" s="407"/>
      <c r="L85" s="409"/>
      <c r="M85" s="410"/>
      <c r="N85" s="407"/>
      <c r="O85" s="411"/>
      <c r="P85" s="412"/>
      <c r="Q85" s="278"/>
      <c r="R85" s="334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333"/>
      <c r="AG85" s="289"/>
      <c r="AH85" s="332"/>
      <c r="AI85" s="332"/>
      <c r="AJ85" s="333"/>
      <c r="AK85" s="333"/>
      <c r="AL85" s="333"/>
    </row>
    <row r="86" spans="1:38" s="277" customFormat="1" ht="13.5" customHeight="1">
      <c r="A86" s="275"/>
      <c r="B86" s="272"/>
      <c r="C86" s="327"/>
      <c r="D86" s="327"/>
      <c r="E86" s="275"/>
      <c r="F86" s="275"/>
      <c r="G86" s="275"/>
      <c r="H86" s="284"/>
      <c r="I86" s="284"/>
      <c r="J86" s="327"/>
      <c r="K86" s="284"/>
      <c r="L86" s="276"/>
      <c r="M86" s="328"/>
      <c r="N86" s="284"/>
      <c r="O86" s="329"/>
      <c r="P86" s="286"/>
      <c r="Q86" s="278"/>
      <c r="R86" s="334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168"/>
      <c r="AG86" s="270"/>
      <c r="AH86" s="169"/>
      <c r="AI86" s="169"/>
      <c r="AJ86" s="107"/>
      <c r="AK86" s="107"/>
      <c r="AL86" s="107"/>
    </row>
    <row r="87" spans="1:38" ht="13.5" customHeight="1">
      <c r="A87" s="477"/>
      <c r="B87" s="479"/>
      <c r="C87" s="335"/>
      <c r="D87" s="287"/>
      <c r="E87" s="330"/>
      <c r="F87" s="330"/>
      <c r="G87" s="330"/>
      <c r="H87" s="331"/>
      <c r="I87" s="331"/>
      <c r="J87" s="287"/>
      <c r="K87" s="294"/>
      <c r="L87" s="294"/>
      <c r="M87" s="481"/>
      <c r="N87" s="483"/>
      <c r="O87" s="473"/>
      <c r="P87" s="475"/>
      <c r="Q87" s="167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478"/>
      <c r="B88" s="480"/>
      <c r="C88" s="109"/>
      <c r="D88" s="169"/>
      <c r="E88" s="107"/>
      <c r="F88" s="107"/>
      <c r="G88" s="107"/>
      <c r="H88" s="112"/>
      <c r="I88" s="331"/>
      <c r="J88" s="169"/>
      <c r="K88" s="293"/>
      <c r="L88" s="294"/>
      <c r="M88" s="482"/>
      <c r="N88" s="484"/>
      <c r="O88" s="474"/>
      <c r="P88" s="476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120"/>
      <c r="B89" s="121"/>
      <c r="C89" s="156"/>
      <c r="D89" s="170"/>
      <c r="E89" s="171"/>
      <c r="F89" s="120"/>
      <c r="G89" s="120"/>
      <c r="H89" s="120"/>
      <c r="I89" s="158"/>
      <c r="J89" s="158"/>
      <c r="K89" s="158"/>
      <c r="L89" s="158"/>
      <c r="M89" s="158"/>
      <c r="N89" s="158"/>
      <c r="O89" s="158"/>
      <c r="P89" s="158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72"/>
      <c r="B90" s="121"/>
      <c r="C90" s="122"/>
      <c r="D90" s="173"/>
      <c r="E90" s="125"/>
      <c r="F90" s="125"/>
      <c r="G90" s="125"/>
      <c r="H90" s="125"/>
      <c r="I90" s="125"/>
      <c r="J90" s="6"/>
      <c r="K90" s="125"/>
      <c r="L90" s="125"/>
      <c r="M90" s="6"/>
      <c r="N90" s="1"/>
      <c r="O90" s="122"/>
      <c r="P90" s="44"/>
      <c r="Q90" s="44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4"/>
      <c r="AG90" s="44"/>
      <c r="AH90" s="44"/>
      <c r="AI90" s="44"/>
      <c r="AJ90" s="44"/>
      <c r="AK90" s="44"/>
      <c r="AL90" s="44"/>
    </row>
    <row r="91" spans="1:38" ht="12.75" customHeight="1">
      <c r="A91" s="174" t="s">
        <v>636</v>
      </c>
      <c r="B91" s="174"/>
      <c r="C91" s="174"/>
      <c r="D91" s="174"/>
      <c r="E91" s="175"/>
      <c r="F91" s="125"/>
      <c r="G91" s="125"/>
      <c r="H91" s="125"/>
      <c r="I91" s="125"/>
      <c r="J91" s="1"/>
      <c r="K91" s="6"/>
      <c r="L91" s="6"/>
      <c r="M91" s="6"/>
      <c r="N91" s="1"/>
      <c r="O91" s="1"/>
      <c r="P91" s="44"/>
      <c r="Q91" s="44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4"/>
      <c r="AG91" s="44"/>
      <c r="AH91" s="44"/>
      <c r="AI91" s="44"/>
      <c r="AJ91" s="44"/>
      <c r="AK91" s="44"/>
      <c r="AL91" s="44"/>
    </row>
    <row r="92" spans="1:38" ht="38.25" customHeight="1">
      <c r="A92" s="100" t="s">
        <v>16</v>
      </c>
      <c r="B92" s="100" t="s">
        <v>590</v>
      </c>
      <c r="C92" s="100"/>
      <c r="D92" s="101" t="s">
        <v>601</v>
      </c>
      <c r="E92" s="100" t="s">
        <v>602</v>
      </c>
      <c r="F92" s="100" t="s">
        <v>603</v>
      </c>
      <c r="G92" s="100" t="s">
        <v>624</v>
      </c>
      <c r="H92" s="100" t="s">
        <v>605</v>
      </c>
      <c r="I92" s="100" t="s">
        <v>606</v>
      </c>
      <c r="J92" s="99" t="s">
        <v>607</v>
      </c>
      <c r="K92" s="99" t="s">
        <v>637</v>
      </c>
      <c r="L92" s="102" t="s">
        <v>609</v>
      </c>
      <c r="M92" s="166" t="s">
        <v>633</v>
      </c>
      <c r="N92" s="100" t="s">
        <v>634</v>
      </c>
      <c r="O92" s="100" t="s">
        <v>611</v>
      </c>
      <c r="P92" s="101" t="s">
        <v>612</v>
      </c>
      <c r="Q92" s="44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4"/>
      <c r="AG92" s="44"/>
      <c r="AH92" s="44"/>
      <c r="AI92" s="44"/>
      <c r="AJ92" s="44"/>
      <c r="AK92" s="44"/>
      <c r="AL92" s="44"/>
    </row>
    <row r="93" spans="1:38" s="269" customFormat="1" ht="12.75" customHeight="1">
      <c r="A93" s="372">
        <v>1</v>
      </c>
      <c r="B93" s="267">
        <v>44473</v>
      </c>
      <c r="C93" s="373"/>
      <c r="D93" s="374" t="s">
        <v>886</v>
      </c>
      <c r="E93" s="360" t="s">
        <v>615</v>
      </c>
      <c r="F93" s="360">
        <v>69</v>
      </c>
      <c r="G93" s="360">
        <v>55</v>
      </c>
      <c r="H93" s="360">
        <v>79.5</v>
      </c>
      <c r="I93" s="357" t="s">
        <v>887</v>
      </c>
      <c r="J93" s="383" t="s">
        <v>908</v>
      </c>
      <c r="K93" s="384">
        <f>H93-F93</f>
        <v>10.5</v>
      </c>
      <c r="L93" s="384">
        <v>100</v>
      </c>
      <c r="M93" s="385">
        <f>(K93*N93)-100</f>
        <v>2525</v>
      </c>
      <c r="N93" s="385">
        <v>250</v>
      </c>
      <c r="O93" s="358" t="s">
        <v>613</v>
      </c>
      <c r="P93" s="359">
        <v>44475</v>
      </c>
      <c r="Q93" s="278"/>
      <c r="R93" s="279" t="s">
        <v>614</v>
      </c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8"/>
      <c r="AL93" s="268"/>
    </row>
    <row r="94" spans="1:38" s="269" customFormat="1" ht="12.75" customHeight="1">
      <c r="A94" s="372">
        <v>2</v>
      </c>
      <c r="B94" s="267">
        <v>44473</v>
      </c>
      <c r="C94" s="373"/>
      <c r="D94" s="374" t="s">
        <v>888</v>
      </c>
      <c r="E94" s="360" t="s">
        <v>889</v>
      </c>
      <c r="F94" s="360">
        <v>290</v>
      </c>
      <c r="G94" s="360">
        <v>444</v>
      </c>
      <c r="H94" s="360">
        <v>220</v>
      </c>
      <c r="I94" s="357">
        <v>0.1</v>
      </c>
      <c r="J94" s="103" t="s">
        <v>797</v>
      </c>
      <c r="K94" s="375">
        <v>70</v>
      </c>
      <c r="L94" s="375">
        <v>100</v>
      </c>
      <c r="M94" s="376">
        <f>(K94*N94)-100</f>
        <v>1650</v>
      </c>
      <c r="N94" s="376">
        <v>25</v>
      </c>
      <c r="O94" s="358" t="s">
        <v>613</v>
      </c>
      <c r="P94" s="359">
        <v>44474</v>
      </c>
      <c r="Q94" s="278"/>
      <c r="R94" s="279" t="s">
        <v>614</v>
      </c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</row>
    <row r="95" spans="1:38" s="269" customFormat="1" ht="12.75" customHeight="1">
      <c r="A95" s="372">
        <v>3</v>
      </c>
      <c r="B95" s="267">
        <v>44475</v>
      </c>
      <c r="C95" s="373"/>
      <c r="D95" s="374" t="s">
        <v>912</v>
      </c>
      <c r="E95" s="360" t="s">
        <v>615</v>
      </c>
      <c r="F95" s="360">
        <v>65</v>
      </c>
      <c r="G95" s="360">
        <v>45</v>
      </c>
      <c r="H95" s="360">
        <v>78</v>
      </c>
      <c r="I95" s="357" t="s">
        <v>887</v>
      </c>
      <c r="J95" s="383" t="s">
        <v>854</v>
      </c>
      <c r="K95" s="384">
        <f>H95-F95</f>
        <v>13</v>
      </c>
      <c r="L95" s="384">
        <v>100</v>
      </c>
      <c r="M95" s="385">
        <f>(K95*N95)-100</f>
        <v>3150</v>
      </c>
      <c r="N95" s="385">
        <v>250</v>
      </c>
      <c r="O95" s="358" t="s">
        <v>613</v>
      </c>
      <c r="P95" s="359">
        <v>44477</v>
      </c>
      <c r="Q95" s="278"/>
      <c r="R95" s="279" t="s">
        <v>614</v>
      </c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</row>
    <row r="96" spans="1:38" s="269" customFormat="1" ht="12.75" customHeight="1">
      <c r="A96" s="491">
        <v>4</v>
      </c>
      <c r="B96" s="493">
        <v>44475</v>
      </c>
      <c r="C96" s="373"/>
      <c r="D96" s="374" t="s">
        <v>923</v>
      </c>
      <c r="E96" s="391" t="s">
        <v>615</v>
      </c>
      <c r="F96" s="360">
        <v>152.5</v>
      </c>
      <c r="G96" s="360">
        <v>17</v>
      </c>
      <c r="H96" s="360">
        <v>142</v>
      </c>
      <c r="I96" s="357" t="s">
        <v>925</v>
      </c>
      <c r="J96" s="491" t="s">
        <v>929</v>
      </c>
      <c r="K96" s="384">
        <f>H96-F96</f>
        <v>-10.5</v>
      </c>
      <c r="L96" s="384">
        <v>100</v>
      </c>
      <c r="M96" s="489">
        <f>(17.5*50)-200</f>
        <v>675</v>
      </c>
      <c r="N96" s="489">
        <v>50</v>
      </c>
      <c r="O96" s="485" t="s">
        <v>613</v>
      </c>
      <c r="P96" s="487">
        <v>44476</v>
      </c>
      <c r="Q96" s="278"/>
      <c r="R96" s="279" t="s">
        <v>614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492"/>
      <c r="B97" s="492"/>
      <c r="C97" s="373"/>
      <c r="D97" s="374" t="s">
        <v>924</v>
      </c>
      <c r="E97" s="391" t="s">
        <v>889</v>
      </c>
      <c r="F97" s="360">
        <v>70</v>
      </c>
      <c r="G97" s="360"/>
      <c r="H97" s="360">
        <v>42</v>
      </c>
      <c r="I97" s="357"/>
      <c r="J97" s="492"/>
      <c r="K97" s="384">
        <f>F97-H97</f>
        <v>28</v>
      </c>
      <c r="L97" s="384">
        <v>100</v>
      </c>
      <c r="M97" s="490"/>
      <c r="N97" s="490"/>
      <c r="O97" s="486"/>
      <c r="P97" s="488"/>
      <c r="Q97" s="278"/>
      <c r="R97" s="279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372">
        <v>5</v>
      </c>
      <c r="B98" s="267">
        <v>44476</v>
      </c>
      <c r="C98" s="373"/>
      <c r="D98" s="374" t="s">
        <v>928</v>
      </c>
      <c r="E98" s="391" t="s">
        <v>615</v>
      </c>
      <c r="F98" s="360">
        <v>15</v>
      </c>
      <c r="G98" s="360">
        <v>10</v>
      </c>
      <c r="H98" s="360">
        <v>18.5</v>
      </c>
      <c r="I98" s="357">
        <v>25</v>
      </c>
      <c r="J98" s="383" t="s">
        <v>930</v>
      </c>
      <c r="K98" s="384">
        <f>H98-F98</f>
        <v>3.5</v>
      </c>
      <c r="L98" s="384">
        <v>100</v>
      </c>
      <c r="M98" s="385">
        <f>(K98*N98)-100</f>
        <v>3750</v>
      </c>
      <c r="N98" s="385">
        <v>1100</v>
      </c>
      <c r="O98" s="358" t="s">
        <v>613</v>
      </c>
      <c r="P98" s="401">
        <v>44476</v>
      </c>
      <c r="Q98" s="278"/>
      <c r="R98" s="279" t="s">
        <v>614</v>
      </c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372">
        <v>6</v>
      </c>
      <c r="B99" s="267">
        <v>44476</v>
      </c>
      <c r="C99" s="373"/>
      <c r="D99" s="374" t="s">
        <v>977</v>
      </c>
      <c r="E99" s="391" t="s">
        <v>615</v>
      </c>
      <c r="F99" s="360">
        <v>102.5</v>
      </c>
      <c r="G99" s="360">
        <v>60</v>
      </c>
      <c r="H99" s="360">
        <v>121</v>
      </c>
      <c r="I99" s="357" t="s">
        <v>936</v>
      </c>
      <c r="J99" s="383" t="s">
        <v>920</v>
      </c>
      <c r="K99" s="384">
        <f>H99-F99</f>
        <v>18.5</v>
      </c>
      <c r="L99" s="384">
        <v>100</v>
      </c>
      <c r="M99" s="385">
        <f>(K99*N99)-100</f>
        <v>825</v>
      </c>
      <c r="N99" s="385">
        <v>50</v>
      </c>
      <c r="O99" s="358" t="s">
        <v>613</v>
      </c>
      <c r="P99" s="401">
        <v>44476</v>
      </c>
      <c r="Q99" s="278"/>
      <c r="R99" s="279" t="s">
        <v>614</v>
      </c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372">
        <v>7</v>
      </c>
      <c r="B100" s="267">
        <v>44476</v>
      </c>
      <c r="C100" s="373"/>
      <c r="D100" s="361" t="s">
        <v>937</v>
      </c>
      <c r="E100" s="391" t="s">
        <v>615</v>
      </c>
      <c r="F100" s="360">
        <v>290</v>
      </c>
      <c r="G100" s="360">
        <v>170</v>
      </c>
      <c r="H100" s="360">
        <v>335</v>
      </c>
      <c r="I100" s="357">
        <v>500</v>
      </c>
      <c r="J100" s="383" t="s">
        <v>938</v>
      </c>
      <c r="K100" s="384">
        <f>H100-F100</f>
        <v>45</v>
      </c>
      <c r="L100" s="384">
        <v>100</v>
      </c>
      <c r="M100" s="385">
        <f>(K100*N100)-100</f>
        <v>1025</v>
      </c>
      <c r="N100" s="385">
        <v>25</v>
      </c>
      <c r="O100" s="358" t="s">
        <v>613</v>
      </c>
      <c r="P100" s="401">
        <v>44476</v>
      </c>
      <c r="Q100" s="278"/>
      <c r="R100" s="279" t="s">
        <v>617</v>
      </c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s="269" customFormat="1" ht="12.75" customHeight="1">
      <c r="A101" s="414">
        <v>8</v>
      </c>
      <c r="B101" s="415">
        <v>44477</v>
      </c>
      <c r="C101" s="416"/>
      <c r="D101" s="417" t="s">
        <v>943</v>
      </c>
      <c r="E101" s="418" t="s">
        <v>615</v>
      </c>
      <c r="F101" s="379">
        <v>230</v>
      </c>
      <c r="G101" s="379">
        <v>180</v>
      </c>
      <c r="H101" s="379">
        <v>185</v>
      </c>
      <c r="I101" s="382" t="s">
        <v>944</v>
      </c>
      <c r="J101" s="419" t="s">
        <v>945</v>
      </c>
      <c r="K101" s="420">
        <f>H101-F101</f>
        <v>-45</v>
      </c>
      <c r="L101" s="420">
        <v>100</v>
      </c>
      <c r="M101" s="421">
        <f>(K101*N101)-100</f>
        <v>-1225</v>
      </c>
      <c r="N101" s="421">
        <v>25</v>
      </c>
      <c r="O101" s="422" t="s">
        <v>626</v>
      </c>
      <c r="P101" s="423">
        <v>44477</v>
      </c>
      <c r="Q101" s="278"/>
      <c r="R101" s="279" t="s">
        <v>614</v>
      </c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372">
        <v>9</v>
      </c>
      <c r="B102" s="267">
        <v>44481</v>
      </c>
      <c r="C102" s="373"/>
      <c r="D102" s="374" t="s">
        <v>975</v>
      </c>
      <c r="E102" s="391" t="s">
        <v>615</v>
      </c>
      <c r="F102" s="360">
        <v>92.5</v>
      </c>
      <c r="G102" s="360">
        <v>70</v>
      </c>
      <c r="H102" s="360">
        <v>124</v>
      </c>
      <c r="I102" s="357" t="s">
        <v>976</v>
      </c>
      <c r="J102" s="383" t="s">
        <v>978</v>
      </c>
      <c r="K102" s="384">
        <f>H102-F102</f>
        <v>31.5</v>
      </c>
      <c r="L102" s="384">
        <v>100</v>
      </c>
      <c r="M102" s="385">
        <f>(K102*N102)-100</f>
        <v>1475</v>
      </c>
      <c r="N102" s="385">
        <v>50</v>
      </c>
      <c r="O102" s="358" t="s">
        <v>613</v>
      </c>
      <c r="P102" s="401">
        <v>44481</v>
      </c>
      <c r="Q102" s="278"/>
      <c r="R102" s="279" t="s">
        <v>614</v>
      </c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42"/>
      <c r="B103" s="289"/>
      <c r="C103" s="343"/>
      <c r="D103" s="344"/>
      <c r="E103" s="345"/>
      <c r="F103" s="292"/>
      <c r="G103" s="292"/>
      <c r="H103" s="292"/>
      <c r="I103" s="295"/>
      <c r="J103" s="348"/>
      <c r="K103" s="346"/>
      <c r="L103" s="346"/>
      <c r="M103" s="338"/>
      <c r="N103" s="338"/>
      <c r="O103" s="349"/>
      <c r="P103" s="347"/>
      <c r="Q103" s="278"/>
      <c r="R103" s="279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342"/>
      <c r="B104" s="270"/>
      <c r="C104" s="343"/>
      <c r="D104" s="344"/>
      <c r="E104" s="345"/>
      <c r="F104" s="292"/>
      <c r="G104" s="292"/>
      <c r="H104" s="292"/>
      <c r="I104" s="295"/>
      <c r="J104" s="348"/>
      <c r="K104" s="346"/>
      <c r="L104" s="346"/>
      <c r="M104" s="338"/>
      <c r="N104" s="338"/>
      <c r="O104" s="349"/>
      <c r="P104" s="347"/>
      <c r="Q104" s="278"/>
      <c r="R104" s="279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42"/>
      <c r="B105" s="270"/>
      <c r="C105" s="343"/>
      <c r="D105" s="344"/>
      <c r="E105" s="345"/>
      <c r="F105" s="292"/>
      <c r="G105" s="292"/>
      <c r="H105" s="292"/>
      <c r="I105" s="295"/>
      <c r="J105" s="348"/>
      <c r="K105" s="346"/>
      <c r="L105" s="346"/>
      <c r="M105" s="338"/>
      <c r="N105" s="338"/>
      <c r="O105" s="349"/>
      <c r="P105" s="350"/>
      <c r="Q105" s="278"/>
      <c r="R105" s="279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42"/>
      <c r="B106" s="270"/>
      <c r="C106" s="343"/>
      <c r="D106" s="344"/>
      <c r="E106" s="345"/>
      <c r="F106" s="292"/>
      <c r="G106" s="292"/>
      <c r="H106" s="292"/>
      <c r="I106" s="295"/>
      <c r="J106" s="348"/>
      <c r="K106" s="346"/>
      <c r="L106" s="346"/>
      <c r="M106" s="338"/>
      <c r="N106" s="338"/>
      <c r="O106" s="349"/>
      <c r="P106" s="347"/>
      <c r="Q106" s="278"/>
      <c r="R106" s="279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42"/>
      <c r="B107" s="270"/>
      <c r="C107" s="343"/>
      <c r="D107" s="344"/>
      <c r="E107" s="345"/>
      <c r="F107" s="292"/>
      <c r="G107" s="292"/>
      <c r="H107" s="292"/>
      <c r="I107" s="295"/>
      <c r="J107" s="348"/>
      <c r="K107" s="346"/>
      <c r="L107" s="346"/>
      <c r="M107" s="338"/>
      <c r="N107" s="338"/>
      <c r="O107" s="349"/>
      <c r="P107" s="347"/>
      <c r="Q107" s="278"/>
      <c r="R107" s="279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342"/>
      <c r="B108" s="270"/>
      <c r="C108" s="343"/>
      <c r="D108" s="344"/>
      <c r="E108" s="345"/>
      <c r="F108" s="292"/>
      <c r="G108" s="292"/>
      <c r="H108" s="292"/>
      <c r="I108" s="295"/>
      <c r="J108" s="348"/>
      <c r="K108" s="346"/>
      <c r="L108" s="346"/>
      <c r="M108" s="338"/>
      <c r="N108" s="338"/>
      <c r="O108" s="349"/>
      <c r="P108" s="347"/>
      <c r="Q108" s="278"/>
      <c r="R108" s="279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342"/>
      <c r="B109" s="289"/>
      <c r="C109" s="343"/>
      <c r="D109" s="344"/>
      <c r="E109" s="345"/>
      <c r="F109" s="292"/>
      <c r="G109" s="292"/>
      <c r="H109" s="292"/>
      <c r="I109" s="295"/>
      <c r="J109" s="348"/>
      <c r="K109" s="346"/>
      <c r="L109" s="346"/>
      <c r="M109" s="338"/>
      <c r="N109" s="338"/>
      <c r="O109" s="349"/>
      <c r="P109" s="350"/>
      <c r="Q109" s="278"/>
      <c r="R109" s="279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42"/>
      <c r="B110" s="289"/>
      <c r="C110" s="343"/>
      <c r="D110" s="344"/>
      <c r="E110" s="345"/>
      <c r="F110" s="292"/>
      <c r="G110" s="292"/>
      <c r="H110" s="292"/>
      <c r="I110" s="295"/>
      <c r="J110" s="348"/>
      <c r="K110" s="346"/>
      <c r="L110" s="346"/>
      <c r="M110" s="338"/>
      <c r="N110" s="338"/>
      <c r="O110" s="349"/>
      <c r="P110" s="347"/>
      <c r="Q110" s="278"/>
      <c r="R110" s="279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42"/>
      <c r="B111" s="289"/>
      <c r="C111" s="343"/>
      <c r="D111" s="344"/>
      <c r="E111" s="345"/>
      <c r="F111" s="292"/>
      <c r="G111" s="292"/>
      <c r="H111" s="292"/>
      <c r="I111" s="295"/>
      <c r="J111" s="348"/>
      <c r="K111" s="346"/>
      <c r="L111" s="346"/>
      <c r="M111" s="338"/>
      <c r="N111" s="338"/>
      <c r="O111" s="349"/>
      <c r="P111" s="347"/>
      <c r="Q111" s="278"/>
      <c r="R111" s="279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42"/>
      <c r="B112" s="289"/>
      <c r="C112" s="343"/>
      <c r="D112" s="344"/>
      <c r="E112" s="345"/>
      <c r="F112" s="292"/>
      <c r="G112" s="292"/>
      <c r="H112" s="292"/>
      <c r="I112" s="295"/>
      <c r="J112" s="348"/>
      <c r="K112" s="346"/>
      <c r="L112" s="346"/>
      <c r="M112" s="338"/>
      <c r="N112" s="338"/>
      <c r="O112" s="349"/>
      <c r="P112" s="347"/>
      <c r="Q112" s="278"/>
      <c r="R112" s="279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342"/>
      <c r="B113" s="289"/>
      <c r="C113" s="343"/>
      <c r="D113" s="344"/>
      <c r="E113" s="345"/>
      <c r="F113" s="292"/>
      <c r="G113" s="292"/>
      <c r="H113" s="292"/>
      <c r="I113" s="295"/>
      <c r="J113" s="348"/>
      <c r="K113" s="346"/>
      <c r="L113" s="346"/>
      <c r="M113" s="338"/>
      <c r="N113" s="338"/>
      <c r="O113" s="349"/>
      <c r="P113" s="350"/>
      <c r="Q113" s="278"/>
      <c r="R113" s="279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342"/>
      <c r="B114" s="289"/>
      <c r="C114" s="343"/>
      <c r="D114" s="344"/>
      <c r="E114" s="345"/>
      <c r="F114" s="292"/>
      <c r="G114" s="292"/>
      <c r="H114" s="292"/>
      <c r="I114" s="295"/>
      <c r="J114" s="348"/>
      <c r="K114" s="346"/>
      <c r="L114" s="346"/>
      <c r="M114" s="338"/>
      <c r="N114" s="338"/>
      <c r="O114" s="349"/>
      <c r="P114" s="350"/>
      <c r="Q114" s="278"/>
      <c r="R114" s="279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342"/>
      <c r="B115" s="270"/>
      <c r="C115" s="343"/>
      <c r="D115" s="344"/>
      <c r="E115" s="345"/>
      <c r="F115" s="292"/>
      <c r="G115" s="292"/>
      <c r="H115" s="292"/>
      <c r="I115" s="295"/>
      <c r="J115" s="348"/>
      <c r="K115" s="346"/>
      <c r="L115" s="346"/>
      <c r="M115" s="338"/>
      <c r="N115" s="338"/>
      <c r="O115" s="349"/>
      <c r="P115" s="350"/>
      <c r="Q115" s="278"/>
      <c r="R115" s="279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342"/>
      <c r="B116" s="270"/>
      <c r="C116" s="343"/>
      <c r="D116" s="344"/>
      <c r="E116" s="345"/>
      <c r="F116" s="292"/>
      <c r="G116" s="292"/>
      <c r="H116" s="292"/>
      <c r="I116" s="295"/>
      <c r="J116" s="348"/>
      <c r="K116" s="346"/>
      <c r="L116" s="346"/>
      <c r="M116" s="338"/>
      <c r="N116" s="338"/>
      <c r="O116" s="349"/>
      <c r="P116" s="350"/>
      <c r="Q116" s="278"/>
      <c r="R116" s="279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342"/>
      <c r="B117" s="270"/>
      <c r="C117" s="343"/>
      <c r="D117" s="344"/>
      <c r="E117" s="345"/>
      <c r="F117" s="292"/>
      <c r="G117" s="292"/>
      <c r="H117" s="292"/>
      <c r="I117" s="295"/>
      <c r="J117" s="348"/>
      <c r="K117" s="346"/>
      <c r="L117" s="346"/>
      <c r="M117" s="338"/>
      <c r="N117" s="338"/>
      <c r="O117" s="349"/>
      <c r="P117" s="347"/>
      <c r="Q117" s="278"/>
      <c r="R117" s="279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342"/>
      <c r="B118" s="270"/>
      <c r="C118" s="343"/>
      <c r="D118" s="344"/>
      <c r="E118" s="345"/>
      <c r="F118" s="292"/>
      <c r="G118" s="292"/>
      <c r="H118" s="292"/>
      <c r="I118" s="295"/>
      <c r="J118" s="348"/>
      <c r="K118" s="346"/>
      <c r="L118" s="346"/>
      <c r="M118" s="338"/>
      <c r="N118" s="338"/>
      <c r="O118" s="349"/>
      <c r="P118" s="347"/>
      <c r="Q118" s="278"/>
      <c r="R118" s="279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71"/>
      <c r="B120" s="176"/>
      <c r="C120" s="176"/>
      <c r="D120" s="177"/>
      <c r="E120" s="171"/>
      <c r="F120" s="178"/>
      <c r="G120" s="171"/>
      <c r="H120" s="171"/>
      <c r="I120" s="171"/>
      <c r="J120" s="176"/>
      <c r="K120" s="179"/>
      <c r="L120" s="171"/>
      <c r="M120" s="171"/>
      <c r="N120" s="171"/>
      <c r="O120" s="180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98" t="s">
        <v>638</v>
      </c>
      <c r="B121" s="181"/>
      <c r="C121" s="181"/>
      <c r="D121" s="182"/>
      <c r="E121" s="148"/>
      <c r="F121" s="6"/>
      <c r="G121" s="6"/>
      <c r="H121" s="149"/>
      <c r="I121" s="183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38.25" customHeight="1">
      <c r="A122" s="99" t="s">
        <v>16</v>
      </c>
      <c r="B122" s="100" t="s">
        <v>590</v>
      </c>
      <c r="C122" s="100"/>
      <c r="D122" s="101" t="s">
        <v>601</v>
      </c>
      <c r="E122" s="100" t="s">
        <v>602</v>
      </c>
      <c r="F122" s="100" t="s">
        <v>603</v>
      </c>
      <c r="G122" s="100" t="s">
        <v>604</v>
      </c>
      <c r="H122" s="100" t="s">
        <v>605</v>
      </c>
      <c r="I122" s="100" t="s">
        <v>606</v>
      </c>
      <c r="J122" s="99" t="s">
        <v>607</v>
      </c>
      <c r="K122" s="152" t="s">
        <v>625</v>
      </c>
      <c r="L122" s="153" t="s">
        <v>609</v>
      </c>
      <c r="M122" s="102" t="s">
        <v>610</v>
      </c>
      <c r="N122" s="100" t="s">
        <v>611</v>
      </c>
      <c r="O122" s="101" t="s">
        <v>612</v>
      </c>
      <c r="P122" s="100" t="s">
        <v>861</v>
      </c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4.25" customHeight="1">
      <c r="A123" s="312">
        <v>1</v>
      </c>
      <c r="B123" s="309">
        <v>44420</v>
      </c>
      <c r="C123" s="325"/>
      <c r="D123" s="310" t="s">
        <v>516</v>
      </c>
      <c r="E123" s="311" t="s">
        <v>615</v>
      </c>
      <c r="F123" s="312">
        <v>314</v>
      </c>
      <c r="G123" s="312">
        <v>284</v>
      </c>
      <c r="H123" s="311">
        <v>343.5</v>
      </c>
      <c r="I123" s="313" t="s">
        <v>847</v>
      </c>
      <c r="J123" s="314" t="s">
        <v>853</v>
      </c>
      <c r="K123" s="314">
        <f t="shared" ref="K123" si="81">H123-F123</f>
        <v>29.5</v>
      </c>
      <c r="L123" s="315">
        <f t="shared" ref="L123" si="82">(F123*-0.7)/100</f>
        <v>-2.198</v>
      </c>
      <c r="M123" s="316">
        <f t="shared" ref="M123" si="83">(K123+L123)/F123</f>
        <v>8.6949044585987262E-2</v>
      </c>
      <c r="N123" s="314" t="s">
        <v>613</v>
      </c>
      <c r="O123" s="317">
        <v>44455</v>
      </c>
      <c r="P123" s="314">
        <f>VLOOKUP(D123,'MidCap Intra'!B170:C670,2,0)</f>
        <v>318.95</v>
      </c>
      <c r="Q123" s="1"/>
      <c r="R123" s="1" t="s">
        <v>614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84"/>
      <c r="B124" s="154"/>
      <c r="C124" s="185"/>
      <c r="D124" s="109"/>
      <c r="E124" s="186"/>
      <c r="F124" s="186"/>
      <c r="G124" s="186"/>
      <c r="H124" s="186"/>
      <c r="I124" s="186"/>
      <c r="J124" s="186"/>
      <c r="K124" s="187"/>
      <c r="L124" s="188"/>
      <c r="M124" s="186"/>
      <c r="N124" s="189"/>
      <c r="O124" s="190"/>
      <c r="P124" s="190"/>
      <c r="R124" s="6"/>
      <c r="S124" s="44"/>
      <c r="T124" s="1"/>
      <c r="U124" s="1"/>
      <c r="V124" s="1"/>
      <c r="W124" s="1"/>
      <c r="X124" s="1"/>
      <c r="Y124" s="1"/>
      <c r="Z124" s="1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</row>
    <row r="125" spans="1:38" ht="12.75" customHeight="1">
      <c r="A125" s="132" t="s">
        <v>618</v>
      </c>
      <c r="B125" s="132"/>
      <c r="C125" s="132"/>
      <c r="D125" s="132"/>
      <c r="E125" s="44"/>
      <c r="F125" s="140" t="s">
        <v>620</v>
      </c>
      <c r="G125" s="59"/>
      <c r="H125" s="59"/>
      <c r="I125" s="59"/>
      <c r="J125" s="6"/>
      <c r="K125" s="162"/>
      <c r="L125" s="163"/>
      <c r="M125" s="6"/>
      <c r="N125" s="122"/>
      <c r="O125" s="191"/>
      <c r="P125" s="1"/>
      <c r="Q125" s="1"/>
      <c r="R125" s="6"/>
      <c r="S125" s="1"/>
      <c r="T125" s="1"/>
      <c r="U125" s="1"/>
      <c r="V125" s="1"/>
      <c r="W125" s="1"/>
      <c r="X125" s="1"/>
      <c r="Y125" s="1"/>
    </row>
    <row r="126" spans="1:38" ht="12.75" customHeight="1">
      <c r="A126" s="139" t="s">
        <v>619</v>
      </c>
      <c r="B126" s="132"/>
      <c r="C126" s="132"/>
      <c r="D126" s="132"/>
      <c r="E126" s="6"/>
      <c r="F126" s="140" t="s">
        <v>622</v>
      </c>
      <c r="G126" s="6"/>
      <c r="H126" s="6" t="s">
        <v>845</v>
      </c>
      <c r="I126" s="6"/>
      <c r="J126" s="1"/>
      <c r="K126" s="6"/>
      <c r="L126" s="6"/>
      <c r="M126" s="6"/>
      <c r="N126" s="1"/>
      <c r="O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39"/>
      <c r="B127" s="132"/>
      <c r="C127" s="132"/>
      <c r="D127" s="132"/>
      <c r="E127" s="6"/>
      <c r="F127" s="140"/>
      <c r="G127" s="6"/>
      <c r="H127" s="6"/>
      <c r="I127" s="6"/>
      <c r="J127" s="1"/>
      <c r="K127" s="6"/>
      <c r="L127" s="6"/>
      <c r="M127" s="6"/>
      <c r="N127" s="1"/>
      <c r="O127" s="1"/>
      <c r="Q127" s="1"/>
      <c r="R127" s="59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"/>
      <c r="B128" s="147" t="s">
        <v>639</v>
      </c>
      <c r="C128" s="147"/>
      <c r="D128" s="147"/>
      <c r="E128" s="147"/>
      <c r="F128" s="148"/>
      <c r="G128" s="6"/>
      <c r="H128" s="6"/>
      <c r="I128" s="149"/>
      <c r="J128" s="150"/>
      <c r="K128" s="151"/>
      <c r="L128" s="150"/>
      <c r="M128" s="6"/>
      <c r="N128" s="1"/>
      <c r="O128" s="1"/>
      <c r="Q128" s="1"/>
      <c r="R128" s="59"/>
      <c r="S128" s="1"/>
      <c r="T128" s="1"/>
      <c r="U128" s="1"/>
      <c r="V128" s="1"/>
      <c r="W128" s="1"/>
      <c r="X128" s="1"/>
      <c r="Y128" s="1"/>
      <c r="Z128" s="1"/>
    </row>
    <row r="129" spans="1:38" ht="38.25" customHeight="1">
      <c r="A129" s="99" t="s">
        <v>16</v>
      </c>
      <c r="B129" s="100" t="s">
        <v>590</v>
      </c>
      <c r="C129" s="100"/>
      <c r="D129" s="101" t="s">
        <v>601</v>
      </c>
      <c r="E129" s="100" t="s">
        <v>602</v>
      </c>
      <c r="F129" s="100" t="s">
        <v>603</v>
      </c>
      <c r="G129" s="100" t="s">
        <v>624</v>
      </c>
      <c r="H129" s="100" t="s">
        <v>605</v>
      </c>
      <c r="I129" s="100" t="s">
        <v>606</v>
      </c>
      <c r="J129" s="192" t="s">
        <v>607</v>
      </c>
      <c r="K129" s="152" t="s">
        <v>625</v>
      </c>
      <c r="L129" s="166" t="s">
        <v>633</v>
      </c>
      <c r="M129" s="100" t="s">
        <v>634</v>
      </c>
      <c r="N129" s="153" t="s">
        <v>609</v>
      </c>
      <c r="O129" s="102" t="s">
        <v>610</v>
      </c>
      <c r="P129" s="100" t="s">
        <v>611</v>
      </c>
      <c r="Q129" s="101" t="s">
        <v>612</v>
      </c>
      <c r="R129" s="59"/>
      <c r="S129" s="1"/>
      <c r="T129" s="1"/>
      <c r="U129" s="1"/>
      <c r="V129" s="1"/>
      <c r="W129" s="1"/>
      <c r="X129" s="1"/>
      <c r="Y129" s="1"/>
      <c r="Z129" s="1"/>
    </row>
    <row r="130" spans="1:38" ht="14.25" customHeight="1">
      <c r="A130" s="113"/>
      <c r="B130" s="115"/>
      <c r="C130" s="193"/>
      <c r="D130" s="116"/>
      <c r="E130" s="117"/>
      <c r="F130" s="194"/>
      <c r="G130" s="113"/>
      <c r="H130" s="117"/>
      <c r="I130" s="118"/>
      <c r="J130" s="195"/>
      <c r="K130" s="195"/>
      <c r="L130" s="196"/>
      <c r="M130" s="107"/>
      <c r="N130" s="196"/>
      <c r="O130" s="197"/>
      <c r="P130" s="198"/>
      <c r="Q130" s="199"/>
      <c r="R130" s="160"/>
      <c r="S130" s="126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38" ht="14.25" customHeight="1">
      <c r="A131" s="113"/>
      <c r="B131" s="115"/>
      <c r="C131" s="193"/>
      <c r="D131" s="116"/>
      <c r="E131" s="117"/>
      <c r="F131" s="194"/>
      <c r="G131" s="113"/>
      <c r="H131" s="117"/>
      <c r="I131" s="118"/>
      <c r="J131" s="195"/>
      <c r="K131" s="195"/>
      <c r="L131" s="196"/>
      <c r="M131" s="107"/>
      <c r="N131" s="196"/>
      <c r="O131" s="197"/>
      <c r="P131" s="198"/>
      <c r="Q131" s="199"/>
      <c r="R131" s="160"/>
      <c r="S131" s="126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38" ht="14.25" customHeight="1">
      <c r="A132" s="113"/>
      <c r="B132" s="115"/>
      <c r="C132" s="193"/>
      <c r="D132" s="116"/>
      <c r="E132" s="117"/>
      <c r="F132" s="194"/>
      <c r="G132" s="113"/>
      <c r="H132" s="117"/>
      <c r="I132" s="118"/>
      <c r="J132" s="195"/>
      <c r="K132" s="195"/>
      <c r="L132" s="196"/>
      <c r="M132" s="107"/>
      <c r="N132" s="196"/>
      <c r="O132" s="197"/>
      <c r="P132" s="198"/>
      <c r="Q132" s="199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13"/>
      <c r="B133" s="115"/>
      <c r="C133" s="193"/>
      <c r="D133" s="116"/>
      <c r="E133" s="117"/>
      <c r="F133" s="195"/>
      <c r="G133" s="113"/>
      <c r="H133" s="117"/>
      <c r="I133" s="118"/>
      <c r="J133" s="195"/>
      <c r="K133" s="195"/>
      <c r="L133" s="196"/>
      <c r="M133" s="107"/>
      <c r="N133" s="196"/>
      <c r="O133" s="197"/>
      <c r="P133" s="198"/>
      <c r="Q133" s="199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13"/>
      <c r="B134" s="115"/>
      <c r="C134" s="193"/>
      <c r="D134" s="116"/>
      <c r="E134" s="117"/>
      <c r="F134" s="195"/>
      <c r="G134" s="113"/>
      <c r="H134" s="117"/>
      <c r="I134" s="118"/>
      <c r="J134" s="195"/>
      <c r="K134" s="195"/>
      <c r="L134" s="196"/>
      <c r="M134" s="107"/>
      <c r="N134" s="196"/>
      <c r="O134" s="197"/>
      <c r="P134" s="198"/>
      <c r="Q134" s="199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13"/>
      <c r="B135" s="115"/>
      <c r="C135" s="193"/>
      <c r="D135" s="116"/>
      <c r="E135" s="117"/>
      <c r="F135" s="194"/>
      <c r="G135" s="113"/>
      <c r="H135" s="117"/>
      <c r="I135" s="118"/>
      <c r="J135" s="195"/>
      <c r="K135" s="195"/>
      <c r="L135" s="196"/>
      <c r="M135" s="107"/>
      <c r="N135" s="196"/>
      <c r="O135" s="197"/>
      <c r="P135" s="198"/>
      <c r="Q135" s="199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13"/>
      <c r="B136" s="115"/>
      <c r="C136" s="193"/>
      <c r="D136" s="116"/>
      <c r="E136" s="117"/>
      <c r="F136" s="194"/>
      <c r="G136" s="113"/>
      <c r="H136" s="117"/>
      <c r="I136" s="118"/>
      <c r="J136" s="195"/>
      <c r="K136" s="195"/>
      <c r="L136" s="195"/>
      <c r="M136" s="195"/>
      <c r="N136" s="196"/>
      <c r="O136" s="200"/>
      <c r="P136" s="198"/>
      <c r="Q136" s="199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13"/>
      <c r="B137" s="115"/>
      <c r="C137" s="193"/>
      <c r="D137" s="116"/>
      <c r="E137" s="117"/>
      <c r="F137" s="195"/>
      <c r="G137" s="113"/>
      <c r="H137" s="117"/>
      <c r="I137" s="118"/>
      <c r="J137" s="195"/>
      <c r="K137" s="195"/>
      <c r="L137" s="196"/>
      <c r="M137" s="107"/>
      <c r="N137" s="196"/>
      <c r="O137" s="197"/>
      <c r="P137" s="198"/>
      <c r="Q137" s="199"/>
      <c r="R137" s="160"/>
      <c r="S137" s="126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13"/>
      <c r="B138" s="115"/>
      <c r="C138" s="193"/>
      <c r="D138" s="116"/>
      <c r="E138" s="117"/>
      <c r="F138" s="194"/>
      <c r="G138" s="113"/>
      <c r="H138" s="117"/>
      <c r="I138" s="118"/>
      <c r="J138" s="201"/>
      <c r="K138" s="201"/>
      <c r="L138" s="201"/>
      <c r="M138" s="201"/>
      <c r="N138" s="202"/>
      <c r="O138" s="197"/>
      <c r="P138" s="119"/>
      <c r="Q138" s="199"/>
      <c r="R138" s="160"/>
      <c r="S138" s="126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139"/>
      <c r="B139" s="132"/>
      <c r="C139" s="132"/>
      <c r="D139" s="132"/>
      <c r="E139" s="6"/>
      <c r="F139" s="140"/>
      <c r="G139" s="6"/>
      <c r="H139" s="6"/>
      <c r="I139" s="6"/>
      <c r="J139" s="1"/>
      <c r="K139" s="6"/>
      <c r="L139" s="6"/>
      <c r="M139" s="6"/>
      <c r="N139" s="1"/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39"/>
      <c r="B140" s="132"/>
      <c r="C140" s="132"/>
      <c r="D140" s="132"/>
      <c r="E140" s="6"/>
      <c r="F140" s="140"/>
      <c r="G140" s="59"/>
      <c r="H140" s="44"/>
      <c r="I140" s="59"/>
      <c r="J140" s="6"/>
      <c r="K140" s="162"/>
      <c r="L140" s="163"/>
      <c r="M140" s="6"/>
      <c r="N140" s="122"/>
      <c r="O140" s="164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59"/>
      <c r="B141" s="121"/>
      <c r="C141" s="121"/>
      <c r="D141" s="44"/>
      <c r="E141" s="59"/>
      <c r="F141" s="59"/>
      <c r="G141" s="59"/>
      <c r="H141" s="44"/>
      <c r="I141" s="59"/>
      <c r="J141" s="6"/>
      <c r="K141" s="162"/>
      <c r="L141" s="163"/>
      <c r="M141" s="6"/>
      <c r="N141" s="122"/>
      <c r="O141" s="164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44"/>
      <c r="B142" s="203" t="s">
        <v>640</v>
      </c>
      <c r="C142" s="203"/>
      <c r="D142" s="203"/>
      <c r="E142" s="203"/>
      <c r="F142" s="6"/>
      <c r="G142" s="6"/>
      <c r="H142" s="150"/>
      <c r="I142" s="6"/>
      <c r="J142" s="150"/>
      <c r="K142" s="151"/>
      <c r="L142" s="6"/>
      <c r="M142" s="6"/>
      <c r="N142" s="1"/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38.25" customHeight="1">
      <c r="A143" s="99" t="s">
        <v>16</v>
      </c>
      <c r="B143" s="100" t="s">
        <v>590</v>
      </c>
      <c r="C143" s="100"/>
      <c r="D143" s="101" t="s">
        <v>601</v>
      </c>
      <c r="E143" s="100" t="s">
        <v>602</v>
      </c>
      <c r="F143" s="100" t="s">
        <v>603</v>
      </c>
      <c r="G143" s="100" t="s">
        <v>641</v>
      </c>
      <c r="H143" s="100" t="s">
        <v>642</v>
      </c>
      <c r="I143" s="100" t="s">
        <v>606</v>
      </c>
      <c r="J143" s="204" t="s">
        <v>607</v>
      </c>
      <c r="K143" s="100" t="s">
        <v>608</v>
      </c>
      <c r="L143" s="100" t="s">
        <v>643</v>
      </c>
      <c r="M143" s="100" t="s">
        <v>611</v>
      </c>
      <c r="N143" s="101" t="s">
        <v>612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05">
        <v>1</v>
      </c>
      <c r="B144" s="206">
        <v>41579</v>
      </c>
      <c r="C144" s="206"/>
      <c r="D144" s="207" t="s">
        <v>644</v>
      </c>
      <c r="E144" s="208" t="s">
        <v>645</v>
      </c>
      <c r="F144" s="209">
        <v>82</v>
      </c>
      <c r="G144" s="208" t="s">
        <v>646</v>
      </c>
      <c r="H144" s="208">
        <v>100</v>
      </c>
      <c r="I144" s="210">
        <v>100</v>
      </c>
      <c r="J144" s="211" t="s">
        <v>647</v>
      </c>
      <c r="K144" s="212">
        <f t="shared" ref="K144:K196" si="84">H144-F144</f>
        <v>18</v>
      </c>
      <c r="L144" s="213">
        <f t="shared" ref="L144:L196" si="85">K144/F144</f>
        <v>0.21951219512195122</v>
      </c>
      <c r="M144" s="208" t="s">
        <v>613</v>
      </c>
      <c r="N144" s="214">
        <v>42657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2</v>
      </c>
      <c r="B145" s="206">
        <v>41794</v>
      </c>
      <c r="C145" s="206"/>
      <c r="D145" s="207" t="s">
        <v>648</v>
      </c>
      <c r="E145" s="208" t="s">
        <v>615</v>
      </c>
      <c r="F145" s="209">
        <v>257</v>
      </c>
      <c r="G145" s="208" t="s">
        <v>646</v>
      </c>
      <c r="H145" s="208">
        <v>300</v>
      </c>
      <c r="I145" s="210">
        <v>300</v>
      </c>
      <c r="J145" s="211" t="s">
        <v>647</v>
      </c>
      <c r="K145" s="212">
        <f t="shared" si="84"/>
        <v>43</v>
      </c>
      <c r="L145" s="213">
        <f t="shared" si="85"/>
        <v>0.16731517509727625</v>
      </c>
      <c r="M145" s="208" t="s">
        <v>613</v>
      </c>
      <c r="N145" s="214">
        <v>41822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3</v>
      </c>
      <c r="B146" s="206">
        <v>41828</v>
      </c>
      <c r="C146" s="206"/>
      <c r="D146" s="207" t="s">
        <v>649</v>
      </c>
      <c r="E146" s="208" t="s">
        <v>615</v>
      </c>
      <c r="F146" s="209">
        <v>393</v>
      </c>
      <c r="G146" s="208" t="s">
        <v>646</v>
      </c>
      <c r="H146" s="208">
        <v>468</v>
      </c>
      <c r="I146" s="210">
        <v>468</v>
      </c>
      <c r="J146" s="211" t="s">
        <v>647</v>
      </c>
      <c r="K146" s="212">
        <f t="shared" si="84"/>
        <v>75</v>
      </c>
      <c r="L146" s="213">
        <f t="shared" si="85"/>
        <v>0.19083969465648856</v>
      </c>
      <c r="M146" s="208" t="s">
        <v>613</v>
      </c>
      <c r="N146" s="214">
        <v>41863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4</v>
      </c>
      <c r="B147" s="206">
        <v>41857</v>
      </c>
      <c r="C147" s="206"/>
      <c r="D147" s="207" t="s">
        <v>650</v>
      </c>
      <c r="E147" s="208" t="s">
        <v>615</v>
      </c>
      <c r="F147" s="209">
        <v>205</v>
      </c>
      <c r="G147" s="208" t="s">
        <v>646</v>
      </c>
      <c r="H147" s="208">
        <v>275</v>
      </c>
      <c r="I147" s="210">
        <v>250</v>
      </c>
      <c r="J147" s="211" t="s">
        <v>647</v>
      </c>
      <c r="K147" s="212">
        <f t="shared" si="84"/>
        <v>70</v>
      </c>
      <c r="L147" s="213">
        <f t="shared" si="85"/>
        <v>0.34146341463414637</v>
      </c>
      <c r="M147" s="208" t="s">
        <v>613</v>
      </c>
      <c r="N147" s="214">
        <v>41962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5</v>
      </c>
      <c r="B148" s="206">
        <v>41886</v>
      </c>
      <c r="C148" s="206"/>
      <c r="D148" s="207" t="s">
        <v>651</v>
      </c>
      <c r="E148" s="208" t="s">
        <v>615</v>
      </c>
      <c r="F148" s="209">
        <v>162</v>
      </c>
      <c r="G148" s="208" t="s">
        <v>646</v>
      </c>
      <c r="H148" s="208">
        <v>190</v>
      </c>
      <c r="I148" s="210">
        <v>190</v>
      </c>
      <c r="J148" s="211" t="s">
        <v>647</v>
      </c>
      <c r="K148" s="212">
        <f t="shared" si="84"/>
        <v>28</v>
      </c>
      <c r="L148" s="213">
        <f t="shared" si="85"/>
        <v>0.1728395061728395</v>
      </c>
      <c r="M148" s="208" t="s">
        <v>613</v>
      </c>
      <c r="N148" s="214">
        <v>42006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6</v>
      </c>
      <c r="B149" s="206">
        <v>41886</v>
      </c>
      <c r="C149" s="206"/>
      <c r="D149" s="207" t="s">
        <v>652</v>
      </c>
      <c r="E149" s="208" t="s">
        <v>615</v>
      </c>
      <c r="F149" s="209">
        <v>75</v>
      </c>
      <c r="G149" s="208" t="s">
        <v>646</v>
      </c>
      <c r="H149" s="208">
        <v>91.5</v>
      </c>
      <c r="I149" s="210" t="s">
        <v>653</v>
      </c>
      <c r="J149" s="211" t="s">
        <v>654</v>
      </c>
      <c r="K149" s="212">
        <f t="shared" si="84"/>
        <v>16.5</v>
      </c>
      <c r="L149" s="213">
        <f t="shared" si="85"/>
        <v>0.22</v>
      </c>
      <c r="M149" s="208" t="s">
        <v>613</v>
      </c>
      <c r="N149" s="214">
        <v>41954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7</v>
      </c>
      <c r="B150" s="206">
        <v>41913</v>
      </c>
      <c r="C150" s="206"/>
      <c r="D150" s="207" t="s">
        <v>655</v>
      </c>
      <c r="E150" s="208" t="s">
        <v>615</v>
      </c>
      <c r="F150" s="209">
        <v>850</v>
      </c>
      <c r="G150" s="208" t="s">
        <v>646</v>
      </c>
      <c r="H150" s="208">
        <v>982.5</v>
      </c>
      <c r="I150" s="210">
        <v>1050</v>
      </c>
      <c r="J150" s="211" t="s">
        <v>656</v>
      </c>
      <c r="K150" s="212">
        <f t="shared" si="84"/>
        <v>132.5</v>
      </c>
      <c r="L150" s="213">
        <f t="shared" si="85"/>
        <v>0.15588235294117647</v>
      </c>
      <c r="M150" s="208" t="s">
        <v>613</v>
      </c>
      <c r="N150" s="214">
        <v>42039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8</v>
      </c>
      <c r="B151" s="206">
        <v>41913</v>
      </c>
      <c r="C151" s="206"/>
      <c r="D151" s="207" t="s">
        <v>657</v>
      </c>
      <c r="E151" s="208" t="s">
        <v>615</v>
      </c>
      <c r="F151" s="209">
        <v>475</v>
      </c>
      <c r="G151" s="208" t="s">
        <v>646</v>
      </c>
      <c r="H151" s="208">
        <v>515</v>
      </c>
      <c r="I151" s="210">
        <v>600</v>
      </c>
      <c r="J151" s="211" t="s">
        <v>658</v>
      </c>
      <c r="K151" s="212">
        <f t="shared" si="84"/>
        <v>40</v>
      </c>
      <c r="L151" s="213">
        <f t="shared" si="85"/>
        <v>8.4210526315789472E-2</v>
      </c>
      <c r="M151" s="208" t="s">
        <v>613</v>
      </c>
      <c r="N151" s="214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9</v>
      </c>
      <c r="B152" s="206">
        <v>41913</v>
      </c>
      <c r="C152" s="206"/>
      <c r="D152" s="207" t="s">
        <v>659</v>
      </c>
      <c r="E152" s="208" t="s">
        <v>615</v>
      </c>
      <c r="F152" s="209">
        <v>86</v>
      </c>
      <c r="G152" s="208" t="s">
        <v>646</v>
      </c>
      <c r="H152" s="208">
        <v>99</v>
      </c>
      <c r="I152" s="210">
        <v>140</v>
      </c>
      <c r="J152" s="211" t="s">
        <v>660</v>
      </c>
      <c r="K152" s="212">
        <f t="shared" si="84"/>
        <v>13</v>
      </c>
      <c r="L152" s="213">
        <f t="shared" si="85"/>
        <v>0.15116279069767441</v>
      </c>
      <c r="M152" s="208" t="s">
        <v>613</v>
      </c>
      <c r="N152" s="214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10</v>
      </c>
      <c r="B153" s="206">
        <v>41926</v>
      </c>
      <c r="C153" s="206"/>
      <c r="D153" s="207" t="s">
        <v>661</v>
      </c>
      <c r="E153" s="208" t="s">
        <v>615</v>
      </c>
      <c r="F153" s="209">
        <v>496.6</v>
      </c>
      <c r="G153" s="208" t="s">
        <v>646</v>
      </c>
      <c r="H153" s="208">
        <v>621</v>
      </c>
      <c r="I153" s="210">
        <v>580</v>
      </c>
      <c r="J153" s="211" t="s">
        <v>647</v>
      </c>
      <c r="K153" s="212">
        <f t="shared" si="84"/>
        <v>124.39999999999998</v>
      </c>
      <c r="L153" s="213">
        <f t="shared" si="85"/>
        <v>0.25050342327829234</v>
      </c>
      <c r="M153" s="208" t="s">
        <v>613</v>
      </c>
      <c r="N153" s="214">
        <v>42605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11</v>
      </c>
      <c r="B154" s="206">
        <v>41926</v>
      </c>
      <c r="C154" s="206"/>
      <c r="D154" s="207" t="s">
        <v>662</v>
      </c>
      <c r="E154" s="208" t="s">
        <v>615</v>
      </c>
      <c r="F154" s="209">
        <v>2481.9</v>
      </c>
      <c r="G154" s="208" t="s">
        <v>646</v>
      </c>
      <c r="H154" s="208">
        <v>2840</v>
      </c>
      <c r="I154" s="210">
        <v>2870</v>
      </c>
      <c r="J154" s="211" t="s">
        <v>663</v>
      </c>
      <c r="K154" s="212">
        <f t="shared" si="84"/>
        <v>358.09999999999991</v>
      </c>
      <c r="L154" s="213">
        <f t="shared" si="85"/>
        <v>0.14428462065353154</v>
      </c>
      <c r="M154" s="208" t="s">
        <v>613</v>
      </c>
      <c r="N154" s="214">
        <v>42017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12</v>
      </c>
      <c r="B155" s="206">
        <v>41928</v>
      </c>
      <c r="C155" s="206"/>
      <c r="D155" s="207" t="s">
        <v>664</v>
      </c>
      <c r="E155" s="208" t="s">
        <v>615</v>
      </c>
      <c r="F155" s="209">
        <v>84.5</v>
      </c>
      <c r="G155" s="208" t="s">
        <v>646</v>
      </c>
      <c r="H155" s="208">
        <v>93</v>
      </c>
      <c r="I155" s="210">
        <v>110</v>
      </c>
      <c r="J155" s="211" t="s">
        <v>665</v>
      </c>
      <c r="K155" s="212">
        <f t="shared" si="84"/>
        <v>8.5</v>
      </c>
      <c r="L155" s="213">
        <f t="shared" si="85"/>
        <v>0.10059171597633136</v>
      </c>
      <c r="M155" s="208" t="s">
        <v>613</v>
      </c>
      <c r="N155" s="214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13</v>
      </c>
      <c r="B156" s="206">
        <v>41928</v>
      </c>
      <c r="C156" s="206"/>
      <c r="D156" s="207" t="s">
        <v>666</v>
      </c>
      <c r="E156" s="208" t="s">
        <v>615</v>
      </c>
      <c r="F156" s="209">
        <v>401</v>
      </c>
      <c r="G156" s="208" t="s">
        <v>646</v>
      </c>
      <c r="H156" s="208">
        <v>428</v>
      </c>
      <c r="I156" s="210">
        <v>450</v>
      </c>
      <c r="J156" s="211" t="s">
        <v>667</v>
      </c>
      <c r="K156" s="212">
        <f t="shared" si="84"/>
        <v>27</v>
      </c>
      <c r="L156" s="213">
        <f t="shared" si="85"/>
        <v>6.7331670822942641E-2</v>
      </c>
      <c r="M156" s="208" t="s">
        <v>613</v>
      </c>
      <c r="N156" s="214">
        <v>42020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14</v>
      </c>
      <c r="B157" s="206">
        <v>41928</v>
      </c>
      <c r="C157" s="206"/>
      <c r="D157" s="207" t="s">
        <v>668</v>
      </c>
      <c r="E157" s="208" t="s">
        <v>615</v>
      </c>
      <c r="F157" s="209">
        <v>101</v>
      </c>
      <c r="G157" s="208" t="s">
        <v>646</v>
      </c>
      <c r="H157" s="208">
        <v>112</v>
      </c>
      <c r="I157" s="210">
        <v>120</v>
      </c>
      <c r="J157" s="211" t="s">
        <v>669</v>
      </c>
      <c r="K157" s="212">
        <f t="shared" si="84"/>
        <v>11</v>
      </c>
      <c r="L157" s="213">
        <f t="shared" si="85"/>
        <v>0.10891089108910891</v>
      </c>
      <c r="M157" s="208" t="s">
        <v>613</v>
      </c>
      <c r="N157" s="214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15</v>
      </c>
      <c r="B158" s="206">
        <v>41954</v>
      </c>
      <c r="C158" s="206"/>
      <c r="D158" s="207" t="s">
        <v>670</v>
      </c>
      <c r="E158" s="208" t="s">
        <v>615</v>
      </c>
      <c r="F158" s="209">
        <v>59</v>
      </c>
      <c r="G158" s="208" t="s">
        <v>646</v>
      </c>
      <c r="H158" s="208">
        <v>76</v>
      </c>
      <c r="I158" s="210">
        <v>76</v>
      </c>
      <c r="J158" s="211" t="s">
        <v>647</v>
      </c>
      <c r="K158" s="212">
        <f t="shared" si="84"/>
        <v>17</v>
      </c>
      <c r="L158" s="213">
        <f t="shared" si="85"/>
        <v>0.28813559322033899</v>
      </c>
      <c r="M158" s="208" t="s">
        <v>613</v>
      </c>
      <c r="N158" s="214">
        <v>43032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16</v>
      </c>
      <c r="B159" s="206">
        <v>41954</v>
      </c>
      <c r="C159" s="206"/>
      <c r="D159" s="207" t="s">
        <v>659</v>
      </c>
      <c r="E159" s="208" t="s">
        <v>615</v>
      </c>
      <c r="F159" s="209">
        <v>99</v>
      </c>
      <c r="G159" s="208" t="s">
        <v>646</v>
      </c>
      <c r="H159" s="208">
        <v>120</v>
      </c>
      <c r="I159" s="210">
        <v>120</v>
      </c>
      <c r="J159" s="211" t="s">
        <v>627</v>
      </c>
      <c r="K159" s="212">
        <f t="shared" si="84"/>
        <v>21</v>
      </c>
      <c r="L159" s="213">
        <f t="shared" si="85"/>
        <v>0.21212121212121213</v>
      </c>
      <c r="M159" s="208" t="s">
        <v>613</v>
      </c>
      <c r="N159" s="214">
        <v>41960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17</v>
      </c>
      <c r="B160" s="206">
        <v>41956</v>
      </c>
      <c r="C160" s="206"/>
      <c r="D160" s="207" t="s">
        <v>671</v>
      </c>
      <c r="E160" s="208" t="s">
        <v>615</v>
      </c>
      <c r="F160" s="209">
        <v>22</v>
      </c>
      <c r="G160" s="208" t="s">
        <v>646</v>
      </c>
      <c r="H160" s="208">
        <v>33.549999999999997</v>
      </c>
      <c r="I160" s="210">
        <v>32</v>
      </c>
      <c r="J160" s="211" t="s">
        <v>672</v>
      </c>
      <c r="K160" s="212">
        <f t="shared" si="84"/>
        <v>11.549999999999997</v>
      </c>
      <c r="L160" s="213">
        <f t="shared" si="85"/>
        <v>0.52499999999999991</v>
      </c>
      <c r="M160" s="208" t="s">
        <v>613</v>
      </c>
      <c r="N160" s="214">
        <v>42188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18</v>
      </c>
      <c r="B161" s="206">
        <v>41976</v>
      </c>
      <c r="C161" s="206"/>
      <c r="D161" s="207" t="s">
        <v>673</v>
      </c>
      <c r="E161" s="208" t="s">
        <v>615</v>
      </c>
      <c r="F161" s="209">
        <v>440</v>
      </c>
      <c r="G161" s="208" t="s">
        <v>646</v>
      </c>
      <c r="H161" s="208">
        <v>520</v>
      </c>
      <c r="I161" s="210">
        <v>520</v>
      </c>
      <c r="J161" s="211" t="s">
        <v>674</v>
      </c>
      <c r="K161" s="212">
        <f t="shared" si="84"/>
        <v>80</v>
      </c>
      <c r="L161" s="213">
        <f t="shared" si="85"/>
        <v>0.18181818181818182</v>
      </c>
      <c r="M161" s="208" t="s">
        <v>613</v>
      </c>
      <c r="N161" s="214">
        <v>42208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19</v>
      </c>
      <c r="B162" s="206">
        <v>41976</v>
      </c>
      <c r="C162" s="206"/>
      <c r="D162" s="207" t="s">
        <v>675</v>
      </c>
      <c r="E162" s="208" t="s">
        <v>615</v>
      </c>
      <c r="F162" s="209">
        <v>360</v>
      </c>
      <c r="G162" s="208" t="s">
        <v>646</v>
      </c>
      <c r="H162" s="208">
        <v>427</v>
      </c>
      <c r="I162" s="210">
        <v>425</v>
      </c>
      <c r="J162" s="211" t="s">
        <v>676</v>
      </c>
      <c r="K162" s="212">
        <f t="shared" si="84"/>
        <v>67</v>
      </c>
      <c r="L162" s="213">
        <f t="shared" si="85"/>
        <v>0.18611111111111112</v>
      </c>
      <c r="M162" s="208" t="s">
        <v>613</v>
      </c>
      <c r="N162" s="214">
        <v>42058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20</v>
      </c>
      <c r="B163" s="206">
        <v>42012</v>
      </c>
      <c r="C163" s="206"/>
      <c r="D163" s="207" t="s">
        <v>677</v>
      </c>
      <c r="E163" s="208" t="s">
        <v>615</v>
      </c>
      <c r="F163" s="209">
        <v>360</v>
      </c>
      <c r="G163" s="208" t="s">
        <v>646</v>
      </c>
      <c r="H163" s="208">
        <v>455</v>
      </c>
      <c r="I163" s="210">
        <v>420</v>
      </c>
      <c r="J163" s="211" t="s">
        <v>678</v>
      </c>
      <c r="K163" s="212">
        <f t="shared" si="84"/>
        <v>95</v>
      </c>
      <c r="L163" s="213">
        <f t="shared" si="85"/>
        <v>0.2638888888888889</v>
      </c>
      <c r="M163" s="208" t="s">
        <v>613</v>
      </c>
      <c r="N163" s="214">
        <v>42024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21</v>
      </c>
      <c r="B164" s="206">
        <v>42012</v>
      </c>
      <c r="C164" s="206"/>
      <c r="D164" s="207" t="s">
        <v>679</v>
      </c>
      <c r="E164" s="208" t="s">
        <v>615</v>
      </c>
      <c r="F164" s="209">
        <v>130</v>
      </c>
      <c r="G164" s="208"/>
      <c r="H164" s="208">
        <v>175.5</v>
      </c>
      <c r="I164" s="210">
        <v>165</v>
      </c>
      <c r="J164" s="211" t="s">
        <v>680</v>
      </c>
      <c r="K164" s="212">
        <f t="shared" si="84"/>
        <v>45.5</v>
      </c>
      <c r="L164" s="213">
        <f t="shared" si="85"/>
        <v>0.35</v>
      </c>
      <c r="M164" s="208" t="s">
        <v>613</v>
      </c>
      <c r="N164" s="214">
        <v>43088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22</v>
      </c>
      <c r="B165" s="206">
        <v>42040</v>
      </c>
      <c r="C165" s="206"/>
      <c r="D165" s="207" t="s">
        <v>392</v>
      </c>
      <c r="E165" s="208" t="s">
        <v>645</v>
      </c>
      <c r="F165" s="209">
        <v>98</v>
      </c>
      <c r="G165" s="208"/>
      <c r="H165" s="208">
        <v>120</v>
      </c>
      <c r="I165" s="210">
        <v>120</v>
      </c>
      <c r="J165" s="211" t="s">
        <v>647</v>
      </c>
      <c r="K165" s="212">
        <f t="shared" si="84"/>
        <v>22</v>
      </c>
      <c r="L165" s="213">
        <f t="shared" si="85"/>
        <v>0.22448979591836735</v>
      </c>
      <c r="M165" s="208" t="s">
        <v>613</v>
      </c>
      <c r="N165" s="214">
        <v>42753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23</v>
      </c>
      <c r="B166" s="206">
        <v>42040</v>
      </c>
      <c r="C166" s="206"/>
      <c r="D166" s="207" t="s">
        <v>681</v>
      </c>
      <c r="E166" s="208" t="s">
        <v>645</v>
      </c>
      <c r="F166" s="209">
        <v>196</v>
      </c>
      <c r="G166" s="208"/>
      <c r="H166" s="208">
        <v>262</v>
      </c>
      <c r="I166" s="210">
        <v>255</v>
      </c>
      <c r="J166" s="211" t="s">
        <v>647</v>
      </c>
      <c r="K166" s="212">
        <f t="shared" si="84"/>
        <v>66</v>
      </c>
      <c r="L166" s="213">
        <f t="shared" si="85"/>
        <v>0.33673469387755101</v>
      </c>
      <c r="M166" s="208" t="s">
        <v>613</v>
      </c>
      <c r="N166" s="214">
        <v>42599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5">
        <v>24</v>
      </c>
      <c r="B167" s="216">
        <v>42067</v>
      </c>
      <c r="C167" s="216"/>
      <c r="D167" s="217" t="s">
        <v>391</v>
      </c>
      <c r="E167" s="218" t="s">
        <v>645</v>
      </c>
      <c r="F167" s="219">
        <v>235</v>
      </c>
      <c r="G167" s="219"/>
      <c r="H167" s="220">
        <v>77</v>
      </c>
      <c r="I167" s="220" t="s">
        <v>682</v>
      </c>
      <c r="J167" s="221" t="s">
        <v>683</v>
      </c>
      <c r="K167" s="222">
        <f t="shared" si="84"/>
        <v>-158</v>
      </c>
      <c r="L167" s="223">
        <f t="shared" si="85"/>
        <v>-0.67234042553191486</v>
      </c>
      <c r="M167" s="219" t="s">
        <v>626</v>
      </c>
      <c r="N167" s="216">
        <v>43522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25</v>
      </c>
      <c r="B168" s="206">
        <v>42067</v>
      </c>
      <c r="C168" s="206"/>
      <c r="D168" s="207" t="s">
        <v>684</v>
      </c>
      <c r="E168" s="208" t="s">
        <v>645</v>
      </c>
      <c r="F168" s="209">
        <v>185</v>
      </c>
      <c r="G168" s="208"/>
      <c r="H168" s="208">
        <v>224</v>
      </c>
      <c r="I168" s="210" t="s">
        <v>685</v>
      </c>
      <c r="J168" s="211" t="s">
        <v>647</v>
      </c>
      <c r="K168" s="212">
        <f t="shared" si="84"/>
        <v>39</v>
      </c>
      <c r="L168" s="213">
        <f t="shared" si="85"/>
        <v>0.21081081081081082</v>
      </c>
      <c r="M168" s="208" t="s">
        <v>613</v>
      </c>
      <c r="N168" s="214">
        <v>42647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5">
        <v>26</v>
      </c>
      <c r="B169" s="216">
        <v>42090</v>
      </c>
      <c r="C169" s="216"/>
      <c r="D169" s="224" t="s">
        <v>686</v>
      </c>
      <c r="E169" s="219" t="s">
        <v>645</v>
      </c>
      <c r="F169" s="219">
        <v>49.5</v>
      </c>
      <c r="G169" s="220"/>
      <c r="H169" s="220">
        <v>15.85</v>
      </c>
      <c r="I169" s="220">
        <v>67</v>
      </c>
      <c r="J169" s="221" t="s">
        <v>687</v>
      </c>
      <c r="K169" s="220">
        <f t="shared" si="84"/>
        <v>-33.65</v>
      </c>
      <c r="L169" s="225">
        <f t="shared" si="85"/>
        <v>-0.67979797979797973</v>
      </c>
      <c r="M169" s="219" t="s">
        <v>626</v>
      </c>
      <c r="N169" s="226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27</v>
      </c>
      <c r="B170" s="206">
        <v>42093</v>
      </c>
      <c r="C170" s="206"/>
      <c r="D170" s="207" t="s">
        <v>688</v>
      </c>
      <c r="E170" s="208" t="s">
        <v>645</v>
      </c>
      <c r="F170" s="209">
        <v>183.5</v>
      </c>
      <c r="G170" s="208"/>
      <c r="H170" s="208">
        <v>219</v>
      </c>
      <c r="I170" s="210">
        <v>218</v>
      </c>
      <c r="J170" s="211" t="s">
        <v>689</v>
      </c>
      <c r="K170" s="212">
        <f t="shared" si="84"/>
        <v>35.5</v>
      </c>
      <c r="L170" s="213">
        <f t="shared" si="85"/>
        <v>0.19346049046321526</v>
      </c>
      <c r="M170" s="208" t="s">
        <v>613</v>
      </c>
      <c r="N170" s="214">
        <v>42103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28</v>
      </c>
      <c r="B171" s="206">
        <v>42114</v>
      </c>
      <c r="C171" s="206"/>
      <c r="D171" s="207" t="s">
        <v>690</v>
      </c>
      <c r="E171" s="208" t="s">
        <v>645</v>
      </c>
      <c r="F171" s="209">
        <f>(227+237)/2</f>
        <v>232</v>
      </c>
      <c r="G171" s="208"/>
      <c r="H171" s="208">
        <v>298</v>
      </c>
      <c r="I171" s="210">
        <v>298</v>
      </c>
      <c r="J171" s="211" t="s">
        <v>647</v>
      </c>
      <c r="K171" s="212">
        <f t="shared" si="84"/>
        <v>66</v>
      </c>
      <c r="L171" s="213">
        <f t="shared" si="85"/>
        <v>0.28448275862068967</v>
      </c>
      <c r="M171" s="208" t="s">
        <v>613</v>
      </c>
      <c r="N171" s="214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29</v>
      </c>
      <c r="B172" s="206">
        <v>42128</v>
      </c>
      <c r="C172" s="206"/>
      <c r="D172" s="207" t="s">
        <v>691</v>
      </c>
      <c r="E172" s="208" t="s">
        <v>615</v>
      </c>
      <c r="F172" s="209">
        <v>385</v>
      </c>
      <c r="G172" s="208"/>
      <c r="H172" s="208">
        <f>212.5+331</f>
        <v>543.5</v>
      </c>
      <c r="I172" s="210">
        <v>510</v>
      </c>
      <c r="J172" s="211" t="s">
        <v>692</v>
      </c>
      <c r="K172" s="212">
        <f t="shared" si="84"/>
        <v>158.5</v>
      </c>
      <c r="L172" s="213">
        <f t="shared" si="85"/>
        <v>0.41168831168831171</v>
      </c>
      <c r="M172" s="208" t="s">
        <v>613</v>
      </c>
      <c r="N172" s="214">
        <v>42235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30</v>
      </c>
      <c r="B173" s="206">
        <v>42128</v>
      </c>
      <c r="C173" s="206"/>
      <c r="D173" s="207" t="s">
        <v>693</v>
      </c>
      <c r="E173" s="208" t="s">
        <v>615</v>
      </c>
      <c r="F173" s="209">
        <v>115.5</v>
      </c>
      <c r="G173" s="208"/>
      <c r="H173" s="208">
        <v>146</v>
      </c>
      <c r="I173" s="210">
        <v>142</v>
      </c>
      <c r="J173" s="211" t="s">
        <v>694</v>
      </c>
      <c r="K173" s="212">
        <f t="shared" si="84"/>
        <v>30.5</v>
      </c>
      <c r="L173" s="213">
        <f t="shared" si="85"/>
        <v>0.26406926406926406</v>
      </c>
      <c r="M173" s="208" t="s">
        <v>613</v>
      </c>
      <c r="N173" s="214">
        <v>42202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31</v>
      </c>
      <c r="B174" s="206">
        <v>42151</v>
      </c>
      <c r="C174" s="206"/>
      <c r="D174" s="207" t="s">
        <v>695</v>
      </c>
      <c r="E174" s="208" t="s">
        <v>615</v>
      </c>
      <c r="F174" s="209">
        <v>237.5</v>
      </c>
      <c r="G174" s="208"/>
      <c r="H174" s="208">
        <v>279.5</v>
      </c>
      <c r="I174" s="210">
        <v>278</v>
      </c>
      <c r="J174" s="211" t="s">
        <v>647</v>
      </c>
      <c r="K174" s="212">
        <f t="shared" si="84"/>
        <v>42</v>
      </c>
      <c r="L174" s="213">
        <f t="shared" si="85"/>
        <v>0.17684210526315788</v>
      </c>
      <c r="M174" s="208" t="s">
        <v>613</v>
      </c>
      <c r="N174" s="214">
        <v>42222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32</v>
      </c>
      <c r="B175" s="206">
        <v>42174</v>
      </c>
      <c r="C175" s="206"/>
      <c r="D175" s="207" t="s">
        <v>666</v>
      </c>
      <c r="E175" s="208" t="s">
        <v>645</v>
      </c>
      <c r="F175" s="209">
        <v>340</v>
      </c>
      <c r="G175" s="208"/>
      <c r="H175" s="208">
        <v>448</v>
      </c>
      <c r="I175" s="210">
        <v>448</v>
      </c>
      <c r="J175" s="211" t="s">
        <v>647</v>
      </c>
      <c r="K175" s="212">
        <f t="shared" si="84"/>
        <v>108</v>
      </c>
      <c r="L175" s="213">
        <f t="shared" si="85"/>
        <v>0.31764705882352939</v>
      </c>
      <c r="M175" s="208" t="s">
        <v>613</v>
      </c>
      <c r="N175" s="214">
        <v>43018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33</v>
      </c>
      <c r="B176" s="206">
        <v>42191</v>
      </c>
      <c r="C176" s="206"/>
      <c r="D176" s="207" t="s">
        <v>696</v>
      </c>
      <c r="E176" s="208" t="s">
        <v>645</v>
      </c>
      <c r="F176" s="209">
        <v>390</v>
      </c>
      <c r="G176" s="208"/>
      <c r="H176" s="208">
        <v>460</v>
      </c>
      <c r="I176" s="210">
        <v>460</v>
      </c>
      <c r="J176" s="211" t="s">
        <v>647</v>
      </c>
      <c r="K176" s="212">
        <f t="shared" si="84"/>
        <v>70</v>
      </c>
      <c r="L176" s="213">
        <f t="shared" si="85"/>
        <v>0.17948717948717949</v>
      </c>
      <c r="M176" s="208" t="s">
        <v>613</v>
      </c>
      <c r="N176" s="214">
        <v>42478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5">
        <v>34</v>
      </c>
      <c r="B177" s="216">
        <v>42195</v>
      </c>
      <c r="C177" s="216"/>
      <c r="D177" s="217" t="s">
        <v>697</v>
      </c>
      <c r="E177" s="218" t="s">
        <v>645</v>
      </c>
      <c r="F177" s="219">
        <v>122.5</v>
      </c>
      <c r="G177" s="219"/>
      <c r="H177" s="220">
        <v>61</v>
      </c>
      <c r="I177" s="220">
        <v>172</v>
      </c>
      <c r="J177" s="221" t="s">
        <v>698</v>
      </c>
      <c r="K177" s="222">
        <f t="shared" si="84"/>
        <v>-61.5</v>
      </c>
      <c r="L177" s="223">
        <f t="shared" si="85"/>
        <v>-0.50204081632653064</v>
      </c>
      <c r="M177" s="219" t="s">
        <v>626</v>
      </c>
      <c r="N177" s="216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35</v>
      </c>
      <c r="B178" s="206">
        <v>42219</v>
      </c>
      <c r="C178" s="206"/>
      <c r="D178" s="207" t="s">
        <v>699</v>
      </c>
      <c r="E178" s="208" t="s">
        <v>645</v>
      </c>
      <c r="F178" s="209">
        <v>297.5</v>
      </c>
      <c r="G178" s="208"/>
      <c r="H178" s="208">
        <v>350</v>
      </c>
      <c r="I178" s="210">
        <v>360</v>
      </c>
      <c r="J178" s="211" t="s">
        <v>700</v>
      </c>
      <c r="K178" s="212">
        <f t="shared" si="84"/>
        <v>52.5</v>
      </c>
      <c r="L178" s="213">
        <f t="shared" si="85"/>
        <v>0.17647058823529413</v>
      </c>
      <c r="M178" s="208" t="s">
        <v>613</v>
      </c>
      <c r="N178" s="214">
        <v>42232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36</v>
      </c>
      <c r="B179" s="206">
        <v>42219</v>
      </c>
      <c r="C179" s="206"/>
      <c r="D179" s="207" t="s">
        <v>701</v>
      </c>
      <c r="E179" s="208" t="s">
        <v>645</v>
      </c>
      <c r="F179" s="209">
        <v>115.5</v>
      </c>
      <c r="G179" s="208"/>
      <c r="H179" s="208">
        <v>149</v>
      </c>
      <c r="I179" s="210">
        <v>140</v>
      </c>
      <c r="J179" s="211" t="s">
        <v>702</v>
      </c>
      <c r="K179" s="212">
        <f t="shared" si="84"/>
        <v>33.5</v>
      </c>
      <c r="L179" s="213">
        <f t="shared" si="85"/>
        <v>0.29004329004329005</v>
      </c>
      <c r="M179" s="208" t="s">
        <v>613</v>
      </c>
      <c r="N179" s="214">
        <v>42740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37</v>
      </c>
      <c r="B180" s="206">
        <v>42251</v>
      </c>
      <c r="C180" s="206"/>
      <c r="D180" s="207" t="s">
        <v>695</v>
      </c>
      <c r="E180" s="208" t="s">
        <v>645</v>
      </c>
      <c r="F180" s="209">
        <v>226</v>
      </c>
      <c r="G180" s="208"/>
      <c r="H180" s="208">
        <v>292</v>
      </c>
      <c r="I180" s="210">
        <v>292</v>
      </c>
      <c r="J180" s="211" t="s">
        <v>703</v>
      </c>
      <c r="K180" s="212">
        <f t="shared" si="84"/>
        <v>66</v>
      </c>
      <c r="L180" s="213">
        <f t="shared" si="85"/>
        <v>0.29203539823008851</v>
      </c>
      <c r="M180" s="208" t="s">
        <v>613</v>
      </c>
      <c r="N180" s="214">
        <v>42286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38</v>
      </c>
      <c r="B181" s="206">
        <v>42254</v>
      </c>
      <c r="C181" s="206"/>
      <c r="D181" s="207" t="s">
        <v>690</v>
      </c>
      <c r="E181" s="208" t="s">
        <v>645</v>
      </c>
      <c r="F181" s="209">
        <v>232.5</v>
      </c>
      <c r="G181" s="208"/>
      <c r="H181" s="208">
        <v>312.5</v>
      </c>
      <c r="I181" s="210">
        <v>310</v>
      </c>
      <c r="J181" s="211" t="s">
        <v>647</v>
      </c>
      <c r="K181" s="212">
        <f t="shared" si="84"/>
        <v>80</v>
      </c>
      <c r="L181" s="213">
        <f t="shared" si="85"/>
        <v>0.34408602150537637</v>
      </c>
      <c r="M181" s="208" t="s">
        <v>613</v>
      </c>
      <c r="N181" s="214">
        <v>42823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39</v>
      </c>
      <c r="B182" s="206">
        <v>42268</v>
      </c>
      <c r="C182" s="206"/>
      <c r="D182" s="207" t="s">
        <v>704</v>
      </c>
      <c r="E182" s="208" t="s">
        <v>645</v>
      </c>
      <c r="F182" s="209">
        <v>196.5</v>
      </c>
      <c r="G182" s="208"/>
      <c r="H182" s="208">
        <v>238</v>
      </c>
      <c r="I182" s="210">
        <v>238</v>
      </c>
      <c r="J182" s="211" t="s">
        <v>703</v>
      </c>
      <c r="K182" s="212">
        <f t="shared" si="84"/>
        <v>41.5</v>
      </c>
      <c r="L182" s="213">
        <f t="shared" si="85"/>
        <v>0.21119592875318066</v>
      </c>
      <c r="M182" s="208" t="s">
        <v>613</v>
      </c>
      <c r="N182" s="214">
        <v>42291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40</v>
      </c>
      <c r="B183" s="206">
        <v>42271</v>
      </c>
      <c r="C183" s="206"/>
      <c r="D183" s="207" t="s">
        <v>644</v>
      </c>
      <c r="E183" s="208" t="s">
        <v>645</v>
      </c>
      <c r="F183" s="209">
        <v>65</v>
      </c>
      <c r="G183" s="208"/>
      <c r="H183" s="208">
        <v>82</v>
      </c>
      <c r="I183" s="210">
        <v>82</v>
      </c>
      <c r="J183" s="211" t="s">
        <v>703</v>
      </c>
      <c r="K183" s="212">
        <f t="shared" si="84"/>
        <v>17</v>
      </c>
      <c r="L183" s="213">
        <f t="shared" si="85"/>
        <v>0.26153846153846155</v>
      </c>
      <c r="M183" s="208" t="s">
        <v>613</v>
      </c>
      <c r="N183" s="214">
        <v>42578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41</v>
      </c>
      <c r="B184" s="206">
        <v>42291</v>
      </c>
      <c r="C184" s="206"/>
      <c r="D184" s="207" t="s">
        <v>705</v>
      </c>
      <c r="E184" s="208" t="s">
        <v>645</v>
      </c>
      <c r="F184" s="209">
        <v>144</v>
      </c>
      <c r="G184" s="208"/>
      <c r="H184" s="208">
        <v>182.5</v>
      </c>
      <c r="I184" s="210">
        <v>181</v>
      </c>
      <c r="J184" s="211" t="s">
        <v>703</v>
      </c>
      <c r="K184" s="212">
        <f t="shared" si="84"/>
        <v>38.5</v>
      </c>
      <c r="L184" s="213">
        <f t="shared" si="85"/>
        <v>0.2673611111111111</v>
      </c>
      <c r="M184" s="208" t="s">
        <v>613</v>
      </c>
      <c r="N184" s="214">
        <v>42817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42</v>
      </c>
      <c r="B185" s="206">
        <v>42291</v>
      </c>
      <c r="C185" s="206"/>
      <c r="D185" s="207" t="s">
        <v>706</v>
      </c>
      <c r="E185" s="208" t="s">
        <v>645</v>
      </c>
      <c r="F185" s="209">
        <v>264</v>
      </c>
      <c r="G185" s="208"/>
      <c r="H185" s="208">
        <v>311</v>
      </c>
      <c r="I185" s="210">
        <v>311</v>
      </c>
      <c r="J185" s="211" t="s">
        <v>703</v>
      </c>
      <c r="K185" s="212">
        <f t="shared" si="84"/>
        <v>47</v>
      </c>
      <c r="L185" s="213">
        <f t="shared" si="85"/>
        <v>0.17803030303030304</v>
      </c>
      <c r="M185" s="208" t="s">
        <v>613</v>
      </c>
      <c r="N185" s="214">
        <v>42604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43</v>
      </c>
      <c r="B186" s="206">
        <v>42318</v>
      </c>
      <c r="C186" s="206"/>
      <c r="D186" s="207" t="s">
        <v>707</v>
      </c>
      <c r="E186" s="208" t="s">
        <v>615</v>
      </c>
      <c r="F186" s="209">
        <v>549.5</v>
      </c>
      <c r="G186" s="208"/>
      <c r="H186" s="208">
        <v>630</v>
      </c>
      <c r="I186" s="210">
        <v>630</v>
      </c>
      <c r="J186" s="211" t="s">
        <v>703</v>
      </c>
      <c r="K186" s="212">
        <f t="shared" si="84"/>
        <v>80.5</v>
      </c>
      <c r="L186" s="213">
        <f t="shared" si="85"/>
        <v>0.1464968152866242</v>
      </c>
      <c r="M186" s="208" t="s">
        <v>613</v>
      </c>
      <c r="N186" s="214">
        <v>42419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44</v>
      </c>
      <c r="B187" s="206">
        <v>42342</v>
      </c>
      <c r="C187" s="206"/>
      <c r="D187" s="207" t="s">
        <v>708</v>
      </c>
      <c r="E187" s="208" t="s">
        <v>645</v>
      </c>
      <c r="F187" s="209">
        <v>1027.5</v>
      </c>
      <c r="G187" s="208"/>
      <c r="H187" s="208">
        <v>1315</v>
      </c>
      <c r="I187" s="210">
        <v>1250</v>
      </c>
      <c r="J187" s="211" t="s">
        <v>703</v>
      </c>
      <c r="K187" s="212">
        <f t="shared" si="84"/>
        <v>287.5</v>
      </c>
      <c r="L187" s="213">
        <f t="shared" si="85"/>
        <v>0.27980535279805352</v>
      </c>
      <c r="M187" s="208" t="s">
        <v>613</v>
      </c>
      <c r="N187" s="214">
        <v>43244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45</v>
      </c>
      <c r="B188" s="206">
        <v>42367</v>
      </c>
      <c r="C188" s="206"/>
      <c r="D188" s="207" t="s">
        <v>709</v>
      </c>
      <c r="E188" s="208" t="s">
        <v>645</v>
      </c>
      <c r="F188" s="209">
        <v>465</v>
      </c>
      <c r="G188" s="208"/>
      <c r="H188" s="208">
        <v>540</v>
      </c>
      <c r="I188" s="210">
        <v>540</v>
      </c>
      <c r="J188" s="211" t="s">
        <v>703</v>
      </c>
      <c r="K188" s="212">
        <f t="shared" si="84"/>
        <v>75</v>
      </c>
      <c r="L188" s="213">
        <f t="shared" si="85"/>
        <v>0.16129032258064516</v>
      </c>
      <c r="M188" s="208" t="s">
        <v>613</v>
      </c>
      <c r="N188" s="214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46</v>
      </c>
      <c r="B189" s="206">
        <v>42380</v>
      </c>
      <c r="C189" s="206"/>
      <c r="D189" s="207" t="s">
        <v>392</v>
      </c>
      <c r="E189" s="208" t="s">
        <v>615</v>
      </c>
      <c r="F189" s="209">
        <v>81</v>
      </c>
      <c r="G189" s="208"/>
      <c r="H189" s="208">
        <v>110</v>
      </c>
      <c r="I189" s="210">
        <v>110</v>
      </c>
      <c r="J189" s="211" t="s">
        <v>703</v>
      </c>
      <c r="K189" s="212">
        <f t="shared" si="84"/>
        <v>29</v>
      </c>
      <c r="L189" s="213">
        <f t="shared" si="85"/>
        <v>0.35802469135802467</v>
      </c>
      <c r="M189" s="208" t="s">
        <v>613</v>
      </c>
      <c r="N189" s="214">
        <v>42745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47</v>
      </c>
      <c r="B190" s="206">
        <v>42382</v>
      </c>
      <c r="C190" s="206"/>
      <c r="D190" s="207" t="s">
        <v>710</v>
      </c>
      <c r="E190" s="208" t="s">
        <v>615</v>
      </c>
      <c r="F190" s="209">
        <v>417.5</v>
      </c>
      <c r="G190" s="208"/>
      <c r="H190" s="208">
        <v>547</v>
      </c>
      <c r="I190" s="210">
        <v>535</v>
      </c>
      <c r="J190" s="211" t="s">
        <v>703</v>
      </c>
      <c r="K190" s="212">
        <f t="shared" si="84"/>
        <v>129.5</v>
      </c>
      <c r="L190" s="213">
        <f t="shared" si="85"/>
        <v>0.31017964071856285</v>
      </c>
      <c r="M190" s="208" t="s">
        <v>613</v>
      </c>
      <c r="N190" s="214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48</v>
      </c>
      <c r="B191" s="206">
        <v>42408</v>
      </c>
      <c r="C191" s="206"/>
      <c r="D191" s="207" t="s">
        <v>711</v>
      </c>
      <c r="E191" s="208" t="s">
        <v>645</v>
      </c>
      <c r="F191" s="209">
        <v>650</v>
      </c>
      <c r="G191" s="208"/>
      <c r="H191" s="208">
        <v>800</v>
      </c>
      <c r="I191" s="210">
        <v>800</v>
      </c>
      <c r="J191" s="211" t="s">
        <v>703</v>
      </c>
      <c r="K191" s="212">
        <f t="shared" si="84"/>
        <v>150</v>
      </c>
      <c r="L191" s="213">
        <f t="shared" si="85"/>
        <v>0.23076923076923078</v>
      </c>
      <c r="M191" s="208" t="s">
        <v>613</v>
      </c>
      <c r="N191" s="214">
        <v>43154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49</v>
      </c>
      <c r="B192" s="206">
        <v>42433</v>
      </c>
      <c r="C192" s="206"/>
      <c r="D192" s="207" t="s">
        <v>212</v>
      </c>
      <c r="E192" s="208" t="s">
        <v>645</v>
      </c>
      <c r="F192" s="209">
        <v>437.5</v>
      </c>
      <c r="G192" s="208"/>
      <c r="H192" s="208">
        <v>504.5</v>
      </c>
      <c r="I192" s="210">
        <v>522</v>
      </c>
      <c r="J192" s="211" t="s">
        <v>712</v>
      </c>
      <c r="K192" s="212">
        <f t="shared" si="84"/>
        <v>67</v>
      </c>
      <c r="L192" s="213">
        <f t="shared" si="85"/>
        <v>0.15314285714285714</v>
      </c>
      <c r="M192" s="208" t="s">
        <v>613</v>
      </c>
      <c r="N192" s="214">
        <v>42480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50</v>
      </c>
      <c r="B193" s="206">
        <v>42438</v>
      </c>
      <c r="C193" s="206"/>
      <c r="D193" s="207" t="s">
        <v>713</v>
      </c>
      <c r="E193" s="208" t="s">
        <v>645</v>
      </c>
      <c r="F193" s="209">
        <v>189.5</v>
      </c>
      <c r="G193" s="208"/>
      <c r="H193" s="208">
        <v>218</v>
      </c>
      <c r="I193" s="210">
        <v>218</v>
      </c>
      <c r="J193" s="211" t="s">
        <v>703</v>
      </c>
      <c r="K193" s="212">
        <f t="shared" si="84"/>
        <v>28.5</v>
      </c>
      <c r="L193" s="213">
        <f t="shared" si="85"/>
        <v>0.15039577836411611</v>
      </c>
      <c r="M193" s="208" t="s">
        <v>613</v>
      </c>
      <c r="N193" s="214">
        <v>43034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5">
        <v>51</v>
      </c>
      <c r="B194" s="216">
        <v>42471</v>
      </c>
      <c r="C194" s="216"/>
      <c r="D194" s="224" t="s">
        <v>714</v>
      </c>
      <c r="E194" s="219" t="s">
        <v>645</v>
      </c>
      <c r="F194" s="219">
        <v>36.5</v>
      </c>
      <c r="G194" s="220"/>
      <c r="H194" s="220">
        <v>15.85</v>
      </c>
      <c r="I194" s="220">
        <v>60</v>
      </c>
      <c r="J194" s="221" t="s">
        <v>715</v>
      </c>
      <c r="K194" s="222">
        <f t="shared" si="84"/>
        <v>-20.65</v>
      </c>
      <c r="L194" s="223">
        <f t="shared" si="85"/>
        <v>-0.5657534246575342</v>
      </c>
      <c r="M194" s="219" t="s">
        <v>626</v>
      </c>
      <c r="N194" s="227">
        <v>43627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52</v>
      </c>
      <c r="B195" s="206">
        <v>42472</v>
      </c>
      <c r="C195" s="206"/>
      <c r="D195" s="207" t="s">
        <v>716</v>
      </c>
      <c r="E195" s="208" t="s">
        <v>645</v>
      </c>
      <c r="F195" s="209">
        <v>93</v>
      </c>
      <c r="G195" s="208"/>
      <c r="H195" s="208">
        <v>149</v>
      </c>
      <c r="I195" s="210">
        <v>140</v>
      </c>
      <c r="J195" s="211" t="s">
        <v>717</v>
      </c>
      <c r="K195" s="212">
        <f t="shared" si="84"/>
        <v>56</v>
      </c>
      <c r="L195" s="213">
        <f t="shared" si="85"/>
        <v>0.60215053763440862</v>
      </c>
      <c r="M195" s="208" t="s">
        <v>613</v>
      </c>
      <c r="N195" s="214">
        <v>42740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53</v>
      </c>
      <c r="B196" s="206">
        <v>42472</v>
      </c>
      <c r="C196" s="206"/>
      <c r="D196" s="207" t="s">
        <v>718</v>
      </c>
      <c r="E196" s="208" t="s">
        <v>645</v>
      </c>
      <c r="F196" s="209">
        <v>130</v>
      </c>
      <c r="G196" s="208"/>
      <c r="H196" s="208">
        <v>150</v>
      </c>
      <c r="I196" s="210" t="s">
        <v>719</v>
      </c>
      <c r="J196" s="211" t="s">
        <v>703</v>
      </c>
      <c r="K196" s="212">
        <f t="shared" si="84"/>
        <v>20</v>
      </c>
      <c r="L196" s="213">
        <f t="shared" si="85"/>
        <v>0.15384615384615385</v>
      </c>
      <c r="M196" s="208" t="s">
        <v>613</v>
      </c>
      <c r="N196" s="214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54</v>
      </c>
      <c r="B197" s="206">
        <v>42473</v>
      </c>
      <c r="C197" s="206"/>
      <c r="D197" s="207" t="s">
        <v>720</v>
      </c>
      <c r="E197" s="208" t="s">
        <v>645</v>
      </c>
      <c r="F197" s="209">
        <v>196</v>
      </c>
      <c r="G197" s="208"/>
      <c r="H197" s="208">
        <v>299</v>
      </c>
      <c r="I197" s="210">
        <v>299</v>
      </c>
      <c r="J197" s="211" t="s">
        <v>703</v>
      </c>
      <c r="K197" s="212">
        <v>103</v>
      </c>
      <c r="L197" s="213">
        <v>0.52551020408163296</v>
      </c>
      <c r="M197" s="208" t="s">
        <v>613</v>
      </c>
      <c r="N197" s="214">
        <v>42620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55</v>
      </c>
      <c r="B198" s="206">
        <v>42473</v>
      </c>
      <c r="C198" s="206"/>
      <c r="D198" s="207" t="s">
        <v>721</v>
      </c>
      <c r="E198" s="208" t="s">
        <v>645</v>
      </c>
      <c r="F198" s="209">
        <v>88</v>
      </c>
      <c r="G198" s="208"/>
      <c r="H198" s="208">
        <v>103</v>
      </c>
      <c r="I198" s="210">
        <v>103</v>
      </c>
      <c r="J198" s="211" t="s">
        <v>703</v>
      </c>
      <c r="K198" s="212">
        <v>15</v>
      </c>
      <c r="L198" s="213">
        <v>0.170454545454545</v>
      </c>
      <c r="M198" s="208" t="s">
        <v>613</v>
      </c>
      <c r="N198" s="214">
        <v>42530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56</v>
      </c>
      <c r="B199" s="206">
        <v>42492</v>
      </c>
      <c r="C199" s="206"/>
      <c r="D199" s="207" t="s">
        <v>722</v>
      </c>
      <c r="E199" s="208" t="s">
        <v>645</v>
      </c>
      <c r="F199" s="209">
        <v>127.5</v>
      </c>
      <c r="G199" s="208"/>
      <c r="H199" s="208">
        <v>148</v>
      </c>
      <c r="I199" s="210" t="s">
        <v>723</v>
      </c>
      <c r="J199" s="211" t="s">
        <v>703</v>
      </c>
      <c r="K199" s="212">
        <f t="shared" ref="K199:K203" si="86">H199-F199</f>
        <v>20.5</v>
      </c>
      <c r="L199" s="213">
        <f t="shared" ref="L199:L203" si="87">K199/F199</f>
        <v>0.16078431372549021</v>
      </c>
      <c r="M199" s="208" t="s">
        <v>613</v>
      </c>
      <c r="N199" s="214">
        <v>42564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57</v>
      </c>
      <c r="B200" s="206">
        <v>42493</v>
      </c>
      <c r="C200" s="206"/>
      <c r="D200" s="207" t="s">
        <v>724</v>
      </c>
      <c r="E200" s="208" t="s">
        <v>645</v>
      </c>
      <c r="F200" s="209">
        <v>675</v>
      </c>
      <c r="G200" s="208"/>
      <c r="H200" s="208">
        <v>815</v>
      </c>
      <c r="I200" s="210" t="s">
        <v>725</v>
      </c>
      <c r="J200" s="211" t="s">
        <v>703</v>
      </c>
      <c r="K200" s="212">
        <f t="shared" si="86"/>
        <v>140</v>
      </c>
      <c r="L200" s="213">
        <f t="shared" si="87"/>
        <v>0.2074074074074074</v>
      </c>
      <c r="M200" s="208" t="s">
        <v>613</v>
      </c>
      <c r="N200" s="214">
        <v>43154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5">
        <v>58</v>
      </c>
      <c r="B201" s="216">
        <v>42522</v>
      </c>
      <c r="C201" s="216"/>
      <c r="D201" s="217" t="s">
        <v>726</v>
      </c>
      <c r="E201" s="218" t="s">
        <v>645</v>
      </c>
      <c r="F201" s="219">
        <v>500</v>
      </c>
      <c r="G201" s="219"/>
      <c r="H201" s="220">
        <v>232.5</v>
      </c>
      <c r="I201" s="220" t="s">
        <v>727</v>
      </c>
      <c r="J201" s="221" t="s">
        <v>728</v>
      </c>
      <c r="K201" s="222">
        <f t="shared" si="86"/>
        <v>-267.5</v>
      </c>
      <c r="L201" s="223">
        <f t="shared" si="87"/>
        <v>-0.53500000000000003</v>
      </c>
      <c r="M201" s="219" t="s">
        <v>626</v>
      </c>
      <c r="N201" s="216">
        <v>43735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59</v>
      </c>
      <c r="B202" s="206">
        <v>42527</v>
      </c>
      <c r="C202" s="206"/>
      <c r="D202" s="207" t="s">
        <v>562</v>
      </c>
      <c r="E202" s="208" t="s">
        <v>645</v>
      </c>
      <c r="F202" s="209">
        <v>110</v>
      </c>
      <c r="G202" s="208"/>
      <c r="H202" s="208">
        <v>126.5</v>
      </c>
      <c r="I202" s="210">
        <v>125</v>
      </c>
      <c r="J202" s="211" t="s">
        <v>654</v>
      </c>
      <c r="K202" s="212">
        <f t="shared" si="86"/>
        <v>16.5</v>
      </c>
      <c r="L202" s="213">
        <f t="shared" si="87"/>
        <v>0.15</v>
      </c>
      <c r="M202" s="208" t="s">
        <v>613</v>
      </c>
      <c r="N202" s="214">
        <v>42552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60</v>
      </c>
      <c r="B203" s="206">
        <v>42538</v>
      </c>
      <c r="C203" s="206"/>
      <c r="D203" s="207" t="s">
        <v>729</v>
      </c>
      <c r="E203" s="208" t="s">
        <v>645</v>
      </c>
      <c r="F203" s="209">
        <v>44</v>
      </c>
      <c r="G203" s="208"/>
      <c r="H203" s="208">
        <v>69.5</v>
      </c>
      <c r="I203" s="210">
        <v>69.5</v>
      </c>
      <c r="J203" s="211" t="s">
        <v>730</v>
      </c>
      <c r="K203" s="212">
        <f t="shared" si="86"/>
        <v>25.5</v>
      </c>
      <c r="L203" s="213">
        <f t="shared" si="87"/>
        <v>0.57954545454545459</v>
      </c>
      <c r="M203" s="208" t="s">
        <v>613</v>
      </c>
      <c r="N203" s="214">
        <v>42977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61</v>
      </c>
      <c r="B204" s="206">
        <v>42549</v>
      </c>
      <c r="C204" s="206"/>
      <c r="D204" s="207" t="s">
        <v>731</v>
      </c>
      <c r="E204" s="208" t="s">
        <v>645</v>
      </c>
      <c r="F204" s="209">
        <v>262.5</v>
      </c>
      <c r="G204" s="208"/>
      <c r="H204" s="208">
        <v>340</v>
      </c>
      <c r="I204" s="210">
        <v>333</v>
      </c>
      <c r="J204" s="211" t="s">
        <v>732</v>
      </c>
      <c r="K204" s="212">
        <v>77.5</v>
      </c>
      <c r="L204" s="213">
        <v>0.29523809523809502</v>
      </c>
      <c r="M204" s="208" t="s">
        <v>613</v>
      </c>
      <c r="N204" s="214">
        <v>43017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62</v>
      </c>
      <c r="B205" s="206">
        <v>42549</v>
      </c>
      <c r="C205" s="206"/>
      <c r="D205" s="207" t="s">
        <v>733</v>
      </c>
      <c r="E205" s="208" t="s">
        <v>645</v>
      </c>
      <c r="F205" s="209">
        <v>840</v>
      </c>
      <c r="G205" s="208"/>
      <c r="H205" s="208">
        <v>1230</v>
      </c>
      <c r="I205" s="210">
        <v>1230</v>
      </c>
      <c r="J205" s="211" t="s">
        <v>703</v>
      </c>
      <c r="K205" s="212">
        <v>390</v>
      </c>
      <c r="L205" s="213">
        <v>0.46428571428571402</v>
      </c>
      <c r="M205" s="208" t="s">
        <v>613</v>
      </c>
      <c r="N205" s="214">
        <v>42649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8">
        <v>63</v>
      </c>
      <c r="B206" s="229">
        <v>42556</v>
      </c>
      <c r="C206" s="229"/>
      <c r="D206" s="230" t="s">
        <v>734</v>
      </c>
      <c r="E206" s="231" t="s">
        <v>645</v>
      </c>
      <c r="F206" s="231">
        <v>395</v>
      </c>
      <c r="G206" s="232"/>
      <c r="H206" s="232">
        <f>(468.5+342.5)/2</f>
        <v>405.5</v>
      </c>
      <c r="I206" s="232">
        <v>510</v>
      </c>
      <c r="J206" s="233" t="s">
        <v>735</v>
      </c>
      <c r="K206" s="234">
        <f t="shared" ref="K206:K212" si="88">H206-F206</f>
        <v>10.5</v>
      </c>
      <c r="L206" s="235">
        <f t="shared" ref="L206:L212" si="89">K206/F206</f>
        <v>2.6582278481012658E-2</v>
      </c>
      <c r="M206" s="231" t="s">
        <v>736</v>
      </c>
      <c r="N206" s="229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5">
        <v>64</v>
      </c>
      <c r="B207" s="216">
        <v>42584</v>
      </c>
      <c r="C207" s="216"/>
      <c r="D207" s="217" t="s">
        <v>737</v>
      </c>
      <c r="E207" s="218" t="s">
        <v>615</v>
      </c>
      <c r="F207" s="219">
        <f>169.5-12.8</f>
        <v>156.69999999999999</v>
      </c>
      <c r="G207" s="219"/>
      <c r="H207" s="220">
        <v>77</v>
      </c>
      <c r="I207" s="220" t="s">
        <v>738</v>
      </c>
      <c r="J207" s="221" t="s">
        <v>739</v>
      </c>
      <c r="K207" s="222">
        <f t="shared" si="88"/>
        <v>-79.699999999999989</v>
      </c>
      <c r="L207" s="223">
        <f t="shared" si="89"/>
        <v>-0.50861518825781749</v>
      </c>
      <c r="M207" s="219" t="s">
        <v>626</v>
      </c>
      <c r="N207" s="216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5">
        <v>65</v>
      </c>
      <c r="B208" s="216">
        <v>42586</v>
      </c>
      <c r="C208" s="216"/>
      <c r="D208" s="217" t="s">
        <v>740</v>
      </c>
      <c r="E208" s="218" t="s">
        <v>645</v>
      </c>
      <c r="F208" s="219">
        <v>400</v>
      </c>
      <c r="G208" s="219"/>
      <c r="H208" s="220">
        <v>305</v>
      </c>
      <c r="I208" s="220">
        <v>475</v>
      </c>
      <c r="J208" s="221" t="s">
        <v>741</v>
      </c>
      <c r="K208" s="222">
        <f t="shared" si="88"/>
        <v>-95</v>
      </c>
      <c r="L208" s="223">
        <f t="shared" si="89"/>
        <v>-0.23749999999999999</v>
      </c>
      <c r="M208" s="219" t="s">
        <v>626</v>
      </c>
      <c r="N208" s="216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66</v>
      </c>
      <c r="B209" s="206">
        <v>42593</v>
      </c>
      <c r="C209" s="206"/>
      <c r="D209" s="207" t="s">
        <v>742</v>
      </c>
      <c r="E209" s="208" t="s">
        <v>645</v>
      </c>
      <c r="F209" s="209">
        <v>86.5</v>
      </c>
      <c r="G209" s="208"/>
      <c r="H209" s="208">
        <v>130</v>
      </c>
      <c r="I209" s="210">
        <v>130</v>
      </c>
      <c r="J209" s="211" t="s">
        <v>743</v>
      </c>
      <c r="K209" s="212">
        <f t="shared" si="88"/>
        <v>43.5</v>
      </c>
      <c r="L209" s="213">
        <f t="shared" si="89"/>
        <v>0.50289017341040465</v>
      </c>
      <c r="M209" s="208" t="s">
        <v>613</v>
      </c>
      <c r="N209" s="214">
        <v>43091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5">
        <v>67</v>
      </c>
      <c r="B210" s="216">
        <v>42600</v>
      </c>
      <c r="C210" s="216"/>
      <c r="D210" s="217" t="s">
        <v>111</v>
      </c>
      <c r="E210" s="218" t="s">
        <v>645</v>
      </c>
      <c r="F210" s="219">
        <v>133.5</v>
      </c>
      <c r="G210" s="219"/>
      <c r="H210" s="220">
        <v>126.5</v>
      </c>
      <c r="I210" s="220">
        <v>178</v>
      </c>
      <c r="J210" s="221" t="s">
        <v>744</v>
      </c>
      <c r="K210" s="222">
        <f t="shared" si="88"/>
        <v>-7</v>
      </c>
      <c r="L210" s="223">
        <f t="shared" si="89"/>
        <v>-5.2434456928838954E-2</v>
      </c>
      <c r="M210" s="219" t="s">
        <v>626</v>
      </c>
      <c r="N210" s="216">
        <v>42615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68</v>
      </c>
      <c r="B211" s="206">
        <v>42613</v>
      </c>
      <c r="C211" s="206"/>
      <c r="D211" s="207" t="s">
        <v>745</v>
      </c>
      <c r="E211" s="208" t="s">
        <v>645</v>
      </c>
      <c r="F211" s="209">
        <v>560</v>
      </c>
      <c r="G211" s="208"/>
      <c r="H211" s="208">
        <v>725</v>
      </c>
      <c r="I211" s="210">
        <v>725</v>
      </c>
      <c r="J211" s="211" t="s">
        <v>647</v>
      </c>
      <c r="K211" s="212">
        <f t="shared" si="88"/>
        <v>165</v>
      </c>
      <c r="L211" s="213">
        <f t="shared" si="89"/>
        <v>0.29464285714285715</v>
      </c>
      <c r="M211" s="208" t="s">
        <v>613</v>
      </c>
      <c r="N211" s="214">
        <v>42456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69</v>
      </c>
      <c r="B212" s="206">
        <v>42614</v>
      </c>
      <c r="C212" s="206"/>
      <c r="D212" s="207" t="s">
        <v>746</v>
      </c>
      <c r="E212" s="208" t="s">
        <v>645</v>
      </c>
      <c r="F212" s="209">
        <v>160.5</v>
      </c>
      <c r="G212" s="208"/>
      <c r="H212" s="208">
        <v>210</v>
      </c>
      <c r="I212" s="210">
        <v>210</v>
      </c>
      <c r="J212" s="211" t="s">
        <v>647</v>
      </c>
      <c r="K212" s="212">
        <f t="shared" si="88"/>
        <v>49.5</v>
      </c>
      <c r="L212" s="213">
        <f t="shared" si="89"/>
        <v>0.30841121495327101</v>
      </c>
      <c r="M212" s="208" t="s">
        <v>613</v>
      </c>
      <c r="N212" s="214">
        <v>42871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70</v>
      </c>
      <c r="B213" s="206">
        <v>42646</v>
      </c>
      <c r="C213" s="206"/>
      <c r="D213" s="207" t="s">
        <v>407</v>
      </c>
      <c r="E213" s="208" t="s">
        <v>645</v>
      </c>
      <c r="F213" s="209">
        <v>430</v>
      </c>
      <c r="G213" s="208"/>
      <c r="H213" s="208">
        <v>596</v>
      </c>
      <c r="I213" s="210">
        <v>575</v>
      </c>
      <c r="J213" s="211" t="s">
        <v>747</v>
      </c>
      <c r="K213" s="212">
        <v>166</v>
      </c>
      <c r="L213" s="213">
        <v>0.38604651162790699</v>
      </c>
      <c r="M213" s="208" t="s">
        <v>613</v>
      </c>
      <c r="N213" s="214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71</v>
      </c>
      <c r="B214" s="206">
        <v>42657</v>
      </c>
      <c r="C214" s="206"/>
      <c r="D214" s="207" t="s">
        <v>748</v>
      </c>
      <c r="E214" s="208" t="s">
        <v>645</v>
      </c>
      <c r="F214" s="209">
        <v>280</v>
      </c>
      <c r="G214" s="208"/>
      <c r="H214" s="208">
        <v>345</v>
      </c>
      <c r="I214" s="210">
        <v>345</v>
      </c>
      <c r="J214" s="211" t="s">
        <v>647</v>
      </c>
      <c r="K214" s="212">
        <f t="shared" ref="K214:K219" si="90">H214-F214</f>
        <v>65</v>
      </c>
      <c r="L214" s="213">
        <f t="shared" ref="L214:L215" si="91">K214/F214</f>
        <v>0.23214285714285715</v>
      </c>
      <c r="M214" s="208" t="s">
        <v>613</v>
      </c>
      <c r="N214" s="214">
        <v>42814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72</v>
      </c>
      <c r="B215" s="206">
        <v>42657</v>
      </c>
      <c r="C215" s="206"/>
      <c r="D215" s="207" t="s">
        <v>749</v>
      </c>
      <c r="E215" s="208" t="s">
        <v>645</v>
      </c>
      <c r="F215" s="209">
        <v>245</v>
      </c>
      <c r="G215" s="208"/>
      <c r="H215" s="208">
        <v>325.5</v>
      </c>
      <c r="I215" s="210">
        <v>330</v>
      </c>
      <c r="J215" s="211" t="s">
        <v>750</v>
      </c>
      <c r="K215" s="212">
        <f t="shared" si="90"/>
        <v>80.5</v>
      </c>
      <c r="L215" s="213">
        <f t="shared" si="91"/>
        <v>0.32857142857142857</v>
      </c>
      <c r="M215" s="208" t="s">
        <v>613</v>
      </c>
      <c r="N215" s="214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73</v>
      </c>
      <c r="B216" s="206">
        <v>42660</v>
      </c>
      <c r="C216" s="206"/>
      <c r="D216" s="207" t="s">
        <v>352</v>
      </c>
      <c r="E216" s="208" t="s">
        <v>645</v>
      </c>
      <c r="F216" s="209">
        <v>125</v>
      </c>
      <c r="G216" s="208"/>
      <c r="H216" s="208">
        <v>160</v>
      </c>
      <c r="I216" s="210">
        <v>160</v>
      </c>
      <c r="J216" s="211" t="s">
        <v>703</v>
      </c>
      <c r="K216" s="212">
        <f t="shared" si="90"/>
        <v>35</v>
      </c>
      <c r="L216" s="213">
        <v>0.28000000000000003</v>
      </c>
      <c r="M216" s="208" t="s">
        <v>613</v>
      </c>
      <c r="N216" s="214">
        <v>42803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74</v>
      </c>
      <c r="B217" s="206">
        <v>42660</v>
      </c>
      <c r="C217" s="206"/>
      <c r="D217" s="207" t="s">
        <v>484</v>
      </c>
      <c r="E217" s="208" t="s">
        <v>645</v>
      </c>
      <c r="F217" s="209">
        <v>114</v>
      </c>
      <c r="G217" s="208"/>
      <c r="H217" s="208">
        <v>145</v>
      </c>
      <c r="I217" s="210">
        <v>145</v>
      </c>
      <c r="J217" s="211" t="s">
        <v>703</v>
      </c>
      <c r="K217" s="212">
        <f t="shared" si="90"/>
        <v>31</v>
      </c>
      <c r="L217" s="213">
        <f t="shared" ref="L217:L219" si="92">K217/F217</f>
        <v>0.27192982456140352</v>
      </c>
      <c r="M217" s="208" t="s">
        <v>613</v>
      </c>
      <c r="N217" s="214">
        <v>42859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75</v>
      </c>
      <c r="B218" s="206">
        <v>42660</v>
      </c>
      <c r="C218" s="206"/>
      <c r="D218" s="207" t="s">
        <v>751</v>
      </c>
      <c r="E218" s="208" t="s">
        <v>645</v>
      </c>
      <c r="F218" s="209">
        <v>212</v>
      </c>
      <c r="G218" s="208"/>
      <c r="H218" s="208">
        <v>280</v>
      </c>
      <c r="I218" s="210">
        <v>276</v>
      </c>
      <c r="J218" s="211" t="s">
        <v>752</v>
      </c>
      <c r="K218" s="212">
        <f t="shared" si="90"/>
        <v>68</v>
      </c>
      <c r="L218" s="213">
        <f t="shared" si="92"/>
        <v>0.32075471698113206</v>
      </c>
      <c r="M218" s="208" t="s">
        <v>613</v>
      </c>
      <c r="N218" s="214">
        <v>42858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76</v>
      </c>
      <c r="B219" s="206">
        <v>42678</v>
      </c>
      <c r="C219" s="206"/>
      <c r="D219" s="207" t="s">
        <v>472</v>
      </c>
      <c r="E219" s="208" t="s">
        <v>645</v>
      </c>
      <c r="F219" s="209">
        <v>155</v>
      </c>
      <c r="G219" s="208"/>
      <c r="H219" s="208">
        <v>210</v>
      </c>
      <c r="I219" s="210">
        <v>210</v>
      </c>
      <c r="J219" s="211" t="s">
        <v>753</v>
      </c>
      <c r="K219" s="212">
        <f t="shared" si="90"/>
        <v>55</v>
      </c>
      <c r="L219" s="213">
        <f t="shared" si="92"/>
        <v>0.35483870967741937</v>
      </c>
      <c r="M219" s="208" t="s">
        <v>613</v>
      </c>
      <c r="N219" s="214">
        <v>42944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5">
        <v>77</v>
      </c>
      <c r="B220" s="216">
        <v>42710</v>
      </c>
      <c r="C220" s="216"/>
      <c r="D220" s="217" t="s">
        <v>754</v>
      </c>
      <c r="E220" s="218" t="s">
        <v>645</v>
      </c>
      <c r="F220" s="219">
        <v>150.5</v>
      </c>
      <c r="G220" s="219"/>
      <c r="H220" s="220">
        <v>72.5</v>
      </c>
      <c r="I220" s="220">
        <v>174</v>
      </c>
      <c r="J220" s="221" t="s">
        <v>755</v>
      </c>
      <c r="K220" s="222">
        <v>-78</v>
      </c>
      <c r="L220" s="223">
        <v>-0.51827242524916906</v>
      </c>
      <c r="M220" s="219" t="s">
        <v>626</v>
      </c>
      <c r="N220" s="216">
        <v>43333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78</v>
      </c>
      <c r="B221" s="206">
        <v>42712</v>
      </c>
      <c r="C221" s="206"/>
      <c r="D221" s="207" t="s">
        <v>756</v>
      </c>
      <c r="E221" s="208" t="s">
        <v>645</v>
      </c>
      <c r="F221" s="209">
        <v>380</v>
      </c>
      <c r="G221" s="208"/>
      <c r="H221" s="208">
        <v>478</v>
      </c>
      <c r="I221" s="210">
        <v>468</v>
      </c>
      <c r="J221" s="211" t="s">
        <v>703</v>
      </c>
      <c r="K221" s="212">
        <f t="shared" ref="K221:K223" si="93">H221-F221</f>
        <v>98</v>
      </c>
      <c r="L221" s="213">
        <f t="shared" ref="L221:L223" si="94">K221/F221</f>
        <v>0.25789473684210529</v>
      </c>
      <c r="M221" s="208" t="s">
        <v>613</v>
      </c>
      <c r="N221" s="214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79</v>
      </c>
      <c r="B222" s="206">
        <v>42734</v>
      </c>
      <c r="C222" s="206"/>
      <c r="D222" s="207" t="s">
        <v>110</v>
      </c>
      <c r="E222" s="208" t="s">
        <v>645</v>
      </c>
      <c r="F222" s="209">
        <v>305</v>
      </c>
      <c r="G222" s="208"/>
      <c r="H222" s="208">
        <v>375</v>
      </c>
      <c r="I222" s="210">
        <v>375</v>
      </c>
      <c r="J222" s="211" t="s">
        <v>703</v>
      </c>
      <c r="K222" s="212">
        <f t="shared" si="93"/>
        <v>70</v>
      </c>
      <c r="L222" s="213">
        <f t="shared" si="94"/>
        <v>0.22950819672131148</v>
      </c>
      <c r="M222" s="208" t="s">
        <v>613</v>
      </c>
      <c r="N222" s="214">
        <v>42768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80</v>
      </c>
      <c r="B223" s="206">
        <v>42739</v>
      </c>
      <c r="C223" s="206"/>
      <c r="D223" s="207" t="s">
        <v>96</v>
      </c>
      <c r="E223" s="208" t="s">
        <v>645</v>
      </c>
      <c r="F223" s="209">
        <v>99.5</v>
      </c>
      <c r="G223" s="208"/>
      <c r="H223" s="208">
        <v>158</v>
      </c>
      <c r="I223" s="210">
        <v>158</v>
      </c>
      <c r="J223" s="211" t="s">
        <v>703</v>
      </c>
      <c r="K223" s="212">
        <f t="shared" si="93"/>
        <v>58.5</v>
      </c>
      <c r="L223" s="213">
        <f t="shared" si="94"/>
        <v>0.5879396984924623</v>
      </c>
      <c r="M223" s="208" t="s">
        <v>613</v>
      </c>
      <c r="N223" s="214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81</v>
      </c>
      <c r="B224" s="206">
        <v>42739</v>
      </c>
      <c r="C224" s="206"/>
      <c r="D224" s="207" t="s">
        <v>96</v>
      </c>
      <c r="E224" s="208" t="s">
        <v>645</v>
      </c>
      <c r="F224" s="209">
        <v>99.5</v>
      </c>
      <c r="G224" s="208"/>
      <c r="H224" s="208">
        <v>158</v>
      </c>
      <c r="I224" s="210">
        <v>158</v>
      </c>
      <c r="J224" s="211" t="s">
        <v>703</v>
      </c>
      <c r="K224" s="212">
        <v>58.5</v>
      </c>
      <c r="L224" s="213">
        <v>0.58793969849246197</v>
      </c>
      <c r="M224" s="208" t="s">
        <v>613</v>
      </c>
      <c r="N224" s="214">
        <v>42898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82</v>
      </c>
      <c r="B225" s="206">
        <v>42786</v>
      </c>
      <c r="C225" s="206"/>
      <c r="D225" s="207" t="s">
        <v>187</v>
      </c>
      <c r="E225" s="208" t="s">
        <v>645</v>
      </c>
      <c r="F225" s="209">
        <v>140.5</v>
      </c>
      <c r="G225" s="208"/>
      <c r="H225" s="208">
        <v>220</v>
      </c>
      <c r="I225" s="210">
        <v>220</v>
      </c>
      <c r="J225" s="211" t="s">
        <v>703</v>
      </c>
      <c r="K225" s="212">
        <f>H225-F225</f>
        <v>79.5</v>
      </c>
      <c r="L225" s="213">
        <f>K225/F225</f>
        <v>0.5658362989323843</v>
      </c>
      <c r="M225" s="208" t="s">
        <v>613</v>
      </c>
      <c r="N225" s="214">
        <v>42864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83</v>
      </c>
      <c r="B226" s="206">
        <v>42786</v>
      </c>
      <c r="C226" s="206"/>
      <c r="D226" s="207" t="s">
        <v>757</v>
      </c>
      <c r="E226" s="208" t="s">
        <v>645</v>
      </c>
      <c r="F226" s="209">
        <v>202.5</v>
      </c>
      <c r="G226" s="208"/>
      <c r="H226" s="208">
        <v>234</v>
      </c>
      <c r="I226" s="210">
        <v>234</v>
      </c>
      <c r="J226" s="211" t="s">
        <v>703</v>
      </c>
      <c r="K226" s="212">
        <v>31.5</v>
      </c>
      <c r="L226" s="213">
        <v>0.155555555555556</v>
      </c>
      <c r="M226" s="208" t="s">
        <v>613</v>
      </c>
      <c r="N226" s="214">
        <v>42836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84</v>
      </c>
      <c r="B227" s="206">
        <v>42818</v>
      </c>
      <c r="C227" s="206"/>
      <c r="D227" s="207" t="s">
        <v>758</v>
      </c>
      <c r="E227" s="208" t="s">
        <v>645</v>
      </c>
      <c r="F227" s="209">
        <v>300.5</v>
      </c>
      <c r="G227" s="208"/>
      <c r="H227" s="208">
        <v>417.5</v>
      </c>
      <c r="I227" s="210">
        <v>420</v>
      </c>
      <c r="J227" s="211" t="s">
        <v>759</v>
      </c>
      <c r="K227" s="212">
        <f>H227-F227</f>
        <v>117</v>
      </c>
      <c r="L227" s="213">
        <f>K227/F227</f>
        <v>0.38935108153078202</v>
      </c>
      <c r="M227" s="208" t="s">
        <v>613</v>
      </c>
      <c r="N227" s="214">
        <v>43070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85</v>
      </c>
      <c r="B228" s="206">
        <v>42818</v>
      </c>
      <c r="C228" s="206"/>
      <c r="D228" s="207" t="s">
        <v>733</v>
      </c>
      <c r="E228" s="208" t="s">
        <v>645</v>
      </c>
      <c r="F228" s="209">
        <v>850</v>
      </c>
      <c r="G228" s="208"/>
      <c r="H228" s="208">
        <v>1042.5</v>
      </c>
      <c r="I228" s="210">
        <v>1023</v>
      </c>
      <c r="J228" s="211" t="s">
        <v>760</v>
      </c>
      <c r="K228" s="212">
        <v>192.5</v>
      </c>
      <c r="L228" s="213">
        <v>0.22647058823529401</v>
      </c>
      <c r="M228" s="208" t="s">
        <v>613</v>
      </c>
      <c r="N228" s="214">
        <v>42830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86</v>
      </c>
      <c r="B229" s="206">
        <v>42830</v>
      </c>
      <c r="C229" s="206"/>
      <c r="D229" s="207" t="s">
        <v>503</v>
      </c>
      <c r="E229" s="208" t="s">
        <v>645</v>
      </c>
      <c r="F229" s="209">
        <v>785</v>
      </c>
      <c r="G229" s="208"/>
      <c r="H229" s="208">
        <v>930</v>
      </c>
      <c r="I229" s="210">
        <v>920</v>
      </c>
      <c r="J229" s="211" t="s">
        <v>761</v>
      </c>
      <c r="K229" s="212">
        <f>H229-F229</f>
        <v>145</v>
      </c>
      <c r="L229" s="213">
        <f>K229/F229</f>
        <v>0.18471337579617833</v>
      </c>
      <c r="M229" s="208" t="s">
        <v>613</v>
      </c>
      <c r="N229" s="214">
        <v>42976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5">
        <v>87</v>
      </c>
      <c r="B230" s="216">
        <v>42831</v>
      </c>
      <c r="C230" s="216"/>
      <c r="D230" s="217" t="s">
        <v>762</v>
      </c>
      <c r="E230" s="218" t="s">
        <v>645</v>
      </c>
      <c r="F230" s="219">
        <v>40</v>
      </c>
      <c r="G230" s="219"/>
      <c r="H230" s="220">
        <v>13.1</v>
      </c>
      <c r="I230" s="220">
        <v>60</v>
      </c>
      <c r="J230" s="221" t="s">
        <v>763</v>
      </c>
      <c r="K230" s="222">
        <v>-26.9</v>
      </c>
      <c r="L230" s="223">
        <v>-0.67249999999999999</v>
      </c>
      <c r="M230" s="219" t="s">
        <v>626</v>
      </c>
      <c r="N230" s="216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88</v>
      </c>
      <c r="B231" s="206">
        <v>42837</v>
      </c>
      <c r="C231" s="206"/>
      <c r="D231" s="207" t="s">
        <v>95</v>
      </c>
      <c r="E231" s="208" t="s">
        <v>645</v>
      </c>
      <c r="F231" s="209">
        <v>289.5</v>
      </c>
      <c r="G231" s="208"/>
      <c r="H231" s="208">
        <v>354</v>
      </c>
      <c r="I231" s="210">
        <v>360</v>
      </c>
      <c r="J231" s="211" t="s">
        <v>764</v>
      </c>
      <c r="K231" s="212">
        <f t="shared" ref="K231:K239" si="95">H231-F231</f>
        <v>64.5</v>
      </c>
      <c r="L231" s="213">
        <f t="shared" ref="L231:L239" si="96">K231/F231</f>
        <v>0.22279792746113988</v>
      </c>
      <c r="M231" s="208" t="s">
        <v>613</v>
      </c>
      <c r="N231" s="214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89</v>
      </c>
      <c r="B232" s="206">
        <v>42845</v>
      </c>
      <c r="C232" s="206"/>
      <c r="D232" s="207" t="s">
        <v>439</v>
      </c>
      <c r="E232" s="208" t="s">
        <v>645</v>
      </c>
      <c r="F232" s="209">
        <v>700</v>
      </c>
      <c r="G232" s="208"/>
      <c r="H232" s="208">
        <v>840</v>
      </c>
      <c r="I232" s="210">
        <v>840</v>
      </c>
      <c r="J232" s="211" t="s">
        <v>765</v>
      </c>
      <c r="K232" s="212">
        <f t="shared" si="95"/>
        <v>140</v>
      </c>
      <c r="L232" s="213">
        <f t="shared" si="96"/>
        <v>0.2</v>
      </c>
      <c r="M232" s="208" t="s">
        <v>613</v>
      </c>
      <c r="N232" s="214">
        <v>42893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90</v>
      </c>
      <c r="B233" s="206">
        <v>42887</v>
      </c>
      <c r="C233" s="206"/>
      <c r="D233" s="207" t="s">
        <v>766</v>
      </c>
      <c r="E233" s="208" t="s">
        <v>645</v>
      </c>
      <c r="F233" s="209">
        <v>130</v>
      </c>
      <c r="G233" s="208"/>
      <c r="H233" s="208">
        <v>144.25</v>
      </c>
      <c r="I233" s="210">
        <v>170</v>
      </c>
      <c r="J233" s="211" t="s">
        <v>767</v>
      </c>
      <c r="K233" s="212">
        <f t="shared" si="95"/>
        <v>14.25</v>
      </c>
      <c r="L233" s="213">
        <f t="shared" si="96"/>
        <v>0.10961538461538461</v>
      </c>
      <c r="M233" s="208" t="s">
        <v>613</v>
      </c>
      <c r="N233" s="214">
        <v>43675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91</v>
      </c>
      <c r="B234" s="206">
        <v>42901</v>
      </c>
      <c r="C234" s="206"/>
      <c r="D234" s="207" t="s">
        <v>768</v>
      </c>
      <c r="E234" s="208" t="s">
        <v>645</v>
      </c>
      <c r="F234" s="209">
        <v>214.5</v>
      </c>
      <c r="G234" s="208"/>
      <c r="H234" s="208">
        <v>262</v>
      </c>
      <c r="I234" s="210">
        <v>262</v>
      </c>
      <c r="J234" s="211" t="s">
        <v>769</v>
      </c>
      <c r="K234" s="212">
        <f t="shared" si="95"/>
        <v>47.5</v>
      </c>
      <c r="L234" s="213">
        <f t="shared" si="96"/>
        <v>0.22144522144522144</v>
      </c>
      <c r="M234" s="208" t="s">
        <v>613</v>
      </c>
      <c r="N234" s="214">
        <v>42977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6">
        <v>92</v>
      </c>
      <c r="B235" s="237">
        <v>42933</v>
      </c>
      <c r="C235" s="237"/>
      <c r="D235" s="238" t="s">
        <v>770</v>
      </c>
      <c r="E235" s="239" t="s">
        <v>645</v>
      </c>
      <c r="F235" s="240">
        <v>370</v>
      </c>
      <c r="G235" s="239"/>
      <c r="H235" s="239">
        <v>447.5</v>
      </c>
      <c r="I235" s="241">
        <v>450</v>
      </c>
      <c r="J235" s="242" t="s">
        <v>703</v>
      </c>
      <c r="K235" s="212">
        <f t="shared" si="95"/>
        <v>77.5</v>
      </c>
      <c r="L235" s="243">
        <f t="shared" si="96"/>
        <v>0.20945945945945946</v>
      </c>
      <c r="M235" s="239" t="s">
        <v>613</v>
      </c>
      <c r="N235" s="244">
        <v>43035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6">
        <v>93</v>
      </c>
      <c r="B236" s="237">
        <v>42943</v>
      </c>
      <c r="C236" s="237"/>
      <c r="D236" s="238" t="s">
        <v>185</v>
      </c>
      <c r="E236" s="239" t="s">
        <v>645</v>
      </c>
      <c r="F236" s="240">
        <v>657.5</v>
      </c>
      <c r="G236" s="239"/>
      <c r="H236" s="239">
        <v>825</v>
      </c>
      <c r="I236" s="241">
        <v>820</v>
      </c>
      <c r="J236" s="242" t="s">
        <v>703</v>
      </c>
      <c r="K236" s="212">
        <f t="shared" si="95"/>
        <v>167.5</v>
      </c>
      <c r="L236" s="243">
        <f t="shared" si="96"/>
        <v>0.25475285171102663</v>
      </c>
      <c r="M236" s="239" t="s">
        <v>613</v>
      </c>
      <c r="N236" s="244">
        <v>43090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5">
        <v>94</v>
      </c>
      <c r="B237" s="206">
        <v>42964</v>
      </c>
      <c r="C237" s="206"/>
      <c r="D237" s="207" t="s">
        <v>370</v>
      </c>
      <c r="E237" s="208" t="s">
        <v>645</v>
      </c>
      <c r="F237" s="209">
        <v>605</v>
      </c>
      <c r="G237" s="208"/>
      <c r="H237" s="208">
        <v>750</v>
      </c>
      <c r="I237" s="210">
        <v>750</v>
      </c>
      <c r="J237" s="211" t="s">
        <v>761</v>
      </c>
      <c r="K237" s="212">
        <f t="shared" si="95"/>
        <v>145</v>
      </c>
      <c r="L237" s="213">
        <f t="shared" si="96"/>
        <v>0.23966942148760331</v>
      </c>
      <c r="M237" s="208" t="s">
        <v>613</v>
      </c>
      <c r="N237" s="214">
        <v>43027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5">
        <v>95</v>
      </c>
      <c r="B238" s="216">
        <v>42979</v>
      </c>
      <c r="C238" s="216"/>
      <c r="D238" s="224" t="s">
        <v>771</v>
      </c>
      <c r="E238" s="219" t="s">
        <v>645</v>
      </c>
      <c r="F238" s="219">
        <v>255</v>
      </c>
      <c r="G238" s="220"/>
      <c r="H238" s="220">
        <v>217.25</v>
      </c>
      <c r="I238" s="220">
        <v>320</v>
      </c>
      <c r="J238" s="221" t="s">
        <v>772</v>
      </c>
      <c r="K238" s="222">
        <f t="shared" si="95"/>
        <v>-37.75</v>
      </c>
      <c r="L238" s="225">
        <f t="shared" si="96"/>
        <v>-0.14803921568627451</v>
      </c>
      <c r="M238" s="219" t="s">
        <v>626</v>
      </c>
      <c r="N238" s="216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96</v>
      </c>
      <c r="B239" s="206">
        <v>42997</v>
      </c>
      <c r="C239" s="206"/>
      <c r="D239" s="207" t="s">
        <v>773</v>
      </c>
      <c r="E239" s="208" t="s">
        <v>645</v>
      </c>
      <c r="F239" s="209">
        <v>215</v>
      </c>
      <c r="G239" s="208"/>
      <c r="H239" s="208">
        <v>258</v>
      </c>
      <c r="I239" s="210">
        <v>258</v>
      </c>
      <c r="J239" s="211" t="s">
        <v>703</v>
      </c>
      <c r="K239" s="212">
        <f t="shared" si="95"/>
        <v>43</v>
      </c>
      <c r="L239" s="213">
        <f t="shared" si="96"/>
        <v>0.2</v>
      </c>
      <c r="M239" s="208" t="s">
        <v>613</v>
      </c>
      <c r="N239" s="214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5">
        <v>97</v>
      </c>
      <c r="B240" s="206">
        <v>42997</v>
      </c>
      <c r="C240" s="206"/>
      <c r="D240" s="207" t="s">
        <v>773</v>
      </c>
      <c r="E240" s="208" t="s">
        <v>645</v>
      </c>
      <c r="F240" s="209">
        <v>215</v>
      </c>
      <c r="G240" s="208"/>
      <c r="H240" s="208">
        <v>258</v>
      </c>
      <c r="I240" s="210">
        <v>258</v>
      </c>
      <c r="J240" s="242" t="s">
        <v>703</v>
      </c>
      <c r="K240" s="212">
        <v>43</v>
      </c>
      <c r="L240" s="213">
        <v>0.2</v>
      </c>
      <c r="M240" s="208" t="s">
        <v>613</v>
      </c>
      <c r="N240" s="214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98</v>
      </c>
      <c r="B241" s="237">
        <v>42998</v>
      </c>
      <c r="C241" s="237"/>
      <c r="D241" s="238" t="s">
        <v>774</v>
      </c>
      <c r="E241" s="239" t="s">
        <v>645</v>
      </c>
      <c r="F241" s="209">
        <v>75</v>
      </c>
      <c r="G241" s="239"/>
      <c r="H241" s="239">
        <v>90</v>
      </c>
      <c r="I241" s="241">
        <v>90</v>
      </c>
      <c r="J241" s="211" t="s">
        <v>775</v>
      </c>
      <c r="K241" s="212">
        <f t="shared" ref="K241:K246" si="97">H241-F241</f>
        <v>15</v>
      </c>
      <c r="L241" s="213">
        <f t="shared" ref="L241:L246" si="98">K241/F241</f>
        <v>0.2</v>
      </c>
      <c r="M241" s="208" t="s">
        <v>613</v>
      </c>
      <c r="N241" s="214">
        <v>43019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99</v>
      </c>
      <c r="B242" s="237">
        <v>43011</v>
      </c>
      <c r="C242" s="237"/>
      <c r="D242" s="238" t="s">
        <v>628</v>
      </c>
      <c r="E242" s="239" t="s">
        <v>645</v>
      </c>
      <c r="F242" s="240">
        <v>315</v>
      </c>
      <c r="G242" s="239"/>
      <c r="H242" s="239">
        <v>392</v>
      </c>
      <c r="I242" s="241">
        <v>384</v>
      </c>
      <c r="J242" s="242" t="s">
        <v>776</v>
      </c>
      <c r="K242" s="212">
        <f t="shared" si="97"/>
        <v>77</v>
      </c>
      <c r="L242" s="243">
        <f t="shared" si="98"/>
        <v>0.24444444444444444</v>
      </c>
      <c r="M242" s="239" t="s">
        <v>613</v>
      </c>
      <c r="N242" s="244">
        <v>43017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100</v>
      </c>
      <c r="B243" s="237">
        <v>43013</v>
      </c>
      <c r="C243" s="237"/>
      <c r="D243" s="238" t="s">
        <v>477</v>
      </c>
      <c r="E243" s="239" t="s">
        <v>645</v>
      </c>
      <c r="F243" s="240">
        <v>145</v>
      </c>
      <c r="G243" s="239"/>
      <c r="H243" s="239">
        <v>179</v>
      </c>
      <c r="I243" s="241">
        <v>180</v>
      </c>
      <c r="J243" s="242" t="s">
        <v>777</v>
      </c>
      <c r="K243" s="212">
        <f t="shared" si="97"/>
        <v>34</v>
      </c>
      <c r="L243" s="243">
        <f t="shared" si="98"/>
        <v>0.23448275862068965</v>
      </c>
      <c r="M243" s="239" t="s">
        <v>613</v>
      </c>
      <c r="N243" s="244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6">
        <v>101</v>
      </c>
      <c r="B244" s="237">
        <v>43014</v>
      </c>
      <c r="C244" s="237"/>
      <c r="D244" s="238" t="s">
        <v>342</v>
      </c>
      <c r="E244" s="239" t="s">
        <v>645</v>
      </c>
      <c r="F244" s="240">
        <v>256</v>
      </c>
      <c r="G244" s="239"/>
      <c r="H244" s="239">
        <v>323</v>
      </c>
      <c r="I244" s="241">
        <v>320</v>
      </c>
      <c r="J244" s="242" t="s">
        <v>703</v>
      </c>
      <c r="K244" s="212">
        <f t="shared" si="97"/>
        <v>67</v>
      </c>
      <c r="L244" s="243">
        <f t="shared" si="98"/>
        <v>0.26171875</v>
      </c>
      <c r="M244" s="239" t="s">
        <v>613</v>
      </c>
      <c r="N244" s="244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102</v>
      </c>
      <c r="B245" s="237">
        <v>43017</v>
      </c>
      <c r="C245" s="237"/>
      <c r="D245" s="238" t="s">
        <v>360</v>
      </c>
      <c r="E245" s="239" t="s">
        <v>645</v>
      </c>
      <c r="F245" s="240">
        <v>137.5</v>
      </c>
      <c r="G245" s="239"/>
      <c r="H245" s="239">
        <v>184</v>
      </c>
      <c r="I245" s="241">
        <v>183</v>
      </c>
      <c r="J245" s="242" t="s">
        <v>778</v>
      </c>
      <c r="K245" s="212">
        <f t="shared" si="97"/>
        <v>46.5</v>
      </c>
      <c r="L245" s="243">
        <f t="shared" si="98"/>
        <v>0.33818181818181819</v>
      </c>
      <c r="M245" s="239" t="s">
        <v>613</v>
      </c>
      <c r="N245" s="244">
        <v>43108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103</v>
      </c>
      <c r="B246" s="237">
        <v>43018</v>
      </c>
      <c r="C246" s="237"/>
      <c r="D246" s="238" t="s">
        <v>779</v>
      </c>
      <c r="E246" s="239" t="s">
        <v>645</v>
      </c>
      <c r="F246" s="240">
        <v>125.5</v>
      </c>
      <c r="G246" s="239"/>
      <c r="H246" s="239">
        <v>158</v>
      </c>
      <c r="I246" s="241">
        <v>155</v>
      </c>
      <c r="J246" s="242" t="s">
        <v>780</v>
      </c>
      <c r="K246" s="212">
        <f t="shared" si="97"/>
        <v>32.5</v>
      </c>
      <c r="L246" s="243">
        <f t="shared" si="98"/>
        <v>0.25896414342629481</v>
      </c>
      <c r="M246" s="239" t="s">
        <v>613</v>
      </c>
      <c r="N246" s="244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104</v>
      </c>
      <c r="B247" s="237">
        <v>43018</v>
      </c>
      <c r="C247" s="237"/>
      <c r="D247" s="238" t="s">
        <v>781</v>
      </c>
      <c r="E247" s="239" t="s">
        <v>645</v>
      </c>
      <c r="F247" s="240">
        <v>895</v>
      </c>
      <c r="G247" s="239"/>
      <c r="H247" s="239">
        <v>1122.5</v>
      </c>
      <c r="I247" s="241">
        <v>1078</v>
      </c>
      <c r="J247" s="242" t="s">
        <v>782</v>
      </c>
      <c r="K247" s="212">
        <v>227.5</v>
      </c>
      <c r="L247" s="243">
        <v>0.25418994413407803</v>
      </c>
      <c r="M247" s="239" t="s">
        <v>613</v>
      </c>
      <c r="N247" s="244">
        <v>43117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105</v>
      </c>
      <c r="B248" s="237">
        <v>43020</v>
      </c>
      <c r="C248" s="237"/>
      <c r="D248" s="238" t="s">
        <v>351</v>
      </c>
      <c r="E248" s="239" t="s">
        <v>645</v>
      </c>
      <c r="F248" s="240">
        <v>525</v>
      </c>
      <c r="G248" s="239"/>
      <c r="H248" s="239">
        <v>629</v>
      </c>
      <c r="I248" s="241">
        <v>629</v>
      </c>
      <c r="J248" s="242" t="s">
        <v>703</v>
      </c>
      <c r="K248" s="212">
        <v>104</v>
      </c>
      <c r="L248" s="243">
        <v>0.19809523809523799</v>
      </c>
      <c r="M248" s="239" t="s">
        <v>613</v>
      </c>
      <c r="N248" s="244">
        <v>43119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106</v>
      </c>
      <c r="B249" s="237">
        <v>43046</v>
      </c>
      <c r="C249" s="237"/>
      <c r="D249" s="238" t="s">
        <v>397</v>
      </c>
      <c r="E249" s="239" t="s">
        <v>645</v>
      </c>
      <c r="F249" s="240">
        <v>740</v>
      </c>
      <c r="G249" s="239"/>
      <c r="H249" s="239">
        <v>892.5</v>
      </c>
      <c r="I249" s="241">
        <v>900</v>
      </c>
      <c r="J249" s="242" t="s">
        <v>783</v>
      </c>
      <c r="K249" s="212">
        <f t="shared" ref="K249:K251" si="99">H249-F249</f>
        <v>152.5</v>
      </c>
      <c r="L249" s="243">
        <f t="shared" ref="L249:L251" si="100">K249/F249</f>
        <v>0.20608108108108109</v>
      </c>
      <c r="M249" s="239" t="s">
        <v>613</v>
      </c>
      <c r="N249" s="244">
        <v>43052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5">
        <v>107</v>
      </c>
      <c r="B250" s="206">
        <v>43073</v>
      </c>
      <c r="C250" s="206"/>
      <c r="D250" s="207" t="s">
        <v>784</v>
      </c>
      <c r="E250" s="208" t="s">
        <v>645</v>
      </c>
      <c r="F250" s="209">
        <v>118.5</v>
      </c>
      <c r="G250" s="208"/>
      <c r="H250" s="208">
        <v>143.5</v>
      </c>
      <c r="I250" s="210">
        <v>145</v>
      </c>
      <c r="J250" s="211" t="s">
        <v>635</v>
      </c>
      <c r="K250" s="212">
        <f t="shared" si="99"/>
        <v>25</v>
      </c>
      <c r="L250" s="213">
        <f t="shared" si="100"/>
        <v>0.2109704641350211</v>
      </c>
      <c r="M250" s="208" t="s">
        <v>613</v>
      </c>
      <c r="N250" s="214">
        <v>43097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5">
        <v>108</v>
      </c>
      <c r="B251" s="216">
        <v>43090</v>
      </c>
      <c r="C251" s="216"/>
      <c r="D251" s="217" t="s">
        <v>445</v>
      </c>
      <c r="E251" s="218" t="s">
        <v>645</v>
      </c>
      <c r="F251" s="219">
        <v>715</v>
      </c>
      <c r="G251" s="219"/>
      <c r="H251" s="220">
        <v>500</v>
      </c>
      <c r="I251" s="220">
        <v>872</v>
      </c>
      <c r="J251" s="221" t="s">
        <v>785</v>
      </c>
      <c r="K251" s="222">
        <f t="shared" si="99"/>
        <v>-215</v>
      </c>
      <c r="L251" s="223">
        <f t="shared" si="100"/>
        <v>-0.30069930069930068</v>
      </c>
      <c r="M251" s="219" t="s">
        <v>626</v>
      </c>
      <c r="N251" s="216">
        <v>43670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5">
        <v>109</v>
      </c>
      <c r="B252" s="206">
        <v>43098</v>
      </c>
      <c r="C252" s="206"/>
      <c r="D252" s="207" t="s">
        <v>628</v>
      </c>
      <c r="E252" s="208" t="s">
        <v>645</v>
      </c>
      <c r="F252" s="209">
        <v>435</v>
      </c>
      <c r="G252" s="208"/>
      <c r="H252" s="208">
        <v>542.5</v>
      </c>
      <c r="I252" s="210">
        <v>539</v>
      </c>
      <c r="J252" s="211" t="s">
        <v>703</v>
      </c>
      <c r="K252" s="212">
        <v>107.5</v>
      </c>
      <c r="L252" s="213">
        <v>0.247126436781609</v>
      </c>
      <c r="M252" s="208" t="s">
        <v>613</v>
      </c>
      <c r="N252" s="214">
        <v>43206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5">
        <v>110</v>
      </c>
      <c r="B253" s="206">
        <v>43098</v>
      </c>
      <c r="C253" s="206"/>
      <c r="D253" s="207" t="s">
        <v>584</v>
      </c>
      <c r="E253" s="208" t="s">
        <v>645</v>
      </c>
      <c r="F253" s="209">
        <v>885</v>
      </c>
      <c r="G253" s="208"/>
      <c r="H253" s="208">
        <v>1090</v>
      </c>
      <c r="I253" s="210">
        <v>1084</v>
      </c>
      <c r="J253" s="211" t="s">
        <v>703</v>
      </c>
      <c r="K253" s="212">
        <v>205</v>
      </c>
      <c r="L253" s="213">
        <v>0.23163841807909599</v>
      </c>
      <c r="M253" s="208" t="s">
        <v>613</v>
      </c>
      <c r="N253" s="214">
        <v>43213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5">
        <v>111</v>
      </c>
      <c r="B254" s="246">
        <v>43192</v>
      </c>
      <c r="C254" s="246"/>
      <c r="D254" s="224" t="s">
        <v>786</v>
      </c>
      <c r="E254" s="219" t="s">
        <v>645</v>
      </c>
      <c r="F254" s="247">
        <v>478.5</v>
      </c>
      <c r="G254" s="219"/>
      <c r="H254" s="219">
        <v>442</v>
      </c>
      <c r="I254" s="220">
        <v>613</v>
      </c>
      <c r="J254" s="221" t="s">
        <v>787</v>
      </c>
      <c r="K254" s="222">
        <f t="shared" ref="K254:K257" si="101">H254-F254</f>
        <v>-36.5</v>
      </c>
      <c r="L254" s="223">
        <f t="shared" ref="L254:L257" si="102">K254/F254</f>
        <v>-7.6280041797283177E-2</v>
      </c>
      <c r="M254" s="219" t="s">
        <v>626</v>
      </c>
      <c r="N254" s="216">
        <v>43762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5">
        <v>112</v>
      </c>
      <c r="B255" s="216">
        <v>43194</v>
      </c>
      <c r="C255" s="216"/>
      <c r="D255" s="217" t="s">
        <v>788</v>
      </c>
      <c r="E255" s="218" t="s">
        <v>645</v>
      </c>
      <c r="F255" s="219">
        <f>141.5-7.3</f>
        <v>134.19999999999999</v>
      </c>
      <c r="G255" s="219"/>
      <c r="H255" s="220">
        <v>77</v>
      </c>
      <c r="I255" s="220">
        <v>180</v>
      </c>
      <c r="J255" s="221" t="s">
        <v>789</v>
      </c>
      <c r="K255" s="222">
        <f t="shared" si="101"/>
        <v>-57.199999999999989</v>
      </c>
      <c r="L255" s="223">
        <f t="shared" si="102"/>
        <v>-0.42622950819672129</v>
      </c>
      <c r="M255" s="219" t="s">
        <v>626</v>
      </c>
      <c r="N255" s="216">
        <v>43522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5">
        <v>113</v>
      </c>
      <c r="B256" s="216">
        <v>43209</v>
      </c>
      <c r="C256" s="216"/>
      <c r="D256" s="217" t="s">
        <v>790</v>
      </c>
      <c r="E256" s="218" t="s">
        <v>645</v>
      </c>
      <c r="F256" s="219">
        <v>430</v>
      </c>
      <c r="G256" s="219"/>
      <c r="H256" s="220">
        <v>220</v>
      </c>
      <c r="I256" s="220">
        <v>537</v>
      </c>
      <c r="J256" s="221" t="s">
        <v>791</v>
      </c>
      <c r="K256" s="222">
        <f t="shared" si="101"/>
        <v>-210</v>
      </c>
      <c r="L256" s="223">
        <f t="shared" si="102"/>
        <v>-0.48837209302325579</v>
      </c>
      <c r="M256" s="219" t="s">
        <v>626</v>
      </c>
      <c r="N256" s="216">
        <v>43252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114</v>
      </c>
      <c r="B257" s="237">
        <v>43220</v>
      </c>
      <c r="C257" s="237"/>
      <c r="D257" s="238" t="s">
        <v>398</v>
      </c>
      <c r="E257" s="239" t="s">
        <v>645</v>
      </c>
      <c r="F257" s="239">
        <v>153.5</v>
      </c>
      <c r="G257" s="239"/>
      <c r="H257" s="239">
        <v>196</v>
      </c>
      <c r="I257" s="241">
        <v>196</v>
      </c>
      <c r="J257" s="211" t="s">
        <v>792</v>
      </c>
      <c r="K257" s="212">
        <f t="shared" si="101"/>
        <v>42.5</v>
      </c>
      <c r="L257" s="213">
        <f t="shared" si="102"/>
        <v>0.27687296416938112</v>
      </c>
      <c r="M257" s="208" t="s">
        <v>613</v>
      </c>
      <c r="N257" s="214">
        <v>43605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5">
        <v>115</v>
      </c>
      <c r="B258" s="216">
        <v>43306</v>
      </c>
      <c r="C258" s="216"/>
      <c r="D258" s="217" t="s">
        <v>762</v>
      </c>
      <c r="E258" s="218" t="s">
        <v>645</v>
      </c>
      <c r="F258" s="219">
        <v>27.5</v>
      </c>
      <c r="G258" s="219"/>
      <c r="H258" s="220">
        <v>13.1</v>
      </c>
      <c r="I258" s="220">
        <v>60</v>
      </c>
      <c r="J258" s="221" t="s">
        <v>793</v>
      </c>
      <c r="K258" s="222">
        <v>-14.4</v>
      </c>
      <c r="L258" s="223">
        <v>-0.52363636363636401</v>
      </c>
      <c r="M258" s="219" t="s">
        <v>626</v>
      </c>
      <c r="N258" s="216">
        <v>43138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5">
        <v>116</v>
      </c>
      <c r="B259" s="246">
        <v>43318</v>
      </c>
      <c r="C259" s="246"/>
      <c r="D259" s="224" t="s">
        <v>794</v>
      </c>
      <c r="E259" s="219" t="s">
        <v>645</v>
      </c>
      <c r="F259" s="219">
        <v>148.5</v>
      </c>
      <c r="G259" s="219"/>
      <c r="H259" s="219">
        <v>102</v>
      </c>
      <c r="I259" s="220">
        <v>182</v>
      </c>
      <c r="J259" s="221" t="s">
        <v>795</v>
      </c>
      <c r="K259" s="222">
        <f>H259-F259</f>
        <v>-46.5</v>
      </c>
      <c r="L259" s="223">
        <f>K259/F259</f>
        <v>-0.31313131313131315</v>
      </c>
      <c r="M259" s="219" t="s">
        <v>626</v>
      </c>
      <c r="N259" s="216">
        <v>43661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5">
        <v>117</v>
      </c>
      <c r="B260" s="206">
        <v>43335</v>
      </c>
      <c r="C260" s="206"/>
      <c r="D260" s="207" t="s">
        <v>796</v>
      </c>
      <c r="E260" s="208" t="s">
        <v>645</v>
      </c>
      <c r="F260" s="239">
        <v>285</v>
      </c>
      <c r="G260" s="208"/>
      <c r="H260" s="208">
        <v>355</v>
      </c>
      <c r="I260" s="210">
        <v>364</v>
      </c>
      <c r="J260" s="211" t="s">
        <v>797</v>
      </c>
      <c r="K260" s="212">
        <v>70</v>
      </c>
      <c r="L260" s="213">
        <v>0.24561403508771901</v>
      </c>
      <c r="M260" s="208" t="s">
        <v>613</v>
      </c>
      <c r="N260" s="214">
        <v>43455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5">
        <v>118</v>
      </c>
      <c r="B261" s="206">
        <v>43341</v>
      </c>
      <c r="C261" s="206"/>
      <c r="D261" s="207" t="s">
        <v>386</v>
      </c>
      <c r="E261" s="208" t="s">
        <v>645</v>
      </c>
      <c r="F261" s="239">
        <v>525</v>
      </c>
      <c r="G261" s="208"/>
      <c r="H261" s="208">
        <v>585</v>
      </c>
      <c r="I261" s="210">
        <v>635</v>
      </c>
      <c r="J261" s="211" t="s">
        <v>798</v>
      </c>
      <c r="K261" s="212">
        <f t="shared" ref="K261:K278" si="103">H261-F261</f>
        <v>60</v>
      </c>
      <c r="L261" s="213">
        <f t="shared" ref="L261:L278" si="104">K261/F261</f>
        <v>0.11428571428571428</v>
      </c>
      <c r="M261" s="208" t="s">
        <v>613</v>
      </c>
      <c r="N261" s="214">
        <v>43662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5">
        <v>119</v>
      </c>
      <c r="B262" s="206">
        <v>43395</v>
      </c>
      <c r="C262" s="206"/>
      <c r="D262" s="207" t="s">
        <v>370</v>
      </c>
      <c r="E262" s="208" t="s">
        <v>645</v>
      </c>
      <c r="F262" s="239">
        <v>475</v>
      </c>
      <c r="G262" s="208"/>
      <c r="H262" s="208">
        <v>574</v>
      </c>
      <c r="I262" s="210">
        <v>570</v>
      </c>
      <c r="J262" s="211" t="s">
        <v>703</v>
      </c>
      <c r="K262" s="212">
        <f t="shared" si="103"/>
        <v>99</v>
      </c>
      <c r="L262" s="213">
        <f t="shared" si="104"/>
        <v>0.20842105263157895</v>
      </c>
      <c r="M262" s="208" t="s">
        <v>613</v>
      </c>
      <c r="N262" s="214">
        <v>43403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120</v>
      </c>
      <c r="B263" s="237">
        <v>43397</v>
      </c>
      <c r="C263" s="237"/>
      <c r="D263" s="238" t="s">
        <v>393</v>
      </c>
      <c r="E263" s="239" t="s">
        <v>645</v>
      </c>
      <c r="F263" s="239">
        <v>707.5</v>
      </c>
      <c r="G263" s="239"/>
      <c r="H263" s="239">
        <v>872</v>
      </c>
      <c r="I263" s="241">
        <v>872</v>
      </c>
      <c r="J263" s="242" t="s">
        <v>703</v>
      </c>
      <c r="K263" s="212">
        <f t="shared" si="103"/>
        <v>164.5</v>
      </c>
      <c r="L263" s="243">
        <f t="shared" si="104"/>
        <v>0.23250883392226149</v>
      </c>
      <c r="M263" s="239" t="s">
        <v>613</v>
      </c>
      <c r="N263" s="244">
        <v>43482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121</v>
      </c>
      <c r="B264" s="237">
        <v>43398</v>
      </c>
      <c r="C264" s="237"/>
      <c r="D264" s="238" t="s">
        <v>799</v>
      </c>
      <c r="E264" s="239" t="s">
        <v>645</v>
      </c>
      <c r="F264" s="239">
        <v>162</v>
      </c>
      <c r="G264" s="239"/>
      <c r="H264" s="239">
        <v>204</v>
      </c>
      <c r="I264" s="241">
        <v>209</v>
      </c>
      <c r="J264" s="242" t="s">
        <v>800</v>
      </c>
      <c r="K264" s="212">
        <f t="shared" si="103"/>
        <v>42</v>
      </c>
      <c r="L264" s="243">
        <f t="shared" si="104"/>
        <v>0.25925925925925924</v>
      </c>
      <c r="M264" s="239" t="s">
        <v>613</v>
      </c>
      <c r="N264" s="244">
        <v>43539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6">
        <v>122</v>
      </c>
      <c r="B265" s="237">
        <v>43399</v>
      </c>
      <c r="C265" s="237"/>
      <c r="D265" s="238" t="s">
        <v>496</v>
      </c>
      <c r="E265" s="239" t="s">
        <v>645</v>
      </c>
      <c r="F265" s="239">
        <v>240</v>
      </c>
      <c r="G265" s="239"/>
      <c r="H265" s="239">
        <v>297</v>
      </c>
      <c r="I265" s="241">
        <v>297</v>
      </c>
      <c r="J265" s="242" t="s">
        <v>703</v>
      </c>
      <c r="K265" s="248">
        <f t="shared" si="103"/>
        <v>57</v>
      </c>
      <c r="L265" s="243">
        <f t="shared" si="104"/>
        <v>0.23749999999999999</v>
      </c>
      <c r="M265" s="239" t="s">
        <v>613</v>
      </c>
      <c r="N265" s="244">
        <v>43417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5">
        <v>123</v>
      </c>
      <c r="B266" s="206">
        <v>43439</v>
      </c>
      <c r="C266" s="206"/>
      <c r="D266" s="207" t="s">
        <v>801</v>
      </c>
      <c r="E266" s="208" t="s">
        <v>645</v>
      </c>
      <c r="F266" s="208">
        <v>202.5</v>
      </c>
      <c r="G266" s="208"/>
      <c r="H266" s="208">
        <v>255</v>
      </c>
      <c r="I266" s="210">
        <v>252</v>
      </c>
      <c r="J266" s="211" t="s">
        <v>703</v>
      </c>
      <c r="K266" s="212">
        <f t="shared" si="103"/>
        <v>52.5</v>
      </c>
      <c r="L266" s="213">
        <f t="shared" si="104"/>
        <v>0.25925925925925924</v>
      </c>
      <c r="M266" s="208" t="s">
        <v>613</v>
      </c>
      <c r="N266" s="214">
        <v>43542</v>
      </c>
      <c r="O266" s="1"/>
      <c r="P266" s="1"/>
      <c r="Q266" s="1"/>
      <c r="R266" s="6" t="s">
        <v>802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6">
        <v>124</v>
      </c>
      <c r="B267" s="237">
        <v>43465</v>
      </c>
      <c r="C267" s="206"/>
      <c r="D267" s="238" t="s">
        <v>426</v>
      </c>
      <c r="E267" s="239" t="s">
        <v>645</v>
      </c>
      <c r="F267" s="239">
        <v>710</v>
      </c>
      <c r="G267" s="239"/>
      <c r="H267" s="239">
        <v>866</v>
      </c>
      <c r="I267" s="241">
        <v>866</v>
      </c>
      <c r="J267" s="242" t="s">
        <v>703</v>
      </c>
      <c r="K267" s="212">
        <f t="shared" si="103"/>
        <v>156</v>
      </c>
      <c r="L267" s="213">
        <f t="shared" si="104"/>
        <v>0.21971830985915494</v>
      </c>
      <c r="M267" s="208" t="s">
        <v>613</v>
      </c>
      <c r="N267" s="214">
        <v>43553</v>
      </c>
      <c r="O267" s="1"/>
      <c r="P267" s="1"/>
      <c r="Q267" s="1"/>
      <c r="R267" s="6" t="s">
        <v>802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125</v>
      </c>
      <c r="B268" s="237">
        <v>43522</v>
      </c>
      <c r="C268" s="237"/>
      <c r="D268" s="238" t="s">
        <v>154</v>
      </c>
      <c r="E268" s="239" t="s">
        <v>645</v>
      </c>
      <c r="F268" s="239">
        <v>337.25</v>
      </c>
      <c r="G268" s="239"/>
      <c r="H268" s="239">
        <v>398.5</v>
      </c>
      <c r="I268" s="241">
        <v>411</v>
      </c>
      <c r="J268" s="211" t="s">
        <v>803</v>
      </c>
      <c r="K268" s="212">
        <f t="shared" si="103"/>
        <v>61.25</v>
      </c>
      <c r="L268" s="213">
        <f t="shared" si="104"/>
        <v>0.1816160118606375</v>
      </c>
      <c r="M268" s="208" t="s">
        <v>613</v>
      </c>
      <c r="N268" s="214">
        <v>43760</v>
      </c>
      <c r="O268" s="1"/>
      <c r="P268" s="1"/>
      <c r="Q268" s="1"/>
      <c r="R268" s="6" t="s">
        <v>802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9">
        <v>126</v>
      </c>
      <c r="B269" s="250">
        <v>43559</v>
      </c>
      <c r="C269" s="250"/>
      <c r="D269" s="251" t="s">
        <v>804</v>
      </c>
      <c r="E269" s="252" t="s">
        <v>645</v>
      </c>
      <c r="F269" s="252">
        <v>130</v>
      </c>
      <c r="G269" s="252"/>
      <c r="H269" s="252">
        <v>65</v>
      </c>
      <c r="I269" s="253">
        <v>158</v>
      </c>
      <c r="J269" s="221" t="s">
        <v>805</v>
      </c>
      <c r="K269" s="222">
        <f t="shared" si="103"/>
        <v>-65</v>
      </c>
      <c r="L269" s="223">
        <f t="shared" si="104"/>
        <v>-0.5</v>
      </c>
      <c r="M269" s="219" t="s">
        <v>626</v>
      </c>
      <c r="N269" s="216">
        <v>43726</v>
      </c>
      <c r="O269" s="1"/>
      <c r="P269" s="1"/>
      <c r="Q269" s="1"/>
      <c r="R269" s="6" t="s">
        <v>806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127</v>
      </c>
      <c r="B270" s="237">
        <v>43017</v>
      </c>
      <c r="C270" s="237"/>
      <c r="D270" s="238" t="s">
        <v>187</v>
      </c>
      <c r="E270" s="239" t="s">
        <v>645</v>
      </c>
      <c r="F270" s="239">
        <v>141.5</v>
      </c>
      <c r="G270" s="239"/>
      <c r="H270" s="239">
        <v>183.5</v>
      </c>
      <c r="I270" s="241">
        <v>210</v>
      </c>
      <c r="J270" s="211" t="s">
        <v>800</v>
      </c>
      <c r="K270" s="212">
        <f t="shared" si="103"/>
        <v>42</v>
      </c>
      <c r="L270" s="213">
        <f t="shared" si="104"/>
        <v>0.29681978798586572</v>
      </c>
      <c r="M270" s="208" t="s">
        <v>613</v>
      </c>
      <c r="N270" s="214">
        <v>43042</v>
      </c>
      <c r="O270" s="1"/>
      <c r="P270" s="1"/>
      <c r="Q270" s="1"/>
      <c r="R270" s="6" t="s">
        <v>806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9">
        <v>128</v>
      </c>
      <c r="B271" s="250">
        <v>43074</v>
      </c>
      <c r="C271" s="250"/>
      <c r="D271" s="251" t="s">
        <v>807</v>
      </c>
      <c r="E271" s="252" t="s">
        <v>645</v>
      </c>
      <c r="F271" s="247">
        <v>172</v>
      </c>
      <c r="G271" s="252"/>
      <c r="H271" s="252">
        <v>155.25</v>
      </c>
      <c r="I271" s="253">
        <v>230</v>
      </c>
      <c r="J271" s="221" t="s">
        <v>808</v>
      </c>
      <c r="K271" s="222">
        <f t="shared" si="103"/>
        <v>-16.75</v>
      </c>
      <c r="L271" s="223">
        <f t="shared" si="104"/>
        <v>-9.7383720930232565E-2</v>
      </c>
      <c r="M271" s="219" t="s">
        <v>626</v>
      </c>
      <c r="N271" s="216">
        <v>43787</v>
      </c>
      <c r="O271" s="1"/>
      <c r="P271" s="1"/>
      <c r="Q271" s="1"/>
      <c r="R271" s="6" t="s">
        <v>806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129</v>
      </c>
      <c r="B272" s="237">
        <v>43398</v>
      </c>
      <c r="C272" s="237"/>
      <c r="D272" s="238" t="s">
        <v>109</v>
      </c>
      <c r="E272" s="239" t="s">
        <v>645</v>
      </c>
      <c r="F272" s="239">
        <v>698.5</v>
      </c>
      <c r="G272" s="239"/>
      <c r="H272" s="239">
        <v>890</v>
      </c>
      <c r="I272" s="241">
        <v>890</v>
      </c>
      <c r="J272" s="211" t="s">
        <v>809</v>
      </c>
      <c r="K272" s="212">
        <f t="shared" si="103"/>
        <v>191.5</v>
      </c>
      <c r="L272" s="213">
        <f t="shared" si="104"/>
        <v>0.27415891195418757</v>
      </c>
      <c r="M272" s="208" t="s">
        <v>613</v>
      </c>
      <c r="N272" s="214">
        <v>44328</v>
      </c>
      <c r="O272" s="1"/>
      <c r="P272" s="1"/>
      <c r="Q272" s="1"/>
      <c r="R272" s="6" t="s">
        <v>802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130</v>
      </c>
      <c r="B273" s="237">
        <v>42877</v>
      </c>
      <c r="C273" s="237"/>
      <c r="D273" s="238" t="s">
        <v>385</v>
      </c>
      <c r="E273" s="239" t="s">
        <v>645</v>
      </c>
      <c r="F273" s="239">
        <v>127.6</v>
      </c>
      <c r="G273" s="239"/>
      <c r="H273" s="239">
        <v>138</v>
      </c>
      <c r="I273" s="241">
        <v>190</v>
      </c>
      <c r="J273" s="211" t="s">
        <v>810</v>
      </c>
      <c r="K273" s="212">
        <f t="shared" si="103"/>
        <v>10.400000000000006</v>
      </c>
      <c r="L273" s="213">
        <f t="shared" si="104"/>
        <v>8.1504702194357417E-2</v>
      </c>
      <c r="M273" s="208" t="s">
        <v>613</v>
      </c>
      <c r="N273" s="214">
        <v>43774</v>
      </c>
      <c r="O273" s="1"/>
      <c r="P273" s="1"/>
      <c r="Q273" s="1"/>
      <c r="R273" s="6" t="s">
        <v>806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6">
        <v>131</v>
      </c>
      <c r="B274" s="237">
        <v>43158</v>
      </c>
      <c r="C274" s="237"/>
      <c r="D274" s="238" t="s">
        <v>811</v>
      </c>
      <c r="E274" s="239" t="s">
        <v>645</v>
      </c>
      <c r="F274" s="239">
        <v>317</v>
      </c>
      <c r="G274" s="239"/>
      <c r="H274" s="239">
        <v>382.5</v>
      </c>
      <c r="I274" s="241">
        <v>398</v>
      </c>
      <c r="J274" s="211" t="s">
        <v>812</v>
      </c>
      <c r="K274" s="212">
        <f t="shared" si="103"/>
        <v>65.5</v>
      </c>
      <c r="L274" s="213">
        <f t="shared" si="104"/>
        <v>0.20662460567823343</v>
      </c>
      <c r="M274" s="208" t="s">
        <v>613</v>
      </c>
      <c r="N274" s="214">
        <v>44238</v>
      </c>
      <c r="O274" s="1"/>
      <c r="P274" s="1"/>
      <c r="Q274" s="1"/>
      <c r="R274" s="6" t="s">
        <v>806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9">
        <v>132</v>
      </c>
      <c r="B275" s="250">
        <v>43164</v>
      </c>
      <c r="C275" s="250"/>
      <c r="D275" s="251" t="s">
        <v>146</v>
      </c>
      <c r="E275" s="252" t="s">
        <v>645</v>
      </c>
      <c r="F275" s="247">
        <f>510-14.4</f>
        <v>495.6</v>
      </c>
      <c r="G275" s="252"/>
      <c r="H275" s="252">
        <v>350</v>
      </c>
      <c r="I275" s="253">
        <v>672</v>
      </c>
      <c r="J275" s="221" t="s">
        <v>813</v>
      </c>
      <c r="K275" s="222">
        <f t="shared" si="103"/>
        <v>-145.60000000000002</v>
      </c>
      <c r="L275" s="223">
        <f t="shared" si="104"/>
        <v>-0.29378531073446329</v>
      </c>
      <c r="M275" s="219" t="s">
        <v>626</v>
      </c>
      <c r="N275" s="216">
        <v>43887</v>
      </c>
      <c r="O275" s="1"/>
      <c r="P275" s="1"/>
      <c r="Q275" s="1"/>
      <c r="R275" s="6" t="s">
        <v>802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9">
        <v>133</v>
      </c>
      <c r="B276" s="250">
        <v>43237</v>
      </c>
      <c r="C276" s="250"/>
      <c r="D276" s="251" t="s">
        <v>488</v>
      </c>
      <c r="E276" s="252" t="s">
        <v>645</v>
      </c>
      <c r="F276" s="247">
        <v>230.3</v>
      </c>
      <c r="G276" s="252"/>
      <c r="H276" s="252">
        <v>102.5</v>
      </c>
      <c r="I276" s="253">
        <v>348</v>
      </c>
      <c r="J276" s="221" t="s">
        <v>814</v>
      </c>
      <c r="K276" s="222">
        <f t="shared" si="103"/>
        <v>-127.80000000000001</v>
      </c>
      <c r="L276" s="223">
        <f t="shared" si="104"/>
        <v>-0.55492835432045162</v>
      </c>
      <c r="M276" s="219" t="s">
        <v>626</v>
      </c>
      <c r="N276" s="216">
        <v>43896</v>
      </c>
      <c r="O276" s="1"/>
      <c r="P276" s="1"/>
      <c r="Q276" s="1"/>
      <c r="R276" s="6" t="s">
        <v>802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134</v>
      </c>
      <c r="B277" s="237">
        <v>43258</v>
      </c>
      <c r="C277" s="237"/>
      <c r="D277" s="238" t="s">
        <v>450</v>
      </c>
      <c r="E277" s="239" t="s">
        <v>645</v>
      </c>
      <c r="F277" s="239">
        <f>342.5-5.1</f>
        <v>337.4</v>
      </c>
      <c r="G277" s="239"/>
      <c r="H277" s="239">
        <v>412.5</v>
      </c>
      <c r="I277" s="241">
        <v>439</v>
      </c>
      <c r="J277" s="211" t="s">
        <v>815</v>
      </c>
      <c r="K277" s="212">
        <f t="shared" si="103"/>
        <v>75.100000000000023</v>
      </c>
      <c r="L277" s="213">
        <f t="shared" si="104"/>
        <v>0.22258446947243635</v>
      </c>
      <c r="M277" s="208" t="s">
        <v>613</v>
      </c>
      <c r="N277" s="214">
        <v>44230</v>
      </c>
      <c r="O277" s="1"/>
      <c r="P277" s="1"/>
      <c r="Q277" s="1"/>
      <c r="R277" s="6" t="s">
        <v>806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0">
        <v>135</v>
      </c>
      <c r="B278" s="229">
        <v>43285</v>
      </c>
      <c r="C278" s="229"/>
      <c r="D278" s="230" t="s">
        <v>56</v>
      </c>
      <c r="E278" s="231" t="s">
        <v>645</v>
      </c>
      <c r="F278" s="231">
        <f>127.5-5.53</f>
        <v>121.97</v>
      </c>
      <c r="G278" s="232"/>
      <c r="H278" s="232">
        <v>122.5</v>
      </c>
      <c r="I278" s="232">
        <v>170</v>
      </c>
      <c r="J278" s="233" t="s">
        <v>849</v>
      </c>
      <c r="K278" s="234">
        <f t="shared" si="103"/>
        <v>0.53000000000000114</v>
      </c>
      <c r="L278" s="235">
        <f t="shared" si="104"/>
        <v>4.3453308190538747E-3</v>
      </c>
      <c r="M278" s="231" t="s">
        <v>736</v>
      </c>
      <c r="N278" s="229">
        <v>44431</v>
      </c>
      <c r="O278" s="1"/>
      <c r="P278" s="1"/>
      <c r="Q278" s="1"/>
      <c r="R278" s="6" t="s">
        <v>802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9">
        <v>136</v>
      </c>
      <c r="B279" s="250">
        <v>43294</v>
      </c>
      <c r="C279" s="250"/>
      <c r="D279" s="251" t="s">
        <v>372</v>
      </c>
      <c r="E279" s="252" t="s">
        <v>645</v>
      </c>
      <c r="F279" s="247">
        <v>46.5</v>
      </c>
      <c r="G279" s="252"/>
      <c r="H279" s="252">
        <v>17</v>
      </c>
      <c r="I279" s="253">
        <v>59</v>
      </c>
      <c r="J279" s="221" t="s">
        <v>816</v>
      </c>
      <c r="K279" s="222">
        <f t="shared" ref="K279:K287" si="105">H279-F279</f>
        <v>-29.5</v>
      </c>
      <c r="L279" s="223">
        <f t="shared" ref="L279:L287" si="106">K279/F279</f>
        <v>-0.63440860215053763</v>
      </c>
      <c r="M279" s="219" t="s">
        <v>626</v>
      </c>
      <c r="N279" s="216">
        <v>43887</v>
      </c>
      <c r="O279" s="1"/>
      <c r="P279" s="1"/>
      <c r="Q279" s="1"/>
      <c r="R279" s="6" t="s">
        <v>802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6">
        <v>137</v>
      </c>
      <c r="B280" s="237">
        <v>43396</v>
      </c>
      <c r="C280" s="237"/>
      <c r="D280" s="238" t="s">
        <v>428</v>
      </c>
      <c r="E280" s="239" t="s">
        <v>645</v>
      </c>
      <c r="F280" s="239">
        <v>156.5</v>
      </c>
      <c r="G280" s="239"/>
      <c r="H280" s="239">
        <v>207.5</v>
      </c>
      <c r="I280" s="241">
        <v>191</v>
      </c>
      <c r="J280" s="211" t="s">
        <v>703</v>
      </c>
      <c r="K280" s="212">
        <f t="shared" si="105"/>
        <v>51</v>
      </c>
      <c r="L280" s="213">
        <f t="shared" si="106"/>
        <v>0.32587859424920129</v>
      </c>
      <c r="M280" s="208" t="s">
        <v>613</v>
      </c>
      <c r="N280" s="214">
        <v>44369</v>
      </c>
      <c r="O280" s="1"/>
      <c r="P280" s="1"/>
      <c r="Q280" s="1"/>
      <c r="R280" s="6" t="s">
        <v>802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6">
        <v>138</v>
      </c>
      <c r="B281" s="237">
        <v>43439</v>
      </c>
      <c r="C281" s="237"/>
      <c r="D281" s="238" t="s">
        <v>332</v>
      </c>
      <c r="E281" s="239" t="s">
        <v>645</v>
      </c>
      <c r="F281" s="239">
        <v>259.5</v>
      </c>
      <c r="G281" s="239"/>
      <c r="H281" s="239">
        <v>320</v>
      </c>
      <c r="I281" s="241">
        <v>320</v>
      </c>
      <c r="J281" s="211" t="s">
        <v>703</v>
      </c>
      <c r="K281" s="212">
        <f t="shared" si="105"/>
        <v>60.5</v>
      </c>
      <c r="L281" s="213">
        <f t="shared" si="106"/>
        <v>0.23314065510597304</v>
      </c>
      <c r="M281" s="208" t="s">
        <v>613</v>
      </c>
      <c r="N281" s="214">
        <v>44323</v>
      </c>
      <c r="O281" s="1"/>
      <c r="P281" s="1"/>
      <c r="Q281" s="1"/>
      <c r="R281" s="6" t="s">
        <v>802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9">
        <v>139</v>
      </c>
      <c r="B282" s="250">
        <v>43439</v>
      </c>
      <c r="C282" s="250"/>
      <c r="D282" s="251" t="s">
        <v>817</v>
      </c>
      <c r="E282" s="252" t="s">
        <v>645</v>
      </c>
      <c r="F282" s="252">
        <v>715</v>
      </c>
      <c r="G282" s="252"/>
      <c r="H282" s="252">
        <v>445</v>
      </c>
      <c r="I282" s="253">
        <v>840</v>
      </c>
      <c r="J282" s="221" t="s">
        <v>818</v>
      </c>
      <c r="K282" s="222">
        <f t="shared" si="105"/>
        <v>-270</v>
      </c>
      <c r="L282" s="223">
        <f t="shared" si="106"/>
        <v>-0.3776223776223776</v>
      </c>
      <c r="M282" s="219" t="s">
        <v>626</v>
      </c>
      <c r="N282" s="216">
        <v>43800</v>
      </c>
      <c r="O282" s="1"/>
      <c r="P282" s="1"/>
      <c r="Q282" s="1"/>
      <c r="R282" s="6" t="s">
        <v>802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6">
        <v>140</v>
      </c>
      <c r="B283" s="237">
        <v>43469</v>
      </c>
      <c r="C283" s="237"/>
      <c r="D283" s="238" t="s">
        <v>159</v>
      </c>
      <c r="E283" s="239" t="s">
        <v>645</v>
      </c>
      <c r="F283" s="239">
        <v>875</v>
      </c>
      <c r="G283" s="239"/>
      <c r="H283" s="239">
        <v>1165</v>
      </c>
      <c r="I283" s="241">
        <v>1185</v>
      </c>
      <c r="J283" s="211" t="s">
        <v>819</v>
      </c>
      <c r="K283" s="212">
        <f t="shared" si="105"/>
        <v>290</v>
      </c>
      <c r="L283" s="213">
        <f t="shared" si="106"/>
        <v>0.33142857142857141</v>
      </c>
      <c r="M283" s="208" t="s">
        <v>613</v>
      </c>
      <c r="N283" s="214">
        <v>43847</v>
      </c>
      <c r="O283" s="1"/>
      <c r="P283" s="1"/>
      <c r="Q283" s="1"/>
      <c r="R283" s="6" t="s">
        <v>802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6">
        <v>141</v>
      </c>
      <c r="B284" s="237">
        <v>43559</v>
      </c>
      <c r="C284" s="237"/>
      <c r="D284" s="238" t="s">
        <v>348</v>
      </c>
      <c r="E284" s="239" t="s">
        <v>645</v>
      </c>
      <c r="F284" s="239">
        <f>387-14.63</f>
        <v>372.37</v>
      </c>
      <c r="G284" s="239"/>
      <c r="H284" s="239">
        <v>490</v>
      </c>
      <c r="I284" s="241">
        <v>490</v>
      </c>
      <c r="J284" s="211" t="s">
        <v>703</v>
      </c>
      <c r="K284" s="212">
        <f t="shared" si="105"/>
        <v>117.63</v>
      </c>
      <c r="L284" s="213">
        <f t="shared" si="106"/>
        <v>0.31589548030185027</v>
      </c>
      <c r="M284" s="208" t="s">
        <v>613</v>
      </c>
      <c r="N284" s="214">
        <v>43850</v>
      </c>
      <c r="O284" s="1"/>
      <c r="P284" s="1"/>
      <c r="Q284" s="1"/>
      <c r="R284" s="6" t="s">
        <v>802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9">
        <v>142</v>
      </c>
      <c r="B285" s="250">
        <v>43578</v>
      </c>
      <c r="C285" s="250"/>
      <c r="D285" s="251" t="s">
        <v>820</v>
      </c>
      <c r="E285" s="252" t="s">
        <v>615</v>
      </c>
      <c r="F285" s="252">
        <v>220</v>
      </c>
      <c r="G285" s="252"/>
      <c r="H285" s="252">
        <v>127.5</v>
      </c>
      <c r="I285" s="253">
        <v>284</v>
      </c>
      <c r="J285" s="221" t="s">
        <v>821</v>
      </c>
      <c r="K285" s="222">
        <f t="shared" si="105"/>
        <v>-92.5</v>
      </c>
      <c r="L285" s="223">
        <f t="shared" si="106"/>
        <v>-0.42045454545454547</v>
      </c>
      <c r="M285" s="219" t="s">
        <v>626</v>
      </c>
      <c r="N285" s="216">
        <v>43896</v>
      </c>
      <c r="O285" s="1"/>
      <c r="P285" s="1"/>
      <c r="Q285" s="1"/>
      <c r="R285" s="6" t="s">
        <v>802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143</v>
      </c>
      <c r="B286" s="237">
        <v>43622</v>
      </c>
      <c r="C286" s="237"/>
      <c r="D286" s="238" t="s">
        <v>497</v>
      </c>
      <c r="E286" s="239" t="s">
        <v>615</v>
      </c>
      <c r="F286" s="239">
        <v>332.8</v>
      </c>
      <c r="G286" s="239"/>
      <c r="H286" s="239">
        <v>405</v>
      </c>
      <c r="I286" s="241">
        <v>419</v>
      </c>
      <c r="J286" s="211" t="s">
        <v>822</v>
      </c>
      <c r="K286" s="212">
        <f t="shared" si="105"/>
        <v>72.199999999999989</v>
      </c>
      <c r="L286" s="213">
        <f t="shared" si="106"/>
        <v>0.21694711538461534</v>
      </c>
      <c r="M286" s="208" t="s">
        <v>613</v>
      </c>
      <c r="N286" s="214">
        <v>43860</v>
      </c>
      <c r="O286" s="1"/>
      <c r="P286" s="1"/>
      <c r="Q286" s="1"/>
      <c r="R286" s="6" t="s">
        <v>806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0">
        <v>144</v>
      </c>
      <c r="B287" s="229">
        <v>43641</v>
      </c>
      <c r="C287" s="229"/>
      <c r="D287" s="230" t="s">
        <v>152</v>
      </c>
      <c r="E287" s="231" t="s">
        <v>645</v>
      </c>
      <c r="F287" s="231">
        <v>386</v>
      </c>
      <c r="G287" s="232"/>
      <c r="H287" s="232">
        <v>395</v>
      </c>
      <c r="I287" s="232">
        <v>452</v>
      </c>
      <c r="J287" s="233" t="s">
        <v>823</v>
      </c>
      <c r="K287" s="234">
        <f t="shared" si="105"/>
        <v>9</v>
      </c>
      <c r="L287" s="235">
        <f t="shared" si="106"/>
        <v>2.3316062176165803E-2</v>
      </c>
      <c r="M287" s="231" t="s">
        <v>736</v>
      </c>
      <c r="N287" s="229">
        <v>43868</v>
      </c>
      <c r="O287" s="1"/>
      <c r="P287" s="1"/>
      <c r="Q287" s="1"/>
      <c r="R287" s="6" t="s">
        <v>806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0">
        <v>145</v>
      </c>
      <c r="B288" s="229">
        <v>43707</v>
      </c>
      <c r="C288" s="229"/>
      <c r="D288" s="230" t="s">
        <v>132</v>
      </c>
      <c r="E288" s="231" t="s">
        <v>645</v>
      </c>
      <c r="F288" s="231">
        <v>137.5</v>
      </c>
      <c r="G288" s="232"/>
      <c r="H288" s="232">
        <v>138.5</v>
      </c>
      <c r="I288" s="232">
        <v>190</v>
      </c>
      <c r="J288" s="233" t="s">
        <v>848</v>
      </c>
      <c r="K288" s="234">
        <f t="shared" ref="K288" si="107">H288-F288</f>
        <v>1</v>
      </c>
      <c r="L288" s="235">
        <f t="shared" ref="L288" si="108">K288/F288</f>
        <v>7.2727272727272727E-3</v>
      </c>
      <c r="M288" s="231" t="s">
        <v>736</v>
      </c>
      <c r="N288" s="229">
        <v>44432</v>
      </c>
      <c r="O288" s="1"/>
      <c r="P288" s="1"/>
      <c r="Q288" s="1"/>
      <c r="R288" s="6" t="s">
        <v>802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146</v>
      </c>
      <c r="B289" s="237">
        <v>43731</v>
      </c>
      <c r="C289" s="237"/>
      <c r="D289" s="238" t="s">
        <v>441</v>
      </c>
      <c r="E289" s="239" t="s">
        <v>645</v>
      </c>
      <c r="F289" s="239">
        <v>235</v>
      </c>
      <c r="G289" s="239"/>
      <c r="H289" s="239">
        <v>295</v>
      </c>
      <c r="I289" s="241">
        <v>296</v>
      </c>
      <c r="J289" s="211" t="s">
        <v>824</v>
      </c>
      <c r="K289" s="212">
        <f t="shared" ref="K289:K294" si="109">H289-F289</f>
        <v>60</v>
      </c>
      <c r="L289" s="213">
        <f t="shared" ref="L289:L294" si="110">K289/F289</f>
        <v>0.25531914893617019</v>
      </c>
      <c r="M289" s="208" t="s">
        <v>613</v>
      </c>
      <c r="N289" s="214">
        <v>43844</v>
      </c>
      <c r="O289" s="1"/>
      <c r="P289" s="1"/>
      <c r="Q289" s="1"/>
      <c r="R289" s="6" t="s">
        <v>806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6">
        <v>147</v>
      </c>
      <c r="B290" s="237">
        <v>43752</v>
      </c>
      <c r="C290" s="237"/>
      <c r="D290" s="238" t="s">
        <v>825</v>
      </c>
      <c r="E290" s="239" t="s">
        <v>645</v>
      </c>
      <c r="F290" s="239">
        <v>277.5</v>
      </c>
      <c r="G290" s="239"/>
      <c r="H290" s="239">
        <v>333</v>
      </c>
      <c r="I290" s="241">
        <v>333</v>
      </c>
      <c r="J290" s="211" t="s">
        <v>826</v>
      </c>
      <c r="K290" s="212">
        <f t="shared" si="109"/>
        <v>55.5</v>
      </c>
      <c r="L290" s="213">
        <f t="shared" si="110"/>
        <v>0.2</v>
      </c>
      <c r="M290" s="208" t="s">
        <v>613</v>
      </c>
      <c r="N290" s="214">
        <v>43846</v>
      </c>
      <c r="O290" s="1"/>
      <c r="P290" s="1"/>
      <c r="Q290" s="1"/>
      <c r="R290" s="6" t="s">
        <v>802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148</v>
      </c>
      <c r="B291" s="237">
        <v>43752</v>
      </c>
      <c r="C291" s="237"/>
      <c r="D291" s="238" t="s">
        <v>827</v>
      </c>
      <c r="E291" s="239" t="s">
        <v>645</v>
      </c>
      <c r="F291" s="239">
        <v>930</v>
      </c>
      <c r="G291" s="239"/>
      <c r="H291" s="239">
        <v>1165</v>
      </c>
      <c r="I291" s="241">
        <v>1200</v>
      </c>
      <c r="J291" s="211" t="s">
        <v>828</v>
      </c>
      <c r="K291" s="212">
        <f t="shared" si="109"/>
        <v>235</v>
      </c>
      <c r="L291" s="213">
        <f t="shared" si="110"/>
        <v>0.25268817204301075</v>
      </c>
      <c r="M291" s="208" t="s">
        <v>613</v>
      </c>
      <c r="N291" s="214">
        <v>43847</v>
      </c>
      <c r="O291" s="1"/>
      <c r="P291" s="1"/>
      <c r="Q291" s="1"/>
      <c r="R291" s="6" t="s">
        <v>806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6">
        <v>149</v>
      </c>
      <c r="B292" s="237">
        <v>43753</v>
      </c>
      <c r="C292" s="237"/>
      <c r="D292" s="238" t="s">
        <v>829</v>
      </c>
      <c r="E292" s="239" t="s">
        <v>645</v>
      </c>
      <c r="F292" s="209">
        <v>111</v>
      </c>
      <c r="G292" s="239"/>
      <c r="H292" s="239">
        <v>141</v>
      </c>
      <c r="I292" s="241">
        <v>141</v>
      </c>
      <c r="J292" s="211" t="s">
        <v>629</v>
      </c>
      <c r="K292" s="212">
        <f t="shared" si="109"/>
        <v>30</v>
      </c>
      <c r="L292" s="213">
        <f t="shared" si="110"/>
        <v>0.27027027027027029</v>
      </c>
      <c r="M292" s="208" t="s">
        <v>613</v>
      </c>
      <c r="N292" s="214">
        <v>44328</v>
      </c>
      <c r="O292" s="1"/>
      <c r="P292" s="1"/>
      <c r="Q292" s="1"/>
      <c r="R292" s="6" t="s">
        <v>806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6">
        <v>150</v>
      </c>
      <c r="B293" s="237">
        <v>43753</v>
      </c>
      <c r="C293" s="237"/>
      <c r="D293" s="238" t="s">
        <v>830</v>
      </c>
      <c r="E293" s="239" t="s">
        <v>645</v>
      </c>
      <c r="F293" s="209">
        <v>296</v>
      </c>
      <c r="G293" s="239"/>
      <c r="H293" s="239">
        <v>370</v>
      </c>
      <c r="I293" s="241">
        <v>370</v>
      </c>
      <c r="J293" s="211" t="s">
        <v>703</v>
      </c>
      <c r="K293" s="212">
        <f t="shared" si="109"/>
        <v>74</v>
      </c>
      <c r="L293" s="213">
        <f t="shared" si="110"/>
        <v>0.25</v>
      </c>
      <c r="M293" s="208" t="s">
        <v>613</v>
      </c>
      <c r="N293" s="214">
        <v>43853</v>
      </c>
      <c r="O293" s="1"/>
      <c r="P293" s="1"/>
      <c r="Q293" s="1"/>
      <c r="R293" s="6" t="s">
        <v>806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151</v>
      </c>
      <c r="B294" s="237">
        <v>43754</v>
      </c>
      <c r="C294" s="237"/>
      <c r="D294" s="238" t="s">
        <v>831</v>
      </c>
      <c r="E294" s="239" t="s">
        <v>645</v>
      </c>
      <c r="F294" s="209">
        <v>300</v>
      </c>
      <c r="G294" s="239"/>
      <c r="H294" s="239">
        <v>382.5</v>
      </c>
      <c r="I294" s="241">
        <v>344</v>
      </c>
      <c r="J294" s="211" t="s">
        <v>832</v>
      </c>
      <c r="K294" s="212">
        <f t="shared" si="109"/>
        <v>82.5</v>
      </c>
      <c r="L294" s="213">
        <f t="shared" si="110"/>
        <v>0.27500000000000002</v>
      </c>
      <c r="M294" s="208" t="s">
        <v>613</v>
      </c>
      <c r="N294" s="214">
        <v>44238</v>
      </c>
      <c r="O294" s="1"/>
      <c r="P294" s="1"/>
      <c r="Q294" s="1"/>
      <c r="R294" s="6" t="s">
        <v>806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55">
        <v>152</v>
      </c>
      <c r="B295" s="256">
        <v>43832</v>
      </c>
      <c r="C295" s="256"/>
      <c r="D295" s="257" t="s">
        <v>833</v>
      </c>
      <c r="E295" s="56" t="s">
        <v>645</v>
      </c>
      <c r="F295" s="258" t="s">
        <v>834</v>
      </c>
      <c r="G295" s="56"/>
      <c r="H295" s="56"/>
      <c r="I295" s="259">
        <v>590</v>
      </c>
      <c r="J295" s="254" t="s">
        <v>616</v>
      </c>
      <c r="K295" s="254"/>
      <c r="L295" s="260"/>
      <c r="M295" s="261" t="s">
        <v>616</v>
      </c>
      <c r="N295" s="262"/>
      <c r="O295" s="1"/>
      <c r="P295" s="1"/>
      <c r="Q295" s="1"/>
      <c r="R295" s="6" t="s">
        <v>806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153</v>
      </c>
      <c r="B296" s="237">
        <v>43966</v>
      </c>
      <c r="C296" s="237"/>
      <c r="D296" s="238" t="s">
        <v>72</v>
      </c>
      <c r="E296" s="239" t="s">
        <v>645</v>
      </c>
      <c r="F296" s="209">
        <v>67.5</v>
      </c>
      <c r="G296" s="239"/>
      <c r="H296" s="239">
        <v>86</v>
      </c>
      <c r="I296" s="241">
        <v>86</v>
      </c>
      <c r="J296" s="211" t="s">
        <v>835</v>
      </c>
      <c r="K296" s="212">
        <f t="shared" ref="K296:K303" si="111">H296-F296</f>
        <v>18.5</v>
      </c>
      <c r="L296" s="213">
        <f t="shared" ref="L296:L303" si="112">K296/F296</f>
        <v>0.27407407407407408</v>
      </c>
      <c r="M296" s="208" t="s">
        <v>613</v>
      </c>
      <c r="N296" s="214">
        <v>44008</v>
      </c>
      <c r="O296" s="1"/>
      <c r="P296" s="1"/>
      <c r="Q296" s="1"/>
      <c r="R296" s="6" t="s">
        <v>806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6">
        <v>154</v>
      </c>
      <c r="B297" s="237">
        <v>44035</v>
      </c>
      <c r="C297" s="237"/>
      <c r="D297" s="238" t="s">
        <v>496</v>
      </c>
      <c r="E297" s="239" t="s">
        <v>645</v>
      </c>
      <c r="F297" s="209">
        <v>231</v>
      </c>
      <c r="G297" s="239"/>
      <c r="H297" s="239">
        <v>281</v>
      </c>
      <c r="I297" s="241">
        <v>281</v>
      </c>
      <c r="J297" s="211" t="s">
        <v>703</v>
      </c>
      <c r="K297" s="212">
        <f t="shared" si="111"/>
        <v>50</v>
      </c>
      <c r="L297" s="213">
        <f t="shared" si="112"/>
        <v>0.21645021645021645</v>
      </c>
      <c r="M297" s="208" t="s">
        <v>613</v>
      </c>
      <c r="N297" s="214">
        <v>44358</v>
      </c>
      <c r="O297" s="1"/>
      <c r="P297" s="1"/>
      <c r="Q297" s="1"/>
      <c r="R297" s="6" t="s">
        <v>806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6">
        <v>155</v>
      </c>
      <c r="B298" s="237">
        <v>44092</v>
      </c>
      <c r="C298" s="237"/>
      <c r="D298" s="238" t="s">
        <v>417</v>
      </c>
      <c r="E298" s="239" t="s">
        <v>645</v>
      </c>
      <c r="F298" s="239">
        <v>206</v>
      </c>
      <c r="G298" s="239"/>
      <c r="H298" s="239">
        <v>248</v>
      </c>
      <c r="I298" s="241">
        <v>248</v>
      </c>
      <c r="J298" s="211" t="s">
        <v>703</v>
      </c>
      <c r="K298" s="212">
        <f t="shared" si="111"/>
        <v>42</v>
      </c>
      <c r="L298" s="213">
        <f t="shared" si="112"/>
        <v>0.20388349514563106</v>
      </c>
      <c r="M298" s="208" t="s">
        <v>613</v>
      </c>
      <c r="N298" s="214">
        <v>44214</v>
      </c>
      <c r="O298" s="1"/>
      <c r="P298" s="1"/>
      <c r="Q298" s="1"/>
      <c r="R298" s="6" t="s">
        <v>806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156</v>
      </c>
      <c r="B299" s="237">
        <v>44140</v>
      </c>
      <c r="C299" s="237"/>
      <c r="D299" s="238" t="s">
        <v>417</v>
      </c>
      <c r="E299" s="239" t="s">
        <v>645</v>
      </c>
      <c r="F299" s="239">
        <v>182.5</v>
      </c>
      <c r="G299" s="239"/>
      <c r="H299" s="239">
        <v>248</v>
      </c>
      <c r="I299" s="241">
        <v>248</v>
      </c>
      <c r="J299" s="211" t="s">
        <v>703</v>
      </c>
      <c r="K299" s="212">
        <f t="shared" si="111"/>
        <v>65.5</v>
      </c>
      <c r="L299" s="213">
        <f t="shared" si="112"/>
        <v>0.35890410958904112</v>
      </c>
      <c r="M299" s="208" t="s">
        <v>613</v>
      </c>
      <c r="N299" s="214">
        <v>44214</v>
      </c>
      <c r="O299" s="1"/>
      <c r="P299" s="1"/>
      <c r="Q299" s="1"/>
      <c r="R299" s="6" t="s">
        <v>806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6">
        <v>157</v>
      </c>
      <c r="B300" s="237">
        <v>44140</v>
      </c>
      <c r="C300" s="237"/>
      <c r="D300" s="238" t="s">
        <v>332</v>
      </c>
      <c r="E300" s="239" t="s">
        <v>645</v>
      </c>
      <c r="F300" s="239">
        <v>247.5</v>
      </c>
      <c r="G300" s="239"/>
      <c r="H300" s="239">
        <v>320</v>
      </c>
      <c r="I300" s="241">
        <v>320</v>
      </c>
      <c r="J300" s="211" t="s">
        <v>703</v>
      </c>
      <c r="K300" s="212">
        <f t="shared" si="111"/>
        <v>72.5</v>
      </c>
      <c r="L300" s="213">
        <f t="shared" si="112"/>
        <v>0.29292929292929293</v>
      </c>
      <c r="M300" s="208" t="s">
        <v>613</v>
      </c>
      <c r="N300" s="214">
        <v>44323</v>
      </c>
      <c r="O300" s="1"/>
      <c r="P300" s="1"/>
      <c r="Q300" s="1"/>
      <c r="R300" s="6" t="s">
        <v>806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6">
        <v>158</v>
      </c>
      <c r="B301" s="237">
        <v>44140</v>
      </c>
      <c r="C301" s="237"/>
      <c r="D301" s="238" t="s">
        <v>273</v>
      </c>
      <c r="E301" s="239" t="s">
        <v>645</v>
      </c>
      <c r="F301" s="209">
        <v>925</v>
      </c>
      <c r="G301" s="239"/>
      <c r="H301" s="239">
        <v>1095</v>
      </c>
      <c r="I301" s="241">
        <v>1093</v>
      </c>
      <c r="J301" s="211" t="s">
        <v>836</v>
      </c>
      <c r="K301" s="212">
        <f t="shared" si="111"/>
        <v>170</v>
      </c>
      <c r="L301" s="213">
        <f t="shared" si="112"/>
        <v>0.18378378378378379</v>
      </c>
      <c r="M301" s="208" t="s">
        <v>613</v>
      </c>
      <c r="N301" s="214">
        <v>44201</v>
      </c>
      <c r="O301" s="1"/>
      <c r="P301" s="1"/>
      <c r="Q301" s="1"/>
      <c r="R301" s="6" t="s">
        <v>806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159</v>
      </c>
      <c r="B302" s="237">
        <v>44140</v>
      </c>
      <c r="C302" s="237"/>
      <c r="D302" s="238" t="s">
        <v>348</v>
      </c>
      <c r="E302" s="239" t="s">
        <v>645</v>
      </c>
      <c r="F302" s="209">
        <v>332.5</v>
      </c>
      <c r="G302" s="239"/>
      <c r="H302" s="239">
        <v>393</v>
      </c>
      <c r="I302" s="241">
        <v>406</v>
      </c>
      <c r="J302" s="211" t="s">
        <v>837</v>
      </c>
      <c r="K302" s="212">
        <f t="shared" si="111"/>
        <v>60.5</v>
      </c>
      <c r="L302" s="213">
        <f t="shared" si="112"/>
        <v>0.18195488721804512</v>
      </c>
      <c r="M302" s="208" t="s">
        <v>613</v>
      </c>
      <c r="N302" s="214">
        <v>44256</v>
      </c>
      <c r="O302" s="1"/>
      <c r="P302" s="1"/>
      <c r="Q302" s="1"/>
      <c r="R302" s="6" t="s">
        <v>806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160</v>
      </c>
      <c r="B303" s="237">
        <v>44141</v>
      </c>
      <c r="C303" s="237"/>
      <c r="D303" s="238" t="s">
        <v>496</v>
      </c>
      <c r="E303" s="239" t="s">
        <v>645</v>
      </c>
      <c r="F303" s="209">
        <v>231</v>
      </c>
      <c r="G303" s="239"/>
      <c r="H303" s="239">
        <v>281</v>
      </c>
      <c r="I303" s="241">
        <v>281</v>
      </c>
      <c r="J303" s="211" t="s">
        <v>703</v>
      </c>
      <c r="K303" s="212">
        <f t="shared" si="111"/>
        <v>50</v>
      </c>
      <c r="L303" s="213">
        <f t="shared" si="112"/>
        <v>0.21645021645021645</v>
      </c>
      <c r="M303" s="208" t="s">
        <v>613</v>
      </c>
      <c r="N303" s="214">
        <v>44358</v>
      </c>
      <c r="O303" s="1"/>
      <c r="P303" s="1"/>
      <c r="Q303" s="1"/>
      <c r="R303" s="6" t="s">
        <v>806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63">
        <v>161</v>
      </c>
      <c r="B304" s="256">
        <v>44187</v>
      </c>
      <c r="C304" s="256"/>
      <c r="D304" s="257" t="s">
        <v>469</v>
      </c>
      <c r="E304" s="56" t="s">
        <v>645</v>
      </c>
      <c r="F304" s="258" t="s">
        <v>838</v>
      </c>
      <c r="G304" s="56"/>
      <c r="H304" s="56"/>
      <c r="I304" s="259">
        <v>239</v>
      </c>
      <c r="J304" s="254" t="s">
        <v>616</v>
      </c>
      <c r="K304" s="254"/>
      <c r="L304" s="260"/>
      <c r="M304" s="261"/>
      <c r="N304" s="262"/>
      <c r="O304" s="1"/>
      <c r="P304" s="1"/>
      <c r="Q304" s="1"/>
      <c r="R304" s="6" t="s">
        <v>806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63">
        <v>162</v>
      </c>
      <c r="B305" s="256">
        <v>44258</v>
      </c>
      <c r="C305" s="256"/>
      <c r="D305" s="257" t="s">
        <v>833</v>
      </c>
      <c r="E305" s="56" t="s">
        <v>645</v>
      </c>
      <c r="F305" s="258" t="s">
        <v>834</v>
      </c>
      <c r="G305" s="56"/>
      <c r="H305" s="56"/>
      <c r="I305" s="259">
        <v>590</v>
      </c>
      <c r="J305" s="254" t="s">
        <v>616</v>
      </c>
      <c r="K305" s="254"/>
      <c r="L305" s="260"/>
      <c r="M305" s="261"/>
      <c r="N305" s="262"/>
      <c r="O305" s="1"/>
      <c r="P305" s="1"/>
      <c r="R305" s="6" t="s">
        <v>806</v>
      </c>
    </row>
    <row r="306" spans="1:26" ht="12.75" customHeight="1">
      <c r="A306" s="236">
        <v>163</v>
      </c>
      <c r="B306" s="237">
        <v>44274</v>
      </c>
      <c r="C306" s="237"/>
      <c r="D306" s="238" t="s">
        <v>348</v>
      </c>
      <c r="E306" s="239" t="s">
        <v>645</v>
      </c>
      <c r="F306" s="209">
        <v>355</v>
      </c>
      <c r="G306" s="239"/>
      <c r="H306" s="239">
        <v>422.5</v>
      </c>
      <c r="I306" s="241">
        <v>420</v>
      </c>
      <c r="J306" s="211" t="s">
        <v>839</v>
      </c>
      <c r="K306" s="212">
        <f t="shared" ref="K306:K308" si="113">H306-F306</f>
        <v>67.5</v>
      </c>
      <c r="L306" s="213">
        <f t="shared" ref="L306:L308" si="114">K306/F306</f>
        <v>0.19014084507042253</v>
      </c>
      <c r="M306" s="208" t="s">
        <v>613</v>
      </c>
      <c r="N306" s="214">
        <v>44361</v>
      </c>
      <c r="O306" s="1"/>
      <c r="R306" s="264" t="s">
        <v>806</v>
      </c>
    </row>
    <row r="307" spans="1:26" ht="12.75" customHeight="1">
      <c r="A307" s="236">
        <v>164</v>
      </c>
      <c r="B307" s="237">
        <v>44295</v>
      </c>
      <c r="C307" s="237"/>
      <c r="D307" s="238" t="s">
        <v>840</v>
      </c>
      <c r="E307" s="239" t="s">
        <v>645</v>
      </c>
      <c r="F307" s="209">
        <v>555</v>
      </c>
      <c r="G307" s="239"/>
      <c r="H307" s="239">
        <v>663</v>
      </c>
      <c r="I307" s="241">
        <v>663</v>
      </c>
      <c r="J307" s="211" t="s">
        <v>841</v>
      </c>
      <c r="K307" s="212">
        <f t="shared" si="113"/>
        <v>108</v>
      </c>
      <c r="L307" s="213">
        <f t="shared" si="114"/>
        <v>0.19459459459459461</v>
      </c>
      <c r="M307" s="208" t="s">
        <v>613</v>
      </c>
      <c r="N307" s="214">
        <v>44321</v>
      </c>
      <c r="O307" s="1"/>
      <c r="P307" s="1"/>
      <c r="Q307" s="1"/>
      <c r="R307" s="264" t="s">
        <v>806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6">
        <v>165</v>
      </c>
      <c r="B308" s="237">
        <v>44308</v>
      </c>
      <c r="C308" s="237"/>
      <c r="D308" s="238" t="s">
        <v>385</v>
      </c>
      <c r="E308" s="239" t="s">
        <v>645</v>
      </c>
      <c r="F308" s="209">
        <v>126.5</v>
      </c>
      <c r="G308" s="239"/>
      <c r="H308" s="239">
        <v>155</v>
      </c>
      <c r="I308" s="241">
        <v>155</v>
      </c>
      <c r="J308" s="211" t="s">
        <v>703</v>
      </c>
      <c r="K308" s="212">
        <f t="shared" si="113"/>
        <v>28.5</v>
      </c>
      <c r="L308" s="213">
        <f t="shared" si="114"/>
        <v>0.22529644268774704</v>
      </c>
      <c r="M308" s="208" t="s">
        <v>613</v>
      </c>
      <c r="N308" s="214">
        <v>44362</v>
      </c>
      <c r="O308" s="1"/>
      <c r="R308" s="264" t="s">
        <v>806</v>
      </c>
    </row>
    <row r="309" spans="1:26" ht="12.75" customHeight="1">
      <c r="A309" s="263">
        <v>166</v>
      </c>
      <c r="B309" s="256">
        <v>44368</v>
      </c>
      <c r="C309" s="256"/>
      <c r="D309" s="257" t="s">
        <v>404</v>
      </c>
      <c r="E309" s="56" t="s">
        <v>645</v>
      </c>
      <c r="F309" s="258" t="s">
        <v>842</v>
      </c>
      <c r="G309" s="56"/>
      <c r="H309" s="56"/>
      <c r="I309" s="259">
        <v>344</v>
      </c>
      <c r="J309" s="254" t="s">
        <v>616</v>
      </c>
      <c r="K309" s="263"/>
      <c r="L309" s="256"/>
      <c r="M309" s="256"/>
      <c r="N309" s="257"/>
      <c r="O309" s="1"/>
      <c r="R309" s="264" t="s">
        <v>806</v>
      </c>
    </row>
    <row r="310" spans="1:26" ht="12.75" customHeight="1">
      <c r="A310" s="263">
        <v>167</v>
      </c>
      <c r="B310" s="256">
        <v>44368</v>
      </c>
      <c r="C310" s="256"/>
      <c r="D310" s="257" t="s">
        <v>496</v>
      </c>
      <c r="E310" s="56" t="s">
        <v>645</v>
      </c>
      <c r="F310" s="258" t="s">
        <v>843</v>
      </c>
      <c r="G310" s="56"/>
      <c r="H310" s="56"/>
      <c r="I310" s="259">
        <v>320</v>
      </c>
      <c r="J310" s="254" t="s">
        <v>616</v>
      </c>
      <c r="K310" s="263"/>
      <c r="L310" s="256"/>
      <c r="M310" s="256"/>
      <c r="N310" s="257"/>
      <c r="O310" s="44"/>
      <c r="R310" s="264" t="s">
        <v>806</v>
      </c>
    </row>
    <row r="311" spans="1:26" ht="12.75" customHeight="1">
      <c r="A311" s="263">
        <v>168</v>
      </c>
      <c r="B311" s="256">
        <v>44406</v>
      </c>
      <c r="C311" s="256"/>
      <c r="D311" s="257" t="s">
        <v>385</v>
      </c>
      <c r="E311" s="56" t="s">
        <v>645</v>
      </c>
      <c r="F311" s="258" t="s">
        <v>846</v>
      </c>
      <c r="G311" s="56"/>
      <c r="H311" s="56"/>
      <c r="I311" s="56">
        <v>200</v>
      </c>
      <c r="J311" s="254" t="s">
        <v>616</v>
      </c>
      <c r="K311" s="263"/>
      <c r="L311" s="256"/>
      <c r="M311" s="256"/>
      <c r="N311" s="257"/>
      <c r="O311" s="44"/>
      <c r="R311" s="264" t="s">
        <v>806</v>
      </c>
    </row>
    <row r="312" spans="1:26" ht="12.75" customHeight="1">
      <c r="A312" s="263">
        <v>169</v>
      </c>
      <c r="B312" s="256">
        <v>44462</v>
      </c>
      <c r="C312" s="256"/>
      <c r="D312" s="257" t="s">
        <v>858</v>
      </c>
      <c r="E312" s="56" t="s">
        <v>645</v>
      </c>
      <c r="F312" s="258" t="s">
        <v>859</v>
      </c>
      <c r="G312" s="56"/>
      <c r="H312" s="56"/>
      <c r="I312" s="56">
        <v>1500</v>
      </c>
      <c r="J312" s="254" t="s">
        <v>616</v>
      </c>
      <c r="K312" s="263"/>
      <c r="L312" s="256"/>
      <c r="M312" s="256"/>
      <c r="N312" s="257"/>
      <c r="O312" s="44"/>
      <c r="R312" s="264"/>
    </row>
    <row r="313" spans="1:26" ht="12.75" customHeight="1">
      <c r="A313" s="431">
        <v>170</v>
      </c>
      <c r="B313" s="432">
        <v>44480</v>
      </c>
      <c r="C313" s="432"/>
      <c r="D313" s="433" t="s">
        <v>953</v>
      </c>
      <c r="E313" s="434" t="s">
        <v>645</v>
      </c>
      <c r="F313" s="435" t="s">
        <v>961</v>
      </c>
      <c r="G313" s="434"/>
      <c r="H313" s="434"/>
      <c r="I313" s="434">
        <v>245</v>
      </c>
      <c r="J313" s="436" t="s">
        <v>616</v>
      </c>
      <c r="K313" s="431"/>
      <c r="L313" s="432"/>
      <c r="M313" s="432"/>
      <c r="N313" s="433"/>
      <c r="O313" s="44"/>
      <c r="R313" s="264"/>
    </row>
    <row r="314" spans="1:26" ht="12.75" customHeight="1">
      <c r="A314" s="437">
        <v>171</v>
      </c>
      <c r="B314" s="438">
        <v>44481</v>
      </c>
      <c r="C314" s="438"/>
      <c r="D314" s="439" t="s">
        <v>262</v>
      </c>
      <c r="E314" s="440" t="s">
        <v>645</v>
      </c>
      <c r="F314" s="441" t="s">
        <v>972</v>
      </c>
      <c r="G314" s="440"/>
      <c r="H314" s="440"/>
      <c r="I314" s="440">
        <v>380</v>
      </c>
      <c r="J314" s="442" t="s">
        <v>616</v>
      </c>
      <c r="K314" s="437"/>
      <c r="L314" s="438"/>
      <c r="M314" s="438"/>
      <c r="N314" s="439"/>
      <c r="O314" s="44"/>
      <c r="R314" s="264"/>
    </row>
    <row r="315" spans="1:26" ht="12.75" customHeight="1">
      <c r="A315" s="437">
        <v>172</v>
      </c>
      <c r="B315" s="438">
        <v>44481</v>
      </c>
      <c r="C315" s="438"/>
      <c r="D315" s="439" t="s">
        <v>412</v>
      </c>
      <c r="E315" s="440" t="s">
        <v>645</v>
      </c>
      <c r="F315" s="441" t="s">
        <v>973</v>
      </c>
      <c r="G315" s="440"/>
      <c r="H315" s="440"/>
      <c r="I315" s="440">
        <v>56</v>
      </c>
      <c r="J315" s="442" t="s">
        <v>616</v>
      </c>
      <c r="K315" s="437"/>
      <c r="L315" s="438"/>
      <c r="M315" s="438"/>
      <c r="N315" s="439"/>
      <c r="O315" s="44"/>
      <c r="R315" s="264"/>
    </row>
    <row r="316" spans="1:26" ht="12.75" customHeight="1">
      <c r="A316" s="443"/>
      <c r="B316" s="443"/>
      <c r="C316" s="443"/>
      <c r="D316" s="443"/>
      <c r="E316" s="443"/>
      <c r="F316" s="440"/>
      <c r="G316" s="440"/>
      <c r="H316" s="440"/>
      <c r="I316" s="440"/>
      <c r="J316" s="444"/>
      <c r="K316" s="440"/>
      <c r="L316" s="440"/>
      <c r="M316" s="440"/>
      <c r="N316" s="443"/>
      <c r="O316" s="44"/>
      <c r="R316" s="264"/>
    </row>
    <row r="317" spans="1:26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264"/>
    </row>
    <row r="318" spans="1:26" ht="12.75" customHeight="1">
      <c r="A318" s="263"/>
      <c r="B318" s="265" t="s">
        <v>844</v>
      </c>
      <c r="F318" s="59"/>
      <c r="G318" s="59"/>
      <c r="H318" s="59"/>
      <c r="I318" s="59"/>
      <c r="J318" s="44"/>
      <c r="K318" s="59"/>
      <c r="L318" s="59"/>
      <c r="M318" s="59"/>
      <c r="O318" s="44"/>
      <c r="R318" s="264"/>
    </row>
    <row r="319" spans="1:26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26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1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1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A328" s="266"/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A329" s="266"/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A330" s="56"/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</sheetData>
  <autoFilter ref="R1:R326"/>
  <mergeCells count="13">
    <mergeCell ref="O96:O97"/>
    <mergeCell ref="P96:P97"/>
    <mergeCell ref="M96:M97"/>
    <mergeCell ref="N96:N97"/>
    <mergeCell ref="A96:A97"/>
    <mergeCell ref="B96:B97"/>
    <mergeCell ref="J96:J97"/>
    <mergeCell ref="O87:O88"/>
    <mergeCell ref="P87:P88"/>
    <mergeCell ref="A87:A88"/>
    <mergeCell ref="B87:B88"/>
    <mergeCell ref="M87:M88"/>
    <mergeCell ref="N87:N88"/>
  </mergeCells>
  <pageMargins left="0.7" right="0.7" top="0.75" bottom="0.75" header="0.3" footer="0.3"/>
  <pageSetup orientation="portrait" r:id="rId1"/>
  <ignoredErrors>
    <ignoredError sqref="K97 L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2021-10-16T07:40:47Z</dcterms:modified>
</cp:coreProperties>
</file>