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F&amp;O)'!$R$1:$R$324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5" i="6"/>
  <c r="M35" s="1"/>
  <c r="K35"/>
  <c r="L104"/>
  <c r="M104" s="1"/>
  <c r="K104"/>
  <c r="L103"/>
  <c r="M103" s="1"/>
  <c r="K103"/>
  <c r="L100"/>
  <c r="M100" s="1"/>
  <c r="K100"/>
  <c r="L98"/>
  <c r="K98"/>
  <c r="L93"/>
  <c r="M93" s="1"/>
  <c r="K93"/>
  <c r="K119"/>
  <c r="M119" s="1"/>
  <c r="K124"/>
  <c r="M124" s="1"/>
  <c r="K122"/>
  <c r="M122" s="1"/>
  <c r="L99"/>
  <c r="K99"/>
  <c r="K120"/>
  <c r="M120" s="1"/>
  <c r="L33"/>
  <c r="M33" s="1"/>
  <c r="K33"/>
  <c r="L97"/>
  <c r="K97"/>
  <c r="L34"/>
  <c r="M34" s="1"/>
  <c r="K34"/>
  <c r="L29"/>
  <c r="K29"/>
  <c r="L15"/>
  <c r="M15" s="1"/>
  <c r="K15"/>
  <c r="L96"/>
  <c r="K96"/>
  <c r="L30"/>
  <c r="K30"/>
  <c r="L32"/>
  <c r="K32"/>
  <c r="K118"/>
  <c r="M118" s="1"/>
  <c r="L94"/>
  <c r="K94"/>
  <c r="L92"/>
  <c r="K92"/>
  <c r="L91"/>
  <c r="K91"/>
  <c r="L31"/>
  <c r="K31"/>
  <c r="L12"/>
  <c r="K12"/>
  <c r="M29" l="1"/>
  <c r="M98"/>
  <c r="M30"/>
  <c r="M99"/>
  <c r="M97"/>
  <c r="M32"/>
  <c r="M96"/>
  <c r="M94"/>
  <c r="M31"/>
  <c r="M91"/>
  <c r="M12"/>
  <c r="M92"/>
  <c r="L84"/>
  <c r="K84"/>
  <c r="K117"/>
  <c r="M117" s="1"/>
  <c r="K116"/>
  <c r="M116" s="1"/>
  <c r="K115"/>
  <c r="M115" s="1"/>
  <c r="L10"/>
  <c r="K10"/>
  <c r="K87"/>
  <c r="L89"/>
  <c r="K89"/>
  <c r="L90"/>
  <c r="K90"/>
  <c r="L88"/>
  <c r="K88"/>
  <c r="L87"/>
  <c r="L14"/>
  <c r="K14"/>
  <c r="L28"/>
  <c r="K28"/>
  <c r="L13"/>
  <c r="K13"/>
  <c r="K86"/>
  <c r="L86"/>
  <c r="L85"/>
  <c r="K85"/>
  <c r="L27"/>
  <c r="K27"/>
  <c r="L26"/>
  <c r="K26"/>
  <c r="M82"/>
  <c r="L81"/>
  <c r="K81"/>
  <c r="L82"/>
  <c r="K82"/>
  <c r="K83"/>
  <c r="K114"/>
  <c r="M114" s="1"/>
  <c r="M10" l="1"/>
  <c r="M88"/>
  <c r="M13"/>
  <c r="M84"/>
  <c r="M87"/>
  <c r="M28"/>
  <c r="M90"/>
  <c r="M14"/>
  <c r="M89"/>
  <c r="M85"/>
  <c r="M26"/>
  <c r="M86"/>
  <c r="M81"/>
  <c r="M27"/>
  <c r="K80"/>
  <c r="L80"/>
  <c r="L79"/>
  <c r="K79"/>
  <c r="L78"/>
  <c r="K78"/>
  <c r="L77"/>
  <c r="K77"/>
  <c r="M79" l="1"/>
  <c r="M78"/>
  <c r="M80"/>
  <c r="M77"/>
  <c r="L75"/>
  <c r="K75"/>
  <c r="L76"/>
  <c r="K76"/>
  <c r="L74"/>
  <c r="K74"/>
  <c r="M75" l="1"/>
  <c r="M76"/>
  <c r="M74"/>
  <c r="L73"/>
  <c r="K73"/>
  <c r="L72"/>
  <c r="K72"/>
  <c r="L69"/>
  <c r="K69"/>
  <c r="L70"/>
  <c r="K70"/>
  <c r="L68"/>
  <c r="K68"/>
  <c r="L71"/>
  <c r="K71"/>
  <c r="L65"/>
  <c r="K65"/>
  <c r="L66"/>
  <c r="K66"/>
  <c r="L67"/>
  <c r="K67"/>
  <c r="L64"/>
  <c r="K64"/>
  <c r="L63"/>
  <c r="K63"/>
  <c r="M70" l="1"/>
  <c r="M68"/>
  <c r="M73"/>
  <c r="M72"/>
  <c r="M71"/>
  <c r="M69"/>
  <c r="M64"/>
  <c r="M67"/>
  <c r="M65"/>
  <c r="M66"/>
  <c r="M63"/>
  <c r="L62"/>
  <c r="K62"/>
  <c r="L61"/>
  <c r="K61"/>
  <c r="L60"/>
  <c r="K60"/>
  <c r="M61" l="1"/>
  <c r="M62"/>
  <c r="M60"/>
  <c r="L54" l="1"/>
  <c r="K54"/>
  <c r="L57"/>
  <c r="K57"/>
  <c r="K59"/>
  <c r="L59"/>
  <c r="L58"/>
  <c r="K58"/>
  <c r="L56"/>
  <c r="K56"/>
  <c r="L53"/>
  <c r="K53"/>
  <c r="L55"/>
  <c r="K55"/>
  <c r="L11"/>
  <c r="K11"/>
  <c r="L52"/>
  <c r="K52"/>
  <c r="L51"/>
  <c r="K51"/>
  <c r="L50"/>
  <c r="K50"/>
  <c r="L49"/>
  <c r="K49"/>
  <c r="L48"/>
  <c r="K48"/>
  <c r="L46"/>
  <c r="K46"/>
  <c r="L47"/>
  <c r="K47"/>
  <c r="L45"/>
  <c r="K45"/>
  <c r="M53" l="1"/>
  <c r="M11"/>
  <c r="M58"/>
  <c r="M57"/>
  <c r="M56"/>
  <c r="M54"/>
  <c r="M59"/>
  <c r="M55"/>
  <c r="M49"/>
  <c r="M52"/>
  <c r="M50"/>
  <c r="M51"/>
  <c r="M46"/>
  <c r="M48"/>
  <c r="M47"/>
  <c r="M45"/>
  <c r="H312" l="1"/>
  <c r="K312" l="1"/>
  <c r="L312" s="1"/>
  <c r="K301"/>
  <c r="L301" s="1"/>
  <c r="K291"/>
  <c r="L291" s="1"/>
  <c r="K307" l="1"/>
  <c r="L307" s="1"/>
  <c r="K308" l="1"/>
  <c r="L308" s="1"/>
  <c r="K305" l="1"/>
  <c r="L305" s="1"/>
  <c r="K284"/>
  <c r="L284" s="1"/>
  <c r="K304"/>
  <c r="L304" s="1"/>
  <c r="K303"/>
  <c r="L303" s="1"/>
  <c r="K302"/>
  <c r="L302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0"/>
  <c r="L290" s="1"/>
  <c r="K289"/>
  <c r="L289" s="1"/>
  <c r="K288"/>
  <c r="L288" s="1"/>
  <c r="K287"/>
  <c r="L287" s="1"/>
  <c r="K286"/>
  <c r="L286" s="1"/>
  <c r="K285"/>
  <c r="L285" s="1"/>
  <c r="K283"/>
  <c r="L283" s="1"/>
  <c r="K282"/>
  <c r="L282" s="1"/>
  <c r="K281"/>
  <c r="L281" s="1"/>
  <c r="F280"/>
  <c r="K280" s="1"/>
  <c r="L280" s="1"/>
  <c r="K279"/>
  <c r="L279" s="1"/>
  <c r="K278"/>
  <c r="L278" s="1"/>
  <c r="K277"/>
  <c r="L277" s="1"/>
  <c r="K276"/>
  <c r="L276" s="1"/>
  <c r="K275"/>
  <c r="L275" s="1"/>
  <c r="F274"/>
  <c r="K274" s="1"/>
  <c r="L274" s="1"/>
  <c r="F273"/>
  <c r="K273" s="1"/>
  <c r="L273" s="1"/>
  <c r="K272"/>
  <c r="L272" s="1"/>
  <c r="F271"/>
  <c r="K271" s="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5"/>
  <c r="L255" s="1"/>
  <c r="K253"/>
  <c r="L253" s="1"/>
  <c r="K252"/>
  <c r="L252" s="1"/>
  <c r="F251"/>
  <c r="K251" s="1"/>
  <c r="L251" s="1"/>
  <c r="K250"/>
  <c r="L250" s="1"/>
  <c r="K247"/>
  <c r="L247" s="1"/>
  <c r="K246"/>
  <c r="L246" s="1"/>
  <c r="K245"/>
  <c r="L245" s="1"/>
  <c r="K242"/>
  <c r="L242" s="1"/>
  <c r="K241"/>
  <c r="L241" s="1"/>
  <c r="K240"/>
  <c r="L240" s="1"/>
  <c r="K239"/>
  <c r="L239" s="1"/>
  <c r="K238"/>
  <c r="L238" s="1"/>
  <c r="K237"/>
  <c r="L237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5"/>
  <c r="L225" s="1"/>
  <c r="K223"/>
  <c r="L223" s="1"/>
  <c r="K221"/>
  <c r="L221" s="1"/>
  <c r="K219"/>
  <c r="L219" s="1"/>
  <c r="K218"/>
  <c r="L218" s="1"/>
  <c r="K217"/>
  <c r="L217" s="1"/>
  <c r="K215"/>
  <c r="L215" s="1"/>
  <c r="K214"/>
  <c r="L214" s="1"/>
  <c r="K213"/>
  <c r="L213" s="1"/>
  <c r="K212"/>
  <c r="K211"/>
  <c r="L211" s="1"/>
  <c r="K210"/>
  <c r="L210" s="1"/>
  <c r="K208"/>
  <c r="L208" s="1"/>
  <c r="K207"/>
  <c r="L207" s="1"/>
  <c r="K206"/>
  <c r="L206" s="1"/>
  <c r="K205"/>
  <c r="L205" s="1"/>
  <c r="K204"/>
  <c r="L204" s="1"/>
  <c r="F203"/>
  <c r="K203" s="1"/>
  <c r="L203" s="1"/>
  <c r="H202"/>
  <c r="K202" s="1"/>
  <c r="L202" s="1"/>
  <c r="K199"/>
  <c r="L199" s="1"/>
  <c r="K198"/>
  <c r="L198" s="1"/>
  <c r="K197"/>
  <c r="L197" s="1"/>
  <c r="K196"/>
  <c r="L196" s="1"/>
  <c r="K195"/>
  <c r="L195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H168"/>
  <c r="K168" s="1"/>
  <c r="L168" s="1"/>
  <c r="F167"/>
  <c r="K167" s="1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M7"/>
  <c r="D7" i="5"/>
  <c r="K6" i="4"/>
  <c r="K6" i="3"/>
  <c r="L6" i="2"/>
</calcChain>
</file>

<file path=xl/sharedStrings.xml><?xml version="1.0" encoding="utf-8"?>
<sst xmlns="http://schemas.openxmlformats.org/spreadsheetml/2006/main" count="3107" uniqueCount="1205">
  <si>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</si>
  <si>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</si>
  <si>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</si>
  <si>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</si>
  <si>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</si>
  <si>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</si>
  <si>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</si>
  <si>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</si>
  <si>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</si>
  <si>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</si>
  <si>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</si>
  <si>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</si>
  <si>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</si>
  <si>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</si>
  <si>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</si>
  <si>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</si>
  <si>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</si>
  <si>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</si>
  <si>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</si>
  <si>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</si>
  <si>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</si>
  <si>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</si>
  <si>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</si>
  <si>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</si>
  <si>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</si>
  <si>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</si>
  <si>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</si>
  <si>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</si>
  <si>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</si>
  <si>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</si>
  <si>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</si>
  <si>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</si>
  <si>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</si>
  <si>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</si>
  <si>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</si>
  <si>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</si>
  <si>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</si>
  <si>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</si>
  <si>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</si>
  <si>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</si>
  <si>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</si>
  <si>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</si>
  <si>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</si>
  <si>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</si>
  <si>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</si>
  <si>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</si>
  <si>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</si>
  <si>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</si>
  <si>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</si>
  <si>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</si>
  <si>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</si>
  <si>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</si>
  <si>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</si>
  <si>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</si>
  <si>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</si>
  <si>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</si>
  <si>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</si>
  <si>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</si>
  <si>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</si>
  <si>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</si>
  <si>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</si>
  <si>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</si>
  <si>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</si>
  <si>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</si>
  <si>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</si>
  <si>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</si>
  <si>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</si>
  <si>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</si>
  <si>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</si>
  <si>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</si>
  <si>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</si>
  <si>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</si>
  <si>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</si>
  <si>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</si>
  <si>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</si>
  <si>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</si>
  <si>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</si>
  <si>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</si>
  <si>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</si>
  <si>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</si>
  <si>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</si>
  <si>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</si>
  <si>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</si>
  <si>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</si>
  <si>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</si>
  <si>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</si>
  <si>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</si>
  <si>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</si>
  <si>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</si>
  <si>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</si>
  <si>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</si>
  <si>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</si>
  <si>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</si>
  <si>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</si>
  <si>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</si>
  <si>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</si>
  <si>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</si>
  <si>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</si>
  <si>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</si>
  <si>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</si>
  <si>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</si>
  <si>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</si>
  <si>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</si>
  <si>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</si>
  <si>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</si>
  <si>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</si>
  <si>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</si>
  <si>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</si>
  <si>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</si>
  <si>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</si>
  <si>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</si>
  <si>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</si>
  <si>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</si>
  <si>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</si>
  <si>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</si>
  <si>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</si>
  <si>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</si>
  <si>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</si>
  <si>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</si>
  <si>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</si>
  <si>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</si>
  <si>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</si>
  <si>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</si>
  <si>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</si>
  <si>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</si>
  <si>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</si>
  <si>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</si>
  <si>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</si>
  <si>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</si>
  <si>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</si>
  <si>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</si>
  <si>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</si>
  <si>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</si>
  <si>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</si>
  <si>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</si>
  <si>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</si>
  <si>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</si>
  <si>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</si>
  <si>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</si>
  <si>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</si>
  <si>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</si>
  <si>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</si>
  <si>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</si>
  <si>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</si>
  <si>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</si>
  <si>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</si>
  <si>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</si>
  <si>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</si>
  <si>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</si>
  <si>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</si>
  <si>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</si>
  <si>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</si>
  <si>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</si>
  <si>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</si>
  <si>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</si>
  <si>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</si>
  <si>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</si>
  <si>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</si>
  <si>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</si>
  <si>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</si>
  <si>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</si>
  <si>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</si>
  <si>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</si>
  <si>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</si>
  <si>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</si>
  <si>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</si>
  <si>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</si>
  <si>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</si>
  <si>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</si>
  <si>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</si>
  <si>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</si>
  <si>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</si>
  <si>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</si>
  <si>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</si>
  <si>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</si>
  <si>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</si>
  <si>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</si>
  <si>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</si>
  <si>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</si>
  <si>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</si>
  <si>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</si>
  <si>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</si>
  <si>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</si>
  <si>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</si>
  <si>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</si>
  <si>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</si>
  <si>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</si>
  <si>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</si>
  <si>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</si>
  <si>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</si>
  <si>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</si>
  <si>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</si>
  <si>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</si>
  <si>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</si>
  <si>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</si>
  <si>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</si>
  <si>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</si>
  <si>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</si>
  <si>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</si>
  <si>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</si>
  <si>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</si>
  <si>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</si>
  <si>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</si>
  <si>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</si>
  <si>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</si>
  <si>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</si>
  <si>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</si>
  <si>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</si>
  <si>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</si>
  <si>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</si>
  <si>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</si>
  <si>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</si>
  <si>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</si>
  <si>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</si>
  <si>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</si>
  <si>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</si>
  <si>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</si>
  <si>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</si>
  <si>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</si>
  <si>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</si>
  <si>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</si>
  <si>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</si>
  <si>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</si>
  <si>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</si>
  <si>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</si>
  <si>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</si>
  <si>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</si>
  <si>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</si>
  <si>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</si>
  <si>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</si>
  <si>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</si>
  <si>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</si>
  <si>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</si>
  <si>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</si>
  <si>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</si>
  <si>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</si>
  <si>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</si>
  <si>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</si>
  <si>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</si>
  <si>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</si>
  <si>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</si>
  <si>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</si>
  <si>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</si>
  <si>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</si>
  <si>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</si>
  <si>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</si>
  <si>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</si>
  <si>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</si>
  <si>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</si>
  <si>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</si>
  <si>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</si>
  <si>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</si>
  <si>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</si>
  <si>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</si>
  <si>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</si>
  <si>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</si>
  <si>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</si>
  <si>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</si>
  <si>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</si>
  <si>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</si>
  <si>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</si>
  <si>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</si>
  <si>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</si>
  <si>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</si>
  <si>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</si>
  <si>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</si>
  <si>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</si>
  <si>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</si>
  <si>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</si>
  <si>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</si>
  <si>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</si>
  <si>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</si>
  <si>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</si>
  <si>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</si>
  <si>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</si>
  <si>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</si>
  <si>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</si>
  <si>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</si>
  <si>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</si>
  <si>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</si>
  <si>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</si>
  <si>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</si>
  <si>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</si>
  <si>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</si>
  <si>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</si>
  <si>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</si>
  <si>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</si>
  <si>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</si>
  <si>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</si>
  <si>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</si>
  <si>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</si>
  <si>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</si>
  <si>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</si>
  <si>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</si>
  <si>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</si>
  <si>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</si>
  <si>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</si>
  <si>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</si>
  <si>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</si>
  <si>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</si>
  <si>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</si>
  <si>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</si>
  <si>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</si>
  <si>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</si>
  <si>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</si>
  <si>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</si>
  <si>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</si>
  <si>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</si>
  <si>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</si>
  <si>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</si>
  <si>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</si>
  <si>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</si>
  <si>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</si>
  <si>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</si>
  <si>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</si>
  <si>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</si>
  <si>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</si>
  <si>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</si>
  <si>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</si>
  <si>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</si>
  <si>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</si>
  <si>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</si>
  <si>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</si>
  <si>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</si>
  <si>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</si>
  <si>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</si>
  <si>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</si>
  <si>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</si>
  <si>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</si>
  <si>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</si>
  <si>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</si>
  <si>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</si>
  <si>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</si>
  <si>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</si>
  <si>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</si>
  <si>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</si>
  <si>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</si>
  <si>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</si>
  <si>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</si>
  <si>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</si>
  <si>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</si>
  <si>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</si>
  <si>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</si>
  <si>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</si>
  <si>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</si>
  <si>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</si>
  <si>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</si>
  <si>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</si>
  <si>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</si>
  <si>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</si>
  <si>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</si>
  <si>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</si>
  <si>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</si>
  <si>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</si>
  <si>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</si>
  <si>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</si>
  <si>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</si>
  <si>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</si>
  <si>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</si>
  <si>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</si>
  <si>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</si>
  <si>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</si>
  <si>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</si>
  <si>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</si>
  <si>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</si>
  <si>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</si>
  <si>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</si>
  <si>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</si>
  <si>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</si>
  <si>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</si>
  <si>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</si>
  <si>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</si>
  <si>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</si>
  <si>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</si>
  <si>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</si>
  <si>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</si>
  <si>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</si>
  <si>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</si>
  <si>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</si>
  <si>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</si>
  <si>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</si>
  <si>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</si>
  <si>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</si>
  <si>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</si>
  <si>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</si>
  <si>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</si>
  <si>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</si>
  <si>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</si>
  <si>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</si>
  <si>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</si>
  <si>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</si>
  <si>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</si>
  <si>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</si>
  <si>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</si>
  <si>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</si>
  <si>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</si>
  <si>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</si>
  <si>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</si>
  <si>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</si>
  <si>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</si>
  <si>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</si>
  <si>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</si>
  <si>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</si>
  <si>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</si>
  <si>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</si>
  <si>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</si>
  <si>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</si>
  <si>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</si>
  <si>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</si>
  <si>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</si>
  <si>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</si>
  <si>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</si>
  <si>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</si>
  <si>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</si>
  <si>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</si>
  <si>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</si>
  <si>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</si>
  <si>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</si>
  <si>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</si>
  <si>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</si>
  <si>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</si>
  <si>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</si>
  <si>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</si>
  <si>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</si>
  <si>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</si>
  <si>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</si>
  <si>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</si>
  <si>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</si>
  <si>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</si>
  <si>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</si>
  <si>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</si>
  <si>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</si>
  <si>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</si>
  <si>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</si>
  <si>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</si>
  <si>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</si>
  <si>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</si>
  <si>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</si>
  <si>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</si>
  <si>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</si>
  <si>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</si>
  <si>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</si>
  <si>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</si>
  <si>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</si>
  <si>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</si>
  <si>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</si>
  <si>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</si>
  <si>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</si>
  <si>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</si>
  <si>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</si>
  <si>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</si>
  <si>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</si>
  <si>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</si>
  <si>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</si>
  <si>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</si>
  <si>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</si>
  <si>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</si>
  <si>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</si>
  <si>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</si>
  <si>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</si>
  <si>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</si>
  <si>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</si>
  <si>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</si>
  <si>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</si>
  <si>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</si>
  <si>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</si>
  <si>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</si>
  <si>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</si>
  <si>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</si>
  <si>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</si>
  <si>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</si>
  <si>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</si>
  <si>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</si>
  <si>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</si>
  <si>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</si>
  <si>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</si>
  <si>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</si>
  <si>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</si>
  <si>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</si>
  <si>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</si>
  <si>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</si>
  <si>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</si>
  <si>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</si>
  <si>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</si>
  <si>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</si>
  <si>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</si>
  <si>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</si>
  <si>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</si>
  <si>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</si>
  <si>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</si>
  <si>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</si>
  <si>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</si>
  <si>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</si>
  <si>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</si>
  <si>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</si>
  <si>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</si>
  <si>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</si>
  <si>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</si>
  <si>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</si>
  <si>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</si>
  <si>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</si>
  <si>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</si>
  <si>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</si>
  <si>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</si>
  <si>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</si>
  <si>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</si>
  <si>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</si>
  <si>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</si>
  <si>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</si>
  <si>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</si>
  <si>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</si>
  <si>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</si>
  <si>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</si>
  <si>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</si>
  <si>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</si>
  <si>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</si>
  <si>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</si>
  <si>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</si>
  <si>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</si>
  <si>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</si>
  <si>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</si>
  <si>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</si>
  <si>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</si>
  <si>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</si>
  <si>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</si>
  <si>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</si>
  <si>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</si>
  <si>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</si>
  <si>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</si>
  <si>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</si>
  <si>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</si>
  <si>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</si>
  <si>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</si>
  <si>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</si>
  <si>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</si>
  <si>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</si>
  <si>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</si>
  <si>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</si>
  <si>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</si>
  <si>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</si>
  <si>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</si>
  <si>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</si>
  <si>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</si>
  <si>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</si>
  <si>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</si>
  <si>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</si>
  <si>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</si>
  <si>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</si>
  <si>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</si>
  <si>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</si>
  <si>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</si>
  <si>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</si>
  <si>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</si>
  <si>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</si>
  <si>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</si>
  <si>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</si>
  <si>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</si>
  <si>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</si>
  <si>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</si>
  <si>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</si>
  <si>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</si>
  <si>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</si>
  <si>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</si>
  <si>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</si>
  <si>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</si>
  <si>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</si>
  <si>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</si>
  <si>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</si>
  <si>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</si>
  <si>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</si>
  <si>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</si>
  <si>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</si>
  <si>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</si>
  <si>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</si>
  <si>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</si>
  <si>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</si>
  <si>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</si>
  <si>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</si>
  <si>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</si>
  <si>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</si>
  <si>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</si>
  <si>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</si>
  <si>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</si>
  <si>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</si>
  <si>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</si>
  <si>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</si>
  <si>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</si>
  <si>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</si>
  <si>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</si>
  <si>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</si>
  <si>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</si>
  <si>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</si>
  <si>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</si>
  <si>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</si>
  <si>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</si>
  <si>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</si>
  <si>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</si>
  <si>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</si>
  <si>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</si>
  <si>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</si>
  <si>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</si>
  <si>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</si>
  <si>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</si>
  <si>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</si>
  <si>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</si>
  <si>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</si>
  <si>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</si>
  <si>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</si>
  <si>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</si>
  <si>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</si>
  <si>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</si>
  <si>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</si>
  <si>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</si>
  <si>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</si>
  <si>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</si>
  <si>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</si>
  <si>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</si>
  <si>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</si>
  <si>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</si>
  <si>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</si>
  <si>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</si>
  <si>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</si>
  <si>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</si>
  <si>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</si>
  <si>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</si>
  <si>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</si>
  <si>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</si>
  <si>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</si>
  <si>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</si>
  <si>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</si>
  <si>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</si>
  <si>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</si>
  <si>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</si>
  <si>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</si>
  <si>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</si>
  <si>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</si>
  <si>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</si>
  <si>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</si>
  <si>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</si>
  <si>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</si>
  <si>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</si>
  <si>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</si>
  <si>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</si>
  <si>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</si>
  <si>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</si>
  <si>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</si>
  <si>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</si>
  <si>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</si>
  <si>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</si>
  <si>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</si>
  <si>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</si>
  <si>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</si>
  <si>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</si>
  <si>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</si>
  <si>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</si>
  <si>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</si>
  <si>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</si>
  <si>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</si>
  <si>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</si>
  <si>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</si>
  <si>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</si>
  <si>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</si>
  <si>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</si>
  <si>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</si>
  <si>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</si>
  <si>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</si>
  <si>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</si>
  <si>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</si>
  <si>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</si>
  <si>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</si>
  <si>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</si>
  <si>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</si>
  <si>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</si>
  <si>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</si>
  <si>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</si>
  <si>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</si>
  <si>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</si>
  <si>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</si>
  <si>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</si>
  <si>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</si>
  <si>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</si>
  <si>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</si>
  <si>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</si>
  <si>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</si>
  <si>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</si>
  <si>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</si>
  <si>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</si>
  <si>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</si>
  <si>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</si>
  <si>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</si>
  <si>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</si>
  <si>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</si>
  <si>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</si>
  <si>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</si>
  <si>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</si>
  <si>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</si>
  <si>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</si>
  <si>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</si>
  <si>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</si>
  <si>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</si>
  <si>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</si>
  <si>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</si>
  <si>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</si>
  <si>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</si>
  <si>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</si>
  <si>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</si>
  <si>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</si>
  <si>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</si>
  <si>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</si>
  <si>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</si>
  <si>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</si>
  <si>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</si>
  <si>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</si>
  <si>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</si>
  <si>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</si>
  <si>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</si>
  <si>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</si>
  <si>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</si>
  <si>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</si>
  <si>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</si>
  <si>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</si>
  <si>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</si>
  <si>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</si>
  <si>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</si>
  <si>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</si>
  <si>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</si>
  <si>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</si>
  <si>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</si>
  <si>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</si>
  <si>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</si>
  <si>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</si>
  <si>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</si>
  <si>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</si>
  <si>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</si>
  <si>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</si>
  <si>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</si>
  <si>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</si>
  <si>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</si>
  <si>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</si>
  <si>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</si>
  <si>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</si>
  <si>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</si>
  <si>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</si>
  <si>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</si>
  <si>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</si>
  <si>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</si>
  <si>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</si>
  <si>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</si>
  <si>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</si>
  <si>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</si>
  <si>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</si>
  <si>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</si>
  <si>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</si>
  <si>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</si>
  <si>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</si>
  <si>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</si>
  <si>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</si>
  <si>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</si>
  <si>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</si>
  <si>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</si>
  <si>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</si>
  <si>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</si>
  <si>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</si>
  <si>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</si>
  <si>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</si>
  <si>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</si>
  <si>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</si>
  <si>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</si>
  <si>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</si>
  <si>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</si>
  <si>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</si>
  <si>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</si>
  <si>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</si>
  <si>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</si>
  <si>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</si>
  <si>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</si>
  <si>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</si>
  <si>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</si>
  <si>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</si>
  <si>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</si>
  <si>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</si>
  <si>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</si>
  <si>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</si>
  <si>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</si>
  <si>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</si>
  <si>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</si>
  <si>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</si>
  <si>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</si>
  <si>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</si>
  <si>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</si>
  <si>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</si>
  <si>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</si>
  <si>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</si>
  <si>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</si>
  <si>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</si>
  <si>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</si>
  <si>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</si>
  <si>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</si>
  <si>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</si>
  <si>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</si>
  <si>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</si>
  <si>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</si>
  <si>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</si>
  <si>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</si>
  <si>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</si>
  <si>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</si>
  <si>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</si>
  <si>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</si>
  <si>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</si>
  <si>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</si>
  <si>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</si>
  <si>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</si>
  <si>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</si>
  <si>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</si>
  <si>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</si>
  <si>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</si>
  <si>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</si>
  <si>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</si>
  <si>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</si>
  <si>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</si>
  <si>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</si>
  <si>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</si>
  <si>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</si>
  <si>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</si>
  <si>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</si>
  <si>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</si>
  <si>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</si>
  <si>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</si>
  <si>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</si>
  <si>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</si>
  <si>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</si>
  <si>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</si>
  <si>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</si>
  <si>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Profit of Rs.20/-</t>
  </si>
  <si>
    <t>MOTHERSON</t>
  </si>
  <si>
    <t>COLPAL JULY FUT</t>
  </si>
  <si>
    <t>PIDILITIND JULY FUT</t>
  </si>
  <si>
    <t>2200-2240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</si>
  <si>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</si>
  <si>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</si>
  <si>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</si>
  <si>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</si>
  <si>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</si>
  <si>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</si>
  <si>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</si>
  <si>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</si>
  <si>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</si>
  <si>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</si>
  <si>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</si>
  <si>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</si>
  <si>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</si>
  <si>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</si>
  <si>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</si>
  <si>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</si>
  <si>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</si>
  <si>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</si>
  <si>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</si>
  <si>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</si>
  <si>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</si>
  <si>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</si>
  <si>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</si>
  <si>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</si>
  <si>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</si>
  <si>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</si>
  <si>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</si>
  <si>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</si>
  <si>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</si>
  <si>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</si>
  <si>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</si>
  <si>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</si>
  <si>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</si>
  <si>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</si>
  <si>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APOLLOHOSP JULY FUT</t>
  </si>
  <si>
    <t>3850-3900</t>
  </si>
  <si>
    <t>1530-1560</t>
  </si>
  <si>
    <t>2450-2470</t>
  </si>
  <si>
    <t>Profit of Rs.24/-</t>
  </si>
  <si>
    <t>205-210</t>
  </si>
  <si>
    <t>ACE</t>
  </si>
  <si>
    <t>SIEMENS JULY FUT</t>
  </si>
  <si>
    <t>Profit of Rs.16/-</t>
  </si>
  <si>
    <t>AXISBANK JULY FUT</t>
  </si>
  <si>
    <t>665-675</t>
  </si>
  <si>
    <t>GRASIM JULY FUT</t>
  </si>
  <si>
    <t>1390-1410</t>
  </si>
  <si>
    <t>IRCTC JULY FUT</t>
  </si>
  <si>
    <t>590-600</t>
  </si>
  <si>
    <t>Profit of Rs.10.5/-</t>
  </si>
  <si>
    <t>Profit of Rs.22.5/-</t>
  </si>
  <si>
    <t>Profit of Rs.11/-</t>
  </si>
  <si>
    <t>755-765</t>
  </si>
  <si>
    <t xml:space="preserve">ICICIBANK JULY FUT </t>
  </si>
  <si>
    <t>Profit of Rs.8/-</t>
  </si>
  <si>
    <t>Sell</t>
  </si>
  <si>
    <t>PIIND JULY FUT</t>
  </si>
  <si>
    <t>2820-2850</t>
  </si>
  <si>
    <t>2290-2310</t>
  </si>
  <si>
    <t>NIFTY JULY FUT</t>
  </si>
  <si>
    <t>16300-16400</t>
  </si>
  <si>
    <t>Profit of Rs.42.5/-</t>
  </si>
  <si>
    <t>JSWSTEEL JULY FUT</t>
  </si>
  <si>
    <t>590-598</t>
  </si>
  <si>
    <t>Profit of Rs.2.5/-</t>
  </si>
  <si>
    <t>Loss of Rs.12.5/-</t>
  </si>
  <si>
    <t xml:space="preserve"> NIFTY JULY FUT </t>
  </si>
  <si>
    <t>BHARATFORG JULY FUT</t>
  </si>
  <si>
    <t>660-670</t>
  </si>
  <si>
    <t>Loss of Rs.10.5/-</t>
  </si>
  <si>
    <t>Loss of Rs.13/-</t>
  </si>
  <si>
    <t>BANKNIFTY JULY FUT</t>
  </si>
  <si>
    <t>35000-34700</t>
  </si>
  <si>
    <t>Profit of Rs.190/-</t>
  </si>
  <si>
    <t>Profit of Rs.15/-</t>
  </si>
  <si>
    <t>Profit of Rs.45/-</t>
  </si>
  <si>
    <t>2700-2740</t>
  </si>
  <si>
    <t>595-610</t>
  </si>
  <si>
    <t>135-140</t>
  </si>
  <si>
    <t>CONCOR JULY FUT</t>
  </si>
  <si>
    <t>690-705</t>
  </si>
  <si>
    <t xml:space="preserve">CIPLA JULY FUT </t>
  </si>
  <si>
    <t>980-990</t>
  </si>
  <si>
    <t>HDFCAMC JULY FUT</t>
  </si>
  <si>
    <t>1940-1970</t>
  </si>
  <si>
    <t>CROMPTON JULY FUT</t>
  </si>
  <si>
    <t>400-410</t>
  </si>
  <si>
    <t>Profit of Rs9/-</t>
  </si>
  <si>
    <t>Profit of Rs.33.5/-</t>
  </si>
  <si>
    <t>LALPATHLAB JULY FUT</t>
  </si>
  <si>
    <t>1930-1880</t>
  </si>
  <si>
    <t>BAJFINANCE JULY FUT</t>
  </si>
  <si>
    <t>6200-6250</t>
  </si>
  <si>
    <t>2340-2370</t>
  </si>
  <si>
    <t>245-255</t>
  </si>
  <si>
    <t>Profit of Rs.30.5/-</t>
  </si>
  <si>
    <t>VEDL JULY FUT</t>
  </si>
  <si>
    <t>Loss of Rs.50/-</t>
  </si>
  <si>
    <t>Profit of Rs.7.5/-</t>
  </si>
  <si>
    <t>TRENT JULY FUT</t>
  </si>
  <si>
    <t>1240-1250</t>
  </si>
  <si>
    <t>Profit of Rs.85/-</t>
  </si>
  <si>
    <t>Loss of Rs.16/-</t>
  </si>
  <si>
    <t>SIEMENS AUG FUT</t>
  </si>
  <si>
    <t>2640-2600</t>
  </si>
  <si>
    <t>BATAINDIA JULY FUT</t>
  </si>
  <si>
    <t>1900-1930</t>
  </si>
  <si>
    <t>Loss of Rs.45/-</t>
  </si>
  <si>
    <t>CIPLA JULY FUT</t>
  </si>
  <si>
    <t>1000-1020</t>
  </si>
  <si>
    <t>PIDILITIND AUG FUT</t>
  </si>
  <si>
    <t>2380-2400</t>
  </si>
  <si>
    <t>AARTIIND AUG FUT</t>
  </si>
  <si>
    <t>Profit of Rs.29/-</t>
  </si>
  <si>
    <t>MPHASIS AUG FUT</t>
  </si>
  <si>
    <t>2320-2360</t>
  </si>
  <si>
    <t>TATACOMM AUG FUT</t>
  </si>
  <si>
    <t>1060-1080</t>
  </si>
  <si>
    <t>2460-2500</t>
  </si>
  <si>
    <t>380-390</t>
  </si>
  <si>
    <t>Profit of Rs.50/-</t>
  </si>
  <si>
    <t>Profit of Rs.18/-</t>
  </si>
  <si>
    <t>Profit of Rs.35/-</t>
  </si>
  <si>
    <t>SBIN AUG FUT</t>
  </si>
  <si>
    <t>520-515</t>
  </si>
  <si>
    <t>Profit of Rs.5.5/-</t>
  </si>
  <si>
    <t>IEX AUG FUT</t>
  </si>
  <si>
    <t>164-166</t>
  </si>
  <si>
    <t>NIFTY AUG FUT</t>
  </si>
  <si>
    <t>NIFTY 16950 PE 4 AUG</t>
  </si>
  <si>
    <t>BHARTIARTL 700 CE AUG</t>
  </si>
  <si>
    <t>17-22</t>
  </si>
  <si>
    <t>2380-2420</t>
  </si>
  <si>
    <t>Profit of Rs.7.1/-</t>
  </si>
  <si>
    <t>Loss of Rs.171.5/-</t>
  </si>
  <si>
    <t>Profit of Rs.2.95/-</t>
  </si>
  <si>
    <t>COLPAL AUG FUT</t>
  </si>
  <si>
    <t>1630-1660</t>
  </si>
  <si>
    <t>Retail Research Technical Calls &amp; Fundamental Performance Report for the month of Aug-2022</t>
  </si>
  <si>
    <t>132-135</t>
  </si>
  <si>
    <t>Profit of Rs.63/-</t>
  </si>
  <si>
    <t>Profit of Rs.3.25/-</t>
  </si>
  <si>
    <t>2480-2530</t>
  </si>
  <si>
    <t xml:space="preserve">BALKRISIND </t>
  </si>
  <si>
    <t>560-570</t>
  </si>
  <si>
    <t>PIIND AUG FUT</t>
  </si>
  <si>
    <t>3150-3200</t>
  </si>
  <si>
    <t>31-31.5</t>
  </si>
  <si>
    <t>LT AUG FUT</t>
  </si>
  <si>
    <t>1750-1730</t>
  </si>
  <si>
    <t>INTELLECT AUG FUT</t>
  </si>
  <si>
    <t>650-660</t>
  </si>
  <si>
    <t>BALKRISIND AUG FUT</t>
  </si>
  <si>
    <t>2440-2480</t>
  </si>
  <si>
    <t>M&amp;MFIN 205 CE AUG</t>
  </si>
  <si>
    <t>1.5-0.5</t>
  </si>
  <si>
    <t>Loss of Rs.75/-</t>
  </si>
  <si>
    <t>Profit of Rs.130/-</t>
  </si>
  <si>
    <t>Loss of Rs.14/-</t>
  </si>
  <si>
    <t>NIFTY 17800 CE 25 AUG</t>
  </si>
  <si>
    <t>50-10</t>
  </si>
  <si>
    <t>Profit of Rs.12.50-</t>
  </si>
  <si>
    <t>ALOKINDS</t>
  </si>
  <si>
    <t>Loss of Rs.1.5/-</t>
  </si>
  <si>
    <t>Profit of Rs.22/-</t>
  </si>
  <si>
    <t>BANKNIFTY 37500 PE 11 AUG</t>
  </si>
  <si>
    <t>500-600</t>
  </si>
  <si>
    <t>Profit of Rs.23.5/-</t>
  </si>
  <si>
    <t>2230-2270</t>
  </si>
  <si>
    <t>TOPGAIN FINANCE PRIVATE LIMITED</t>
  </si>
  <si>
    <t>Profit of Rs.64/-</t>
  </si>
  <si>
    <t xml:space="preserve">CARBORUNIV </t>
  </si>
  <si>
    <t>855-875</t>
  </si>
  <si>
    <t>Profit of Rs.9.5/-</t>
  </si>
  <si>
    <t>Loss of Rs.155/-</t>
  </si>
  <si>
    <t>AXISBANK AUG FUT</t>
  </si>
  <si>
    <t>720-710</t>
  </si>
  <si>
    <t>Loss of Rs.10/-</t>
  </si>
  <si>
    <t>HCLTECH AUG FUT</t>
  </si>
  <si>
    <t>930-920</t>
  </si>
  <si>
    <t>1640-1670</t>
  </si>
  <si>
    <t>GKP</t>
  </si>
  <si>
    <t>SOUTH GUJARAT SHARES AND SHAREBROKERS LIMITED</t>
  </si>
  <si>
    <t>1593-1596</t>
  </si>
  <si>
    <t>CROMPTON AUG FUT</t>
  </si>
  <si>
    <t>383-390</t>
  </si>
  <si>
    <t>AXISBANK 750 CE AUG</t>
  </si>
  <si>
    <t>19-23</t>
  </si>
  <si>
    <t>EARUM</t>
  </si>
  <si>
    <t>IFL</t>
  </si>
  <si>
    <t>JETFREIGHT</t>
  </si>
  <si>
    <t>Jet Freight Logistics Ltd</t>
  </si>
  <si>
    <t>SKSE SECURITIES LTD</t>
  </si>
  <si>
    <t>Profit of Rs.41/-</t>
  </si>
  <si>
    <t>BHARTIARTL AUG FUT</t>
  </si>
  <si>
    <t>700-690</t>
  </si>
  <si>
    <t>Profit of Rs.2/-</t>
  </si>
  <si>
    <t>485-495</t>
  </si>
  <si>
    <t>MULTIPLIER SHARE &amp; STOCK ADVISORS PRIVATE LIMITED</t>
  </si>
  <si>
    <t>72.6-74.6</t>
  </si>
  <si>
    <t>BIRLACROPN</t>
  </si>
  <si>
    <t>980-1000</t>
  </si>
  <si>
    <t>Profit of Rs.12.5/-</t>
  </si>
  <si>
    <t>Profit of Rs.6/-</t>
  </si>
  <si>
    <t>2100-2200</t>
  </si>
  <si>
    <t>RELIANCE 2640 CE AUG</t>
  </si>
  <si>
    <t>60-80</t>
  </si>
  <si>
    <t>150-152</t>
  </si>
  <si>
    <t>YUGA STOCKS AND COMMODITIES PRIVATE LIMITED  .</t>
  </si>
  <si>
    <t>Profit of Rs.4.10/-</t>
  </si>
  <si>
    <t>Part profit of Rs.77.5/-</t>
  </si>
  <si>
    <t>Profit of Rs.11.5/-</t>
  </si>
  <si>
    <t>17600-17500</t>
  </si>
  <si>
    <t>Profit of Rs.26.5/-</t>
  </si>
  <si>
    <t xml:space="preserve">BANKNIFY 39400 PE 18-AUG </t>
  </si>
  <si>
    <t>350-400</t>
  </si>
  <si>
    <t>MCDOWELL-N AUG FUT</t>
  </si>
  <si>
    <t>820-830</t>
  </si>
  <si>
    <t>Profit of Rs.8.5/-</t>
  </si>
  <si>
    <t>Profit of Rs.13/-</t>
  </si>
  <si>
    <t>GLENMARK AUG FUT</t>
  </si>
  <si>
    <t>400-405</t>
  </si>
  <si>
    <t>GSPL AUG FUT</t>
  </si>
  <si>
    <t>244-245</t>
  </si>
  <si>
    <t>250-254</t>
  </si>
  <si>
    <t>CUMMINSIND AUG FUT</t>
  </si>
  <si>
    <t>1264-1266</t>
  </si>
  <si>
    <t>1290-1305</t>
  </si>
  <si>
    <t>NIFTY 18000 CE AUG</t>
  </si>
  <si>
    <t>90-95</t>
  </si>
  <si>
    <t>10-5.0</t>
  </si>
  <si>
    <t>YACOOBALI VENTURE COMMODITY BROKING PVT. LTD.</t>
  </si>
  <si>
    <t>KPEL</t>
  </si>
  <si>
    <t>ASHISH ASHWIN MITHANI</t>
  </si>
  <si>
    <t>NCLRESE</t>
  </si>
  <si>
    <t>VISAGAR FINANCIAL SERVICES LIMITED</t>
  </si>
  <si>
    <t>ZUBER TRADING LLP</t>
  </si>
  <si>
    <t>WITS</t>
  </si>
  <si>
    <t>JAGRUTIBEN JAYANTILAL VYAS</t>
  </si>
  <si>
    <t>GRAVITON RESEARCH CAPITAL LLP</t>
  </si>
  <si>
    <t>ARIHANT CAPITAL MARKETS LIMTED</t>
  </si>
  <si>
    <t>HARSHA ISHVARBHAI SOLANKI</t>
  </si>
  <si>
    <t>USASEEDS</t>
  </si>
  <si>
    <t>Upsurge Seeds of Agri Ltd</t>
  </si>
  <si>
    <t>WILLAMAGOR</t>
  </si>
  <si>
    <t>Williamson Magor &amp; Co</t>
  </si>
  <si>
    <t>PATEL MANIBHAI BHAGABHAI</t>
  </si>
  <si>
    <t>DANGEE</t>
  </si>
  <si>
    <t>Dangee Dums Limited</t>
  </si>
  <si>
    <t>KOTHARI MEENAXI DILIP</t>
  </si>
  <si>
    <t>AGNES FRANCIS THEKNATH</t>
  </si>
  <si>
    <t>BANKNIFY 39400 PE 18-AUG</t>
  </si>
  <si>
    <t>BHARATFORG 790 CE AUG</t>
  </si>
  <si>
    <t>16-20</t>
  </si>
  <si>
    <t>10-11.0</t>
  </si>
  <si>
    <t>HAVELLS 1340 AUG</t>
  </si>
  <si>
    <t>40-50</t>
  </si>
  <si>
    <t>Loss of Rs.14.5/-</t>
  </si>
  <si>
    <t>Loss of Rs.140/-</t>
  </si>
  <si>
    <t>2450-2500</t>
  </si>
  <si>
    <t>COFORGE AUG FUT</t>
  </si>
  <si>
    <t>3990-4050</t>
  </si>
  <si>
    <t xml:space="preserve">SUPREMEIND </t>
  </si>
  <si>
    <t>2030-2070</t>
  </si>
  <si>
    <t>ACEMEN</t>
  </si>
  <si>
    <t>HEMVIN INTIGRATED FINANCETED</t>
  </si>
  <si>
    <t>AGOL</t>
  </si>
  <si>
    <t>APPU FINANCIAL SERVICES LTD</t>
  </si>
  <si>
    <t>AML</t>
  </si>
  <si>
    <t>SAURABHTRIPATHI</t>
  </si>
  <si>
    <t>BAROEXT</t>
  </si>
  <si>
    <t>KAILASHCHANDRA BHAWARLAL TOTLA</t>
  </si>
  <si>
    <t>DHARMIK GIRISHBHAI PARIKH</t>
  </si>
  <si>
    <t>CRESSAN</t>
  </si>
  <si>
    <t>DDIL</t>
  </si>
  <si>
    <t>HARDIK MAHENDRAKUMAR SHAH HUF</t>
  </si>
  <si>
    <t>BHUMISHTH NARENDRABHAI PATEL</t>
  </si>
  <si>
    <t>EKENNIS</t>
  </si>
  <si>
    <t>NIKHIL JAIN</t>
  </si>
  <si>
    <t>FABINO</t>
  </si>
  <si>
    <t>NOPEA CAPITAL SERVICES PRIVATE LIMITED</t>
  </si>
  <si>
    <t>ARYAMAN BROKING LIMITED</t>
  </si>
  <si>
    <t>HAFIZA MOHAMED HASANFATTA</t>
  </si>
  <si>
    <t>RAMESH SAWALRAM SARAOGI</t>
  </si>
  <si>
    <t>LILABEN JASVANTSINH KHATEDIYA</t>
  </si>
  <si>
    <t>SANDIPBHAI SAROJBHAI SONI</t>
  </si>
  <si>
    <t>HETALBEN SANDIPKUMAR SONI</t>
  </si>
  <si>
    <t>AKASH PRAJAPATI</t>
  </si>
  <si>
    <t>SUMANBEN HARESHBHAI KABEERA</t>
  </si>
  <si>
    <t>JANUSCORP</t>
  </si>
  <si>
    <t>RIPALBEN DHARMIKKUMAR PARIKH</t>
  </si>
  <si>
    <t>KLBRENG-B</t>
  </si>
  <si>
    <t>SUPREMUS PROJECTSLLP</t>
  </si>
  <si>
    <t>RBL BANK LIMITED</t>
  </si>
  <si>
    <t>SWATI AGARWAL</t>
  </si>
  <si>
    <t>BHAWARLAL JAJOO</t>
  </si>
  <si>
    <t>RBL BANK LTD</t>
  </si>
  <si>
    <t>KREDENT TRADING LLP</t>
  </si>
  <si>
    <t>KORE</t>
  </si>
  <si>
    <t>MANOMAY</t>
  </si>
  <si>
    <t>NNM SECURITIES PVT LTD</t>
  </si>
  <si>
    <t>MNIL</t>
  </si>
  <si>
    <t>AKASH DAGAR</t>
  </si>
  <si>
    <t>SITA RAM</t>
  </si>
  <si>
    <t>HIMANSHU RAJPUT</t>
  </si>
  <si>
    <t>MUZALI</t>
  </si>
  <si>
    <t>BYJU KUNIYIL</t>
  </si>
  <si>
    <t>OSIAJEE</t>
  </si>
  <si>
    <t>RONAK HASMUKHBHAI VORA</t>
  </si>
  <si>
    <t>PRADHIN</t>
  </si>
  <si>
    <t>ASHISHBHAI JASHWANTBHAI DESAI HUF</t>
  </si>
  <si>
    <t>AKSHAY RAJENDRABHAI OSWAL</t>
  </si>
  <si>
    <t>AJAY CHAUDHARI</t>
  </si>
  <si>
    <t>RCAN</t>
  </si>
  <si>
    <t>KRIYA DHARMENDRA ZAVERI</t>
  </si>
  <si>
    <t>ROLCOEN</t>
  </si>
  <si>
    <t>MABLE RAJESH</t>
  </si>
  <si>
    <t>GENERAL INSURANCE CORPORATION OF INDIA</t>
  </si>
  <si>
    <t>SCTL</t>
  </si>
  <si>
    <t>SELLWIN</t>
  </si>
  <si>
    <t>MEGHSHREE CREDIT PVT LTD</t>
  </si>
  <si>
    <t>SWAGTAM</t>
  </si>
  <si>
    <t>DEVBHOOMI COMMERCIAL PRIVATE LTD</t>
  </si>
  <si>
    <t>SHIVANI SODHI</t>
  </si>
  <si>
    <t>LOKESH GUPTA (HUF)</t>
  </si>
  <si>
    <t>DEEPIKA GUPTA</t>
  </si>
  <si>
    <t>SWORDEDGE</t>
  </si>
  <si>
    <t>NIMISH PANDE</t>
  </si>
  <si>
    <t>TARINI</t>
  </si>
  <si>
    <t>DAADI EQUITY &amp; DERIVATIVE PRIVATE LIMITED</t>
  </si>
  <si>
    <t>CHIRAG BHARATKUMAR SHAH</t>
  </si>
  <si>
    <t>BHARATGEAR</t>
  </si>
  <si>
    <t>Bharat Gears Ltd</t>
  </si>
  <si>
    <t>INDRA KIRAN VENTURES</t>
  </si>
  <si>
    <t>MATALIA STOCK BROKING PRIVATE LIMITED</t>
  </si>
  <si>
    <t>ANKITA VISHAL SHAH</t>
  </si>
  <si>
    <t>NK SECURITIES RESEARCH PRIVATE LIMITED</t>
  </si>
  <si>
    <t>INVENTURE</t>
  </si>
  <si>
    <t>Inventure Gro &amp; Sec Ltd</t>
  </si>
  <si>
    <t>KAMATHOTEL</t>
  </si>
  <si>
    <t>Kamat Hotels (I) Ltd</t>
  </si>
  <si>
    <t>NAVA</t>
  </si>
  <si>
    <t>NAVA LIMITED</t>
  </si>
  <si>
    <t>EMPLOYEES RETIREMENT SYSTEM OF TEXAS - SELF MANAGED PORTFOLIO</t>
  </si>
  <si>
    <t>SHAHALLOYS</t>
  </si>
  <si>
    <t>Shah Alloys Limited</t>
  </si>
  <si>
    <t>SPRL</t>
  </si>
  <si>
    <t>SP Refractories Limited</t>
  </si>
  <si>
    <t>BHAVIN VITHALBHAI CHHATRALA</t>
  </si>
  <si>
    <t>VAISHALI</t>
  </si>
  <si>
    <t>Vaishali Pharma Limited</t>
  </si>
  <si>
    <t>SHAH SANDIP JAYSHUKHLAL</t>
  </si>
  <si>
    <t>VIKRAMKUMAR KARANRAJ SAKARIA HUF DAKSH CORPORATION</t>
  </si>
  <si>
    <t>MUDUPULAVEMULA SURENDRANADHA REDDY</t>
  </si>
  <si>
    <t>DCM</t>
  </si>
  <si>
    <t>DCM  Ltd</t>
  </si>
  <si>
    <t>VED PRAKASH AGARWAL</t>
  </si>
  <si>
    <t>PATINTLOG</t>
  </si>
  <si>
    <t>Patel Integrated Logistic</t>
  </si>
  <si>
    <t>PATEL HOLDINGS LIMITED</t>
  </si>
  <si>
    <t>SILGO</t>
  </si>
  <si>
    <t>Silgo Retail Limited</t>
  </si>
  <si>
    <t>GAURAV CHORDIA</t>
  </si>
  <si>
    <t>ARYAMAN CAPITAL MARKETS LIMITED</t>
  </si>
  <si>
    <t>NIKUNJ STOCK BROKERS LTD</t>
  </si>
  <si>
    <t>KAILASH KUMAR AGRAWAL  .</t>
  </si>
  <si>
    <t>DISHA RESOURCES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</si>
</sst>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5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0" fillId="17" borderId="20" xfId="0" applyFont="1" applyFill="1" applyBorder="1" applyAlignment="1"/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16" fontId="32" fillId="6" borderId="20" xfId="0" applyNumberFormat="1" applyFont="1" applyFill="1" applyBorder="1" applyAlignment="1">
      <alignment horizontal="center" vertical="center"/>
    </xf>
    <xf numFmtId="165" fontId="40" fillId="12" borderId="23" xfId="0" applyNumberFormat="1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165" fontId="40" fillId="11" borderId="23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40" fillId="11" borderId="20" xfId="0" applyNumberFormat="1" applyFont="1" applyFill="1" applyBorder="1" applyAlignment="1">
      <alignment horizontal="center" vertical="center"/>
    </xf>
    <xf numFmtId="165" fontId="40" fillId="20" borderId="23" xfId="0" applyNumberFormat="1" applyFont="1" applyFill="1" applyBorder="1" applyAlignment="1">
      <alignment horizontal="center" vertical="center"/>
    </xf>
    <xf numFmtId="0" fontId="40" fillId="11" borderId="20" xfId="0" applyFont="1" applyFill="1" applyBorder="1" applyAlignment="1">
      <alignment horizontal="center" vertical="center"/>
    </xf>
    <xf numFmtId="0" fontId="40" fillId="11" borderId="20" xfId="0" applyFont="1" applyFill="1" applyBorder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0" fontId="32" fillId="23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 applyAlignment="1">
      <alignment horizontal="center" vertical="center"/>
    </xf>
    <xf numFmtId="165" fontId="40" fillId="22" borderId="23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0" fontId="32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2" fillId="11" borderId="23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3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0" borderId="20" xfId="0" applyFont="1" applyFill="1" applyBorder="1" applyAlignment="1">
      <alignment horizontal="center" vertical="center"/>
    </xf>
    <xf numFmtId="0" fontId="40" fillId="20" borderId="20" xfId="0" applyFont="1" applyFill="1" applyBorder="1"/>
    <xf numFmtId="165" fontId="40" fillId="20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11" borderId="25" xfId="0" applyFont="1" applyFill="1" applyBorder="1" applyAlignment="1">
      <alignment horizontal="center" vertical="center"/>
    </xf>
    <xf numFmtId="165" fontId="31" fillId="11" borderId="25" xfId="0" applyNumberFormat="1" applyFont="1" applyFill="1" applyBorder="1" applyAlignment="1">
      <alignment horizontal="center" vertical="center"/>
    </xf>
    <xf numFmtId="15" fontId="31" fillId="11" borderId="25" xfId="0" applyNumberFormat="1" applyFont="1" applyFill="1" applyBorder="1" applyAlignment="1">
      <alignment horizontal="center" vertical="center"/>
    </xf>
    <xf numFmtId="0" fontId="32" fillId="11" borderId="25" xfId="0" applyFont="1" applyFill="1" applyBorder="1"/>
    <xf numFmtId="43" fontId="31" fillId="11" borderId="25" xfId="0" applyNumberFormat="1" applyFont="1" applyFill="1" applyBorder="1" applyAlignment="1">
      <alignment horizontal="center" vertical="top"/>
    </xf>
    <xf numFmtId="0" fontId="31" fillId="11" borderId="25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32" fillId="25" borderId="2" xfId="0" applyFont="1" applyFill="1" applyBorder="1" applyAlignment="1">
      <alignment horizontal="center" vertical="center"/>
    </xf>
    <xf numFmtId="2" fontId="32" fillId="25" borderId="2" xfId="0" applyNumberFormat="1" applyFont="1" applyFill="1" applyBorder="1" applyAlignment="1">
      <alignment horizontal="center" vertical="center"/>
    </xf>
    <xf numFmtId="10" fontId="32" fillId="25" borderId="5" xfId="0" applyNumberFormat="1" applyFont="1" applyFill="1" applyBorder="1" applyAlignment="1">
      <alignment horizontal="center" vertical="center" wrapText="1"/>
    </xf>
    <xf numFmtId="0" fontId="32" fillId="25" borderId="21" xfId="0" applyFont="1" applyFill="1" applyBorder="1" applyAlignment="1">
      <alignment horizontal="center" vertical="center"/>
    </xf>
    <xf numFmtId="16" fontId="32" fillId="25" borderId="21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6" fontId="31" fillId="13" borderId="20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17" fontId="32" fillId="17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20" borderId="21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1" borderId="23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215</xdr:row>
      <xdr:rowOff>0</xdr:rowOff>
    </xdr:from>
    <xdr:to>
      <xdr:col>11</xdr:col>
      <xdr:colOff>123825</xdr:colOff>
      <xdr:row>229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216</xdr:row>
      <xdr:rowOff>89647</xdr:rowOff>
    </xdr:from>
    <xdr:to>
      <xdr:col>4</xdr:col>
      <xdr:colOff>605118</xdr:colOff>
      <xdr:row>221</xdr:row>
      <xdr:rowOff>72815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514</xdr:row>
      <xdr:rowOff>4482</xdr:rowOff>
    </xdr:from>
    <xdr:to>
      <xdr:col>12</xdr:col>
      <xdr:colOff>208430</xdr:colOff>
      <xdr:row>523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513</xdr:row>
      <xdr:rowOff>100852</xdr:rowOff>
    </xdr:from>
    <xdr:to>
      <xdr:col>5</xdr:col>
      <xdr:colOff>212911</xdr:colOff>
      <xdr:row>517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44791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8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8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8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8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0"/>
  <sheetViews>
    <sheetView zoomScale="85" zoomScaleNormal="85" workbookViewId="0">
      <pane ySplit="10" topLeftCell="A11" activePane="bottomLeft" state="frozen"/>
      <selection activeCell="B10" sqref="B10:M216"/>
      <selection pane="bottomLeft" activeCell="D18" sqref="D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44791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36" t="s">
        <v>16</v>
      </c>
      <c r="B9" s="438" t="s">
        <v>17</v>
      </c>
      <c r="C9" s="438" t="s">
        <v>18</v>
      </c>
      <c r="D9" s="438" t="s">
        <v>19</v>
      </c>
      <c r="E9" s="23" t="s">
        <v>20</v>
      </c>
      <c r="F9" s="23" t="s">
        <v>21</v>
      </c>
      <c r="G9" s="433" t="s">
        <v>22</v>
      </c>
      <c r="H9" s="434"/>
      <c r="I9" s="435"/>
      <c r="J9" s="433" t="s">
        <v>23</v>
      </c>
      <c r="K9" s="434"/>
      <c r="L9" s="435"/>
      <c r="M9" s="23"/>
      <c r="N9" s="24"/>
      <c r="O9" s="24"/>
      <c r="P9" s="24"/>
    </row>
    <row r="10" spans="1:16" ht="59.25" customHeight="1">
      <c r="A10" s="437"/>
      <c r="B10" s="439"/>
      <c r="C10" s="439"/>
      <c r="D10" s="43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44798</v>
      </c>
      <c r="E11" s="32">
        <v>17974.099999999999</v>
      </c>
      <c r="F11" s="32">
        <v>17944.766666666666</v>
      </c>
      <c r="G11" s="33">
        <v>17897.233333333334</v>
      </c>
      <c r="H11" s="33">
        <v>17820.366666666669</v>
      </c>
      <c r="I11" s="33">
        <v>17772.833333333336</v>
      </c>
      <c r="J11" s="33">
        <v>18021.633333333331</v>
      </c>
      <c r="K11" s="33">
        <v>18069.166666666664</v>
      </c>
      <c r="L11" s="33">
        <v>18146.033333333329</v>
      </c>
      <c r="M11" s="34">
        <v>17992.3</v>
      </c>
      <c r="N11" s="34">
        <v>17867.900000000001</v>
      </c>
      <c r="O11" s="35">
        <v>14508400</v>
      </c>
      <c r="P11" s="36">
        <v>4.6842530593396443E-2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44798</v>
      </c>
      <c r="E12" s="37">
        <v>39513.449999999997</v>
      </c>
      <c r="F12" s="37">
        <v>39440.783333333333</v>
      </c>
      <c r="G12" s="38">
        <v>39332.666666666664</v>
      </c>
      <c r="H12" s="38">
        <v>39151.883333333331</v>
      </c>
      <c r="I12" s="38">
        <v>39043.766666666663</v>
      </c>
      <c r="J12" s="38">
        <v>39621.566666666666</v>
      </c>
      <c r="K12" s="38">
        <v>39729.683333333334</v>
      </c>
      <c r="L12" s="38">
        <v>39910.466666666667</v>
      </c>
      <c r="M12" s="28">
        <v>39548.9</v>
      </c>
      <c r="N12" s="28">
        <v>39260</v>
      </c>
      <c r="O12" s="39">
        <v>3462325</v>
      </c>
      <c r="P12" s="40">
        <v>6.2584397250184137E-2</v>
      </c>
    </row>
    <row r="13" spans="1:16" ht="12.75" customHeight="1">
      <c r="A13" s="28">
        <v>3</v>
      </c>
      <c r="B13" s="29" t="s">
        <v>35</v>
      </c>
      <c r="C13" s="30" t="s">
        <v>792</v>
      </c>
      <c r="D13" s="31">
        <v>44803</v>
      </c>
      <c r="E13" s="37">
        <v>18365.400000000001</v>
      </c>
      <c r="F13" s="37">
        <v>18307.150000000001</v>
      </c>
      <c r="G13" s="38">
        <v>18238.350000000002</v>
      </c>
      <c r="H13" s="38">
        <v>18111.3</v>
      </c>
      <c r="I13" s="38">
        <v>18042.5</v>
      </c>
      <c r="J13" s="38">
        <v>18434.200000000004</v>
      </c>
      <c r="K13" s="38">
        <v>18503.000000000007</v>
      </c>
      <c r="L13" s="38">
        <v>18630.050000000007</v>
      </c>
      <c r="M13" s="28">
        <v>18375.95</v>
      </c>
      <c r="N13" s="28">
        <v>18180.099999999999</v>
      </c>
      <c r="O13" s="39">
        <v>8760</v>
      </c>
      <c r="P13" s="40">
        <v>0.23728813559322035</v>
      </c>
    </row>
    <row r="14" spans="1:16" ht="12.75" customHeight="1">
      <c r="A14" s="28">
        <v>4</v>
      </c>
      <c r="B14" s="29" t="s">
        <v>35</v>
      </c>
      <c r="C14" s="30" t="s">
        <v>821</v>
      </c>
      <c r="D14" s="31">
        <v>44803</v>
      </c>
      <c r="E14" s="37">
        <v>7294.9</v>
      </c>
      <c r="F14" s="37">
        <v>2431.6333333333332</v>
      </c>
      <c r="G14" s="38">
        <v>4863.2666666666664</v>
      </c>
      <c r="H14" s="38">
        <v>2431.6333333333332</v>
      </c>
      <c r="I14" s="38">
        <v>4863.2666666666664</v>
      </c>
      <c r="J14" s="38">
        <v>4863.2666666666664</v>
      </c>
      <c r="K14" s="38">
        <v>2431.6333333333332</v>
      </c>
      <c r="L14" s="38">
        <v>4863.2666666666664</v>
      </c>
      <c r="M14" s="28">
        <v>0</v>
      </c>
      <c r="N14" s="28">
        <v>0</v>
      </c>
      <c r="O14" s="39">
        <v>225</v>
      </c>
      <c r="P14" s="40">
        <v>-0.25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44798</v>
      </c>
      <c r="E15" s="37">
        <v>833.1</v>
      </c>
      <c r="F15" s="37">
        <v>834.31666666666672</v>
      </c>
      <c r="G15" s="38">
        <v>827.68333333333339</v>
      </c>
      <c r="H15" s="38">
        <v>822.26666666666665</v>
      </c>
      <c r="I15" s="38">
        <v>815.63333333333333</v>
      </c>
      <c r="J15" s="38">
        <v>839.73333333333346</v>
      </c>
      <c r="K15" s="38">
        <v>846.3666666666669</v>
      </c>
      <c r="L15" s="38">
        <v>851.78333333333353</v>
      </c>
      <c r="M15" s="28">
        <v>840.95</v>
      </c>
      <c r="N15" s="28">
        <v>828.9</v>
      </c>
      <c r="O15" s="39">
        <v>3296300</v>
      </c>
      <c r="P15" s="40">
        <v>1.2004175365344467E-2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44798</v>
      </c>
      <c r="E16" s="37">
        <v>2894.4</v>
      </c>
      <c r="F16" s="37">
        <v>2898.7833333333333</v>
      </c>
      <c r="G16" s="38">
        <v>2864.6166666666668</v>
      </c>
      <c r="H16" s="38">
        <v>2834.8333333333335</v>
      </c>
      <c r="I16" s="38">
        <v>2800.666666666667</v>
      </c>
      <c r="J16" s="38">
        <v>2928.5666666666666</v>
      </c>
      <c r="K16" s="38">
        <v>2962.7333333333336</v>
      </c>
      <c r="L16" s="38">
        <v>2992.5166666666664</v>
      </c>
      <c r="M16" s="28">
        <v>2932.95</v>
      </c>
      <c r="N16" s="28">
        <v>2869</v>
      </c>
      <c r="O16" s="39">
        <v>944250</v>
      </c>
      <c r="P16" s="40">
        <v>-6.8097705403404887E-2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44798</v>
      </c>
      <c r="E17" s="37">
        <v>19250.599999999999</v>
      </c>
      <c r="F17" s="37">
        <v>19243.433333333334</v>
      </c>
      <c r="G17" s="38">
        <v>19087.166666666668</v>
      </c>
      <c r="H17" s="38">
        <v>18923.733333333334</v>
      </c>
      <c r="I17" s="38">
        <v>18767.466666666667</v>
      </c>
      <c r="J17" s="38">
        <v>19406.866666666669</v>
      </c>
      <c r="K17" s="38">
        <v>19563.133333333331</v>
      </c>
      <c r="L17" s="38">
        <v>19726.566666666669</v>
      </c>
      <c r="M17" s="28">
        <v>19399.7</v>
      </c>
      <c r="N17" s="28">
        <v>19080</v>
      </c>
      <c r="O17" s="39">
        <v>42600</v>
      </c>
      <c r="P17" s="40">
        <v>-2.8284671532846715E-2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44798</v>
      </c>
      <c r="E18" s="37">
        <v>113.35</v>
      </c>
      <c r="F18" s="37">
        <v>113.55</v>
      </c>
      <c r="G18" s="38">
        <v>112.64999999999999</v>
      </c>
      <c r="H18" s="38">
        <v>111.94999999999999</v>
      </c>
      <c r="I18" s="38">
        <v>111.04999999999998</v>
      </c>
      <c r="J18" s="38">
        <v>114.25</v>
      </c>
      <c r="K18" s="38">
        <v>115.15</v>
      </c>
      <c r="L18" s="38">
        <v>115.85000000000001</v>
      </c>
      <c r="M18" s="28">
        <v>114.45</v>
      </c>
      <c r="N18" s="28">
        <v>112.85</v>
      </c>
      <c r="O18" s="39">
        <v>21205800</v>
      </c>
      <c r="P18" s="40">
        <v>-2.0209580838323353E-2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44798</v>
      </c>
      <c r="E19" s="37">
        <v>294.7</v>
      </c>
      <c r="F19" s="37">
        <v>293.58333333333331</v>
      </c>
      <c r="G19" s="38">
        <v>290.91666666666663</v>
      </c>
      <c r="H19" s="38">
        <v>287.13333333333333</v>
      </c>
      <c r="I19" s="38">
        <v>284.46666666666664</v>
      </c>
      <c r="J19" s="38">
        <v>297.36666666666662</v>
      </c>
      <c r="K19" s="38">
        <v>300.03333333333325</v>
      </c>
      <c r="L19" s="38">
        <v>303.81666666666661</v>
      </c>
      <c r="M19" s="28">
        <v>296.25</v>
      </c>
      <c r="N19" s="28">
        <v>289.8</v>
      </c>
      <c r="O19" s="39">
        <v>13314600</v>
      </c>
      <c r="P19" s="40">
        <v>4.446257393432592E-2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44798</v>
      </c>
      <c r="E20" s="37">
        <v>2287.4</v>
      </c>
      <c r="F20" s="37">
        <v>2295.1333333333332</v>
      </c>
      <c r="G20" s="38">
        <v>2272.2666666666664</v>
      </c>
      <c r="H20" s="38">
        <v>2257.1333333333332</v>
      </c>
      <c r="I20" s="38">
        <v>2234.2666666666664</v>
      </c>
      <c r="J20" s="38">
        <v>2310.2666666666664</v>
      </c>
      <c r="K20" s="38">
        <v>2333.1333333333332</v>
      </c>
      <c r="L20" s="38">
        <v>2348.2666666666664</v>
      </c>
      <c r="M20" s="28">
        <v>2318</v>
      </c>
      <c r="N20" s="28">
        <v>2280</v>
      </c>
      <c r="O20" s="39">
        <v>2473000</v>
      </c>
      <c r="P20" s="40">
        <v>1.4460055378935494E-2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44798</v>
      </c>
      <c r="E21" s="37">
        <v>3013.25</v>
      </c>
      <c r="F21" s="37">
        <v>3009.4333333333329</v>
      </c>
      <c r="G21" s="38">
        <v>2986.8666666666659</v>
      </c>
      <c r="H21" s="38">
        <v>2960.4833333333331</v>
      </c>
      <c r="I21" s="38">
        <v>2937.9166666666661</v>
      </c>
      <c r="J21" s="38">
        <v>3035.8166666666657</v>
      </c>
      <c r="K21" s="38">
        <v>3058.3833333333323</v>
      </c>
      <c r="L21" s="38">
        <v>3084.7666666666655</v>
      </c>
      <c r="M21" s="28">
        <v>3032</v>
      </c>
      <c r="N21" s="28">
        <v>2983.05</v>
      </c>
      <c r="O21" s="39">
        <v>19425500</v>
      </c>
      <c r="P21" s="40">
        <v>3.6683975302901134E-3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44798</v>
      </c>
      <c r="E22" s="37">
        <v>825.7</v>
      </c>
      <c r="F22" s="37">
        <v>827.5333333333333</v>
      </c>
      <c r="G22" s="38">
        <v>820.66666666666663</v>
      </c>
      <c r="H22" s="38">
        <v>815.63333333333333</v>
      </c>
      <c r="I22" s="38">
        <v>808.76666666666665</v>
      </c>
      <c r="J22" s="38">
        <v>832.56666666666661</v>
      </c>
      <c r="K22" s="38">
        <v>839.43333333333339</v>
      </c>
      <c r="L22" s="38">
        <v>844.46666666666658</v>
      </c>
      <c r="M22" s="28">
        <v>834.4</v>
      </c>
      <c r="N22" s="28">
        <v>822.5</v>
      </c>
      <c r="O22" s="39">
        <v>75082500</v>
      </c>
      <c r="P22" s="40">
        <v>1.9982016185433109E-4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44798</v>
      </c>
      <c r="E23" s="37">
        <v>2945.2</v>
      </c>
      <c r="F23" s="37">
        <v>2952.1333333333332</v>
      </c>
      <c r="G23" s="38">
        <v>2930.3166666666666</v>
      </c>
      <c r="H23" s="38">
        <v>2915.4333333333334</v>
      </c>
      <c r="I23" s="38">
        <v>2893.6166666666668</v>
      </c>
      <c r="J23" s="38">
        <v>2967.0166666666664</v>
      </c>
      <c r="K23" s="38">
        <v>2988.833333333333</v>
      </c>
      <c r="L23" s="38">
        <v>3003.7166666666662</v>
      </c>
      <c r="M23" s="28">
        <v>2973.95</v>
      </c>
      <c r="N23" s="28">
        <v>2937.25</v>
      </c>
      <c r="O23" s="39">
        <v>468800</v>
      </c>
      <c r="P23" s="40">
        <v>0.13291445142580957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44798</v>
      </c>
      <c r="E24" s="37">
        <v>520.45000000000005</v>
      </c>
      <c r="F24" s="37">
        <v>519.81666666666661</v>
      </c>
      <c r="G24" s="38">
        <v>512.98333333333323</v>
      </c>
      <c r="H24" s="38">
        <v>505.51666666666665</v>
      </c>
      <c r="I24" s="38">
        <v>498.68333333333328</v>
      </c>
      <c r="J24" s="38">
        <v>527.28333333333319</v>
      </c>
      <c r="K24" s="38">
        <v>534.11666666666667</v>
      </c>
      <c r="L24" s="38">
        <v>541.58333333333314</v>
      </c>
      <c r="M24" s="28">
        <v>526.65</v>
      </c>
      <c r="N24" s="28">
        <v>512.35</v>
      </c>
      <c r="O24" s="39">
        <v>6360000</v>
      </c>
      <c r="P24" s="40">
        <v>1.7600000000000001E-2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44798</v>
      </c>
      <c r="E25" s="37">
        <v>398.9</v>
      </c>
      <c r="F25" s="37">
        <v>400.91666666666669</v>
      </c>
      <c r="G25" s="38">
        <v>395.98333333333335</v>
      </c>
      <c r="H25" s="38">
        <v>393.06666666666666</v>
      </c>
      <c r="I25" s="38">
        <v>388.13333333333333</v>
      </c>
      <c r="J25" s="38">
        <v>403.83333333333337</v>
      </c>
      <c r="K25" s="38">
        <v>408.76666666666665</v>
      </c>
      <c r="L25" s="38">
        <v>411.68333333333339</v>
      </c>
      <c r="M25" s="28">
        <v>405.85</v>
      </c>
      <c r="N25" s="28">
        <v>398</v>
      </c>
      <c r="O25" s="39">
        <v>58978800</v>
      </c>
      <c r="P25" s="40">
        <v>-1.0748143228065938E-2</v>
      </c>
    </row>
    <row r="26" spans="1:16" ht="12.75" customHeight="1">
      <c r="A26" s="28">
        <v>16</v>
      </c>
      <c r="B26" s="227" t="s">
        <v>44</v>
      </c>
      <c r="C26" s="30" t="s">
        <v>53</v>
      </c>
      <c r="D26" s="31">
        <v>44798</v>
      </c>
      <c r="E26" s="37">
        <v>4309.25</v>
      </c>
      <c r="F26" s="37">
        <v>4325.9833333333336</v>
      </c>
      <c r="G26" s="38">
        <v>4274.5166666666673</v>
      </c>
      <c r="H26" s="38">
        <v>4239.7833333333338</v>
      </c>
      <c r="I26" s="38">
        <v>4188.3166666666675</v>
      </c>
      <c r="J26" s="38">
        <v>4360.7166666666672</v>
      </c>
      <c r="K26" s="38">
        <v>4412.1833333333343</v>
      </c>
      <c r="L26" s="38">
        <v>4446.916666666667</v>
      </c>
      <c r="M26" s="28">
        <v>4377.45</v>
      </c>
      <c r="N26" s="28">
        <v>4291.25</v>
      </c>
      <c r="O26" s="39">
        <v>1981875</v>
      </c>
      <c r="P26" s="40">
        <v>1.7691287041132243E-3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44798</v>
      </c>
      <c r="E27" s="37">
        <v>261.10000000000002</v>
      </c>
      <c r="F27" s="37">
        <v>258.43333333333334</v>
      </c>
      <c r="G27" s="38">
        <v>253.91666666666669</v>
      </c>
      <c r="H27" s="38">
        <v>246.73333333333335</v>
      </c>
      <c r="I27" s="38">
        <v>242.2166666666667</v>
      </c>
      <c r="J27" s="38">
        <v>265.61666666666667</v>
      </c>
      <c r="K27" s="38">
        <v>270.13333333333333</v>
      </c>
      <c r="L27" s="38">
        <v>277.31666666666666</v>
      </c>
      <c r="M27" s="28">
        <v>262.95</v>
      </c>
      <c r="N27" s="28">
        <v>251.25</v>
      </c>
      <c r="O27" s="39">
        <v>16485000</v>
      </c>
      <c r="P27" s="40">
        <v>0.1527165932452276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44798</v>
      </c>
      <c r="E28" s="37">
        <v>148.55000000000001</v>
      </c>
      <c r="F28" s="37">
        <v>149.55000000000001</v>
      </c>
      <c r="G28" s="38">
        <v>147.20000000000002</v>
      </c>
      <c r="H28" s="38">
        <v>145.85</v>
      </c>
      <c r="I28" s="38">
        <v>143.5</v>
      </c>
      <c r="J28" s="38">
        <v>150.90000000000003</v>
      </c>
      <c r="K28" s="38">
        <v>153.25000000000006</v>
      </c>
      <c r="L28" s="38">
        <v>154.60000000000005</v>
      </c>
      <c r="M28" s="28">
        <v>151.9</v>
      </c>
      <c r="N28" s="28">
        <v>148.19999999999999</v>
      </c>
      <c r="O28" s="39">
        <v>47080000</v>
      </c>
      <c r="P28" s="40">
        <v>0.10283438744436636</v>
      </c>
    </row>
    <row r="29" spans="1:16" ht="12.75" customHeight="1">
      <c r="A29" s="28">
        <v>19</v>
      </c>
      <c r="B29" s="228" t="s">
        <v>56</v>
      </c>
      <c r="C29" s="30" t="s">
        <v>57</v>
      </c>
      <c r="D29" s="31">
        <v>44798</v>
      </c>
      <c r="E29" s="37">
        <v>3533.5</v>
      </c>
      <c r="F29" s="37">
        <v>3531.2666666666664</v>
      </c>
      <c r="G29" s="38">
        <v>3513.1333333333328</v>
      </c>
      <c r="H29" s="38">
        <v>3492.7666666666664</v>
      </c>
      <c r="I29" s="38">
        <v>3474.6333333333328</v>
      </c>
      <c r="J29" s="38">
        <v>3551.6333333333328</v>
      </c>
      <c r="K29" s="38">
        <v>3569.766666666666</v>
      </c>
      <c r="L29" s="38">
        <v>3590.1333333333328</v>
      </c>
      <c r="M29" s="28">
        <v>3549.4</v>
      </c>
      <c r="N29" s="28">
        <v>3510.9</v>
      </c>
      <c r="O29" s="39">
        <v>5969000</v>
      </c>
      <c r="P29" s="40">
        <v>-9.2288284699399131E-3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44798</v>
      </c>
      <c r="E30" s="37">
        <v>2012.75</v>
      </c>
      <c r="F30" s="37">
        <v>2013.0166666666667</v>
      </c>
      <c r="G30" s="38">
        <v>1990.2333333333333</v>
      </c>
      <c r="H30" s="38">
        <v>1967.7166666666667</v>
      </c>
      <c r="I30" s="38">
        <v>1944.9333333333334</v>
      </c>
      <c r="J30" s="38">
        <v>2035.5333333333333</v>
      </c>
      <c r="K30" s="38">
        <v>2058.3166666666666</v>
      </c>
      <c r="L30" s="38">
        <v>2080.833333333333</v>
      </c>
      <c r="M30" s="28">
        <v>2035.8</v>
      </c>
      <c r="N30" s="28">
        <v>1990.5</v>
      </c>
      <c r="O30" s="39">
        <v>661925</v>
      </c>
      <c r="P30" s="40">
        <v>-7.4226804123711338E-3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44798</v>
      </c>
      <c r="E31" s="37">
        <v>9458.75</v>
      </c>
      <c r="F31" s="37">
        <v>9442.3166666666675</v>
      </c>
      <c r="G31" s="38">
        <v>9372.4333333333343</v>
      </c>
      <c r="H31" s="38">
        <v>9286.1166666666668</v>
      </c>
      <c r="I31" s="38">
        <v>9216.2333333333336</v>
      </c>
      <c r="J31" s="38">
        <v>9528.633333333335</v>
      </c>
      <c r="K31" s="38">
        <v>9598.5166666666701</v>
      </c>
      <c r="L31" s="38">
        <v>9684.8333333333358</v>
      </c>
      <c r="M31" s="28">
        <v>9512.2000000000007</v>
      </c>
      <c r="N31" s="28">
        <v>9356</v>
      </c>
      <c r="O31" s="39">
        <v>110775</v>
      </c>
      <c r="P31" s="40">
        <v>2.2853185595567867E-2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44798</v>
      </c>
      <c r="E32" s="37">
        <v>646.4</v>
      </c>
      <c r="F32" s="37">
        <v>647.09999999999991</v>
      </c>
      <c r="G32" s="38">
        <v>639.39999999999986</v>
      </c>
      <c r="H32" s="38">
        <v>632.4</v>
      </c>
      <c r="I32" s="38">
        <v>624.69999999999993</v>
      </c>
      <c r="J32" s="38">
        <v>654.0999999999998</v>
      </c>
      <c r="K32" s="38">
        <v>661.79999999999984</v>
      </c>
      <c r="L32" s="38">
        <v>668.79999999999973</v>
      </c>
      <c r="M32" s="28">
        <v>654.79999999999995</v>
      </c>
      <c r="N32" s="28">
        <v>640.1</v>
      </c>
      <c r="O32" s="39">
        <v>7133000</v>
      </c>
      <c r="P32" s="40">
        <v>1.9291226064589884E-2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44798</v>
      </c>
      <c r="E33" s="37">
        <v>581.79999999999995</v>
      </c>
      <c r="F33" s="37">
        <v>583.38333333333333</v>
      </c>
      <c r="G33" s="38">
        <v>576.76666666666665</v>
      </c>
      <c r="H33" s="38">
        <v>571.73333333333335</v>
      </c>
      <c r="I33" s="38">
        <v>565.11666666666667</v>
      </c>
      <c r="J33" s="38">
        <v>588.41666666666663</v>
      </c>
      <c r="K33" s="38">
        <v>595.03333333333319</v>
      </c>
      <c r="L33" s="38">
        <v>600.06666666666661</v>
      </c>
      <c r="M33" s="28">
        <v>590</v>
      </c>
      <c r="N33" s="28">
        <v>578.35</v>
      </c>
      <c r="O33" s="39">
        <v>13736000</v>
      </c>
      <c r="P33" s="40">
        <v>9.3320596663972379E-3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44798</v>
      </c>
      <c r="E34" s="37">
        <v>772.9</v>
      </c>
      <c r="F34" s="37">
        <v>771.6</v>
      </c>
      <c r="G34" s="38">
        <v>768.25</v>
      </c>
      <c r="H34" s="38">
        <v>763.6</v>
      </c>
      <c r="I34" s="38">
        <v>760.25</v>
      </c>
      <c r="J34" s="38">
        <v>776.25</v>
      </c>
      <c r="K34" s="38">
        <v>779.60000000000014</v>
      </c>
      <c r="L34" s="38">
        <v>784.25</v>
      </c>
      <c r="M34" s="28">
        <v>774.95</v>
      </c>
      <c r="N34" s="28">
        <v>766.95</v>
      </c>
      <c r="O34" s="39">
        <v>47272800</v>
      </c>
      <c r="P34" s="40">
        <v>-1.2013141724976801E-2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44798</v>
      </c>
      <c r="E35" s="37">
        <v>4075.7</v>
      </c>
      <c r="F35" s="37">
        <v>4090.1166666666663</v>
      </c>
      <c r="G35" s="38">
        <v>4053.2833333333328</v>
      </c>
      <c r="H35" s="38">
        <v>4030.8666666666663</v>
      </c>
      <c r="I35" s="38">
        <v>3994.0333333333328</v>
      </c>
      <c r="J35" s="38">
        <v>4112.5333333333328</v>
      </c>
      <c r="K35" s="38">
        <v>4149.3666666666659</v>
      </c>
      <c r="L35" s="38">
        <v>4171.7833333333328</v>
      </c>
      <c r="M35" s="28">
        <v>4126.95</v>
      </c>
      <c r="N35" s="28">
        <v>4067.7</v>
      </c>
      <c r="O35" s="39">
        <v>1879000</v>
      </c>
      <c r="P35" s="40">
        <v>-1.0010537407797681E-2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44798</v>
      </c>
      <c r="E36" s="37">
        <v>16883.2</v>
      </c>
      <c r="F36" s="37">
        <v>16678.416666666668</v>
      </c>
      <c r="G36" s="38">
        <v>16165.333333333336</v>
      </c>
      <c r="H36" s="38">
        <v>15447.466666666667</v>
      </c>
      <c r="I36" s="38">
        <v>14934.383333333335</v>
      </c>
      <c r="J36" s="38">
        <v>17396.283333333336</v>
      </c>
      <c r="K36" s="38">
        <v>17909.366666666672</v>
      </c>
      <c r="L36" s="38">
        <v>18627.233333333337</v>
      </c>
      <c r="M36" s="28">
        <v>17191.5</v>
      </c>
      <c r="N36" s="28">
        <v>15960.55</v>
      </c>
      <c r="O36" s="39">
        <v>859700</v>
      </c>
      <c r="P36" s="40">
        <v>0.10914720681202425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44798</v>
      </c>
      <c r="E37" s="37">
        <v>7555.55</v>
      </c>
      <c r="F37" s="37">
        <v>7516.3666666666659</v>
      </c>
      <c r="G37" s="38">
        <v>7366.3333333333321</v>
      </c>
      <c r="H37" s="38">
        <v>7177.1166666666659</v>
      </c>
      <c r="I37" s="38">
        <v>7027.0833333333321</v>
      </c>
      <c r="J37" s="38">
        <v>7705.5833333333321</v>
      </c>
      <c r="K37" s="38">
        <v>7855.6166666666668</v>
      </c>
      <c r="L37" s="38">
        <v>8044.8333333333321</v>
      </c>
      <c r="M37" s="28">
        <v>7666.4</v>
      </c>
      <c r="N37" s="28">
        <v>7327.15</v>
      </c>
      <c r="O37" s="39">
        <v>4544625</v>
      </c>
      <c r="P37" s="40">
        <v>1.1377545343273617E-2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44798</v>
      </c>
      <c r="E38" s="37">
        <v>2219.9499999999998</v>
      </c>
      <c r="F38" s="37">
        <v>2222.8833333333337</v>
      </c>
      <c r="G38" s="38">
        <v>2208.6166666666672</v>
      </c>
      <c r="H38" s="38">
        <v>2197.2833333333338</v>
      </c>
      <c r="I38" s="38">
        <v>2183.0166666666673</v>
      </c>
      <c r="J38" s="38">
        <v>2234.2166666666672</v>
      </c>
      <c r="K38" s="38">
        <v>2248.4833333333336</v>
      </c>
      <c r="L38" s="38">
        <v>2259.8166666666671</v>
      </c>
      <c r="M38" s="28">
        <v>2237.15</v>
      </c>
      <c r="N38" s="28">
        <v>2211.5500000000002</v>
      </c>
      <c r="O38" s="39">
        <v>2021400</v>
      </c>
      <c r="P38" s="40">
        <v>5.9400059400059396E-4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44798</v>
      </c>
      <c r="E39" s="37">
        <v>340.05</v>
      </c>
      <c r="F39" s="37">
        <v>340.2</v>
      </c>
      <c r="G39" s="38">
        <v>337.4</v>
      </c>
      <c r="H39" s="38">
        <v>334.75</v>
      </c>
      <c r="I39" s="38">
        <v>331.95</v>
      </c>
      <c r="J39" s="38">
        <v>342.84999999999997</v>
      </c>
      <c r="K39" s="38">
        <v>345.65000000000003</v>
      </c>
      <c r="L39" s="38">
        <v>348.29999999999995</v>
      </c>
      <c r="M39" s="28">
        <v>343</v>
      </c>
      <c r="N39" s="28">
        <v>337.55</v>
      </c>
      <c r="O39" s="39">
        <v>8211200</v>
      </c>
      <c r="P39" s="40">
        <v>-1.1365825467154691E-2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44798</v>
      </c>
      <c r="E40" s="37">
        <v>287.25</v>
      </c>
      <c r="F40" s="37">
        <v>285.38333333333338</v>
      </c>
      <c r="G40" s="38">
        <v>282.06666666666678</v>
      </c>
      <c r="H40" s="38">
        <v>276.88333333333338</v>
      </c>
      <c r="I40" s="38">
        <v>273.56666666666678</v>
      </c>
      <c r="J40" s="38">
        <v>290.56666666666678</v>
      </c>
      <c r="K40" s="38">
        <v>293.88333333333338</v>
      </c>
      <c r="L40" s="38">
        <v>299.06666666666678</v>
      </c>
      <c r="M40" s="28">
        <v>288.7</v>
      </c>
      <c r="N40" s="28">
        <v>280.2</v>
      </c>
      <c r="O40" s="39">
        <v>31059000</v>
      </c>
      <c r="P40" s="40">
        <v>-3.3549904783241852E-2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44798</v>
      </c>
      <c r="E41" s="37">
        <v>126.85</v>
      </c>
      <c r="F41" s="37">
        <v>125.2</v>
      </c>
      <c r="G41" s="38">
        <v>123.15</v>
      </c>
      <c r="H41" s="38">
        <v>119.45</v>
      </c>
      <c r="I41" s="38">
        <v>117.4</v>
      </c>
      <c r="J41" s="38">
        <v>128.9</v>
      </c>
      <c r="K41" s="38">
        <v>130.94999999999999</v>
      </c>
      <c r="L41" s="38">
        <v>134.65</v>
      </c>
      <c r="M41" s="28">
        <v>127.25</v>
      </c>
      <c r="N41" s="28">
        <v>121.5</v>
      </c>
      <c r="O41" s="39">
        <v>97776900</v>
      </c>
      <c r="P41" s="40">
        <v>3.5499659252834395E-2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44798</v>
      </c>
      <c r="E42" s="37">
        <v>1939.9</v>
      </c>
      <c r="F42" s="37">
        <v>1942.05</v>
      </c>
      <c r="G42" s="38">
        <v>1894.1</v>
      </c>
      <c r="H42" s="38">
        <v>1848.3</v>
      </c>
      <c r="I42" s="38">
        <v>1800.35</v>
      </c>
      <c r="J42" s="38">
        <v>1987.85</v>
      </c>
      <c r="K42" s="38">
        <v>2035.8000000000002</v>
      </c>
      <c r="L42" s="38">
        <v>2081.6</v>
      </c>
      <c r="M42" s="28">
        <v>1990</v>
      </c>
      <c r="N42" s="28">
        <v>1896.25</v>
      </c>
      <c r="O42" s="39">
        <v>2179925</v>
      </c>
      <c r="P42" s="40">
        <v>-6.7411764705882352E-2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44798</v>
      </c>
      <c r="E43" s="37">
        <v>292.60000000000002</v>
      </c>
      <c r="F43" s="37">
        <v>293.4666666666667</v>
      </c>
      <c r="G43" s="38">
        <v>290.93333333333339</v>
      </c>
      <c r="H43" s="38">
        <v>289.26666666666671</v>
      </c>
      <c r="I43" s="38">
        <v>286.73333333333341</v>
      </c>
      <c r="J43" s="38">
        <v>295.13333333333338</v>
      </c>
      <c r="K43" s="38">
        <v>297.66666666666669</v>
      </c>
      <c r="L43" s="38">
        <v>299.33333333333337</v>
      </c>
      <c r="M43" s="28">
        <v>296</v>
      </c>
      <c r="N43" s="28">
        <v>291.8</v>
      </c>
      <c r="O43" s="39">
        <v>25695600</v>
      </c>
      <c r="P43" s="40">
        <v>-1.7579543803574023E-2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44798</v>
      </c>
      <c r="E44" s="37">
        <v>703.15</v>
      </c>
      <c r="F44" s="37">
        <v>697.75</v>
      </c>
      <c r="G44" s="38">
        <v>687.9</v>
      </c>
      <c r="H44" s="38">
        <v>672.65</v>
      </c>
      <c r="I44" s="38">
        <v>662.8</v>
      </c>
      <c r="J44" s="38">
        <v>713</v>
      </c>
      <c r="K44" s="38">
        <v>722.84999999999991</v>
      </c>
      <c r="L44" s="38">
        <v>738.1</v>
      </c>
      <c r="M44" s="28">
        <v>707.6</v>
      </c>
      <c r="N44" s="28">
        <v>682.5</v>
      </c>
      <c r="O44" s="39">
        <v>7229200</v>
      </c>
      <c r="P44" s="40">
        <v>-5.899258811072455E-3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44798</v>
      </c>
      <c r="E45" s="37">
        <v>766.35</v>
      </c>
      <c r="F45" s="37">
        <v>772.85</v>
      </c>
      <c r="G45" s="38">
        <v>757.6</v>
      </c>
      <c r="H45" s="38">
        <v>748.85</v>
      </c>
      <c r="I45" s="38">
        <v>733.6</v>
      </c>
      <c r="J45" s="38">
        <v>781.6</v>
      </c>
      <c r="K45" s="38">
        <v>796.85</v>
      </c>
      <c r="L45" s="38">
        <v>805.6</v>
      </c>
      <c r="M45" s="28">
        <v>788.1</v>
      </c>
      <c r="N45" s="28">
        <v>764.1</v>
      </c>
      <c r="O45" s="39">
        <v>7806000</v>
      </c>
      <c r="P45" s="40">
        <v>2.1861500196360781E-2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44798</v>
      </c>
      <c r="E46" s="37">
        <v>723.55</v>
      </c>
      <c r="F46" s="37">
        <v>717.88333333333333</v>
      </c>
      <c r="G46" s="38">
        <v>710.91666666666663</v>
      </c>
      <c r="H46" s="38">
        <v>698.2833333333333</v>
      </c>
      <c r="I46" s="38">
        <v>691.31666666666661</v>
      </c>
      <c r="J46" s="38">
        <v>730.51666666666665</v>
      </c>
      <c r="K46" s="38">
        <v>737.48333333333335</v>
      </c>
      <c r="L46" s="38">
        <v>750.11666666666667</v>
      </c>
      <c r="M46" s="28">
        <v>724.85</v>
      </c>
      <c r="N46" s="28">
        <v>705.25</v>
      </c>
      <c r="O46" s="39">
        <v>45765300</v>
      </c>
      <c r="P46" s="40">
        <v>-2.6000808734330774E-2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44798</v>
      </c>
      <c r="E47" s="37">
        <v>53.95</v>
      </c>
      <c r="F47" s="37">
        <v>54.050000000000004</v>
      </c>
      <c r="G47" s="38">
        <v>53.600000000000009</v>
      </c>
      <c r="H47" s="38">
        <v>53.250000000000007</v>
      </c>
      <c r="I47" s="38">
        <v>52.800000000000011</v>
      </c>
      <c r="J47" s="38">
        <v>54.400000000000006</v>
      </c>
      <c r="K47" s="38">
        <v>54.850000000000009</v>
      </c>
      <c r="L47" s="38">
        <v>55.2</v>
      </c>
      <c r="M47" s="28">
        <v>54.5</v>
      </c>
      <c r="N47" s="28">
        <v>53.7</v>
      </c>
      <c r="O47" s="39">
        <v>95707500</v>
      </c>
      <c r="P47" s="40">
        <v>1.0644195587093912E-2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44798</v>
      </c>
      <c r="E48" s="37">
        <v>318.3</v>
      </c>
      <c r="F48" s="37">
        <v>318.25</v>
      </c>
      <c r="G48" s="38">
        <v>316.55</v>
      </c>
      <c r="H48" s="38">
        <v>314.8</v>
      </c>
      <c r="I48" s="38">
        <v>313.10000000000002</v>
      </c>
      <c r="J48" s="38">
        <v>320</v>
      </c>
      <c r="K48" s="38">
        <v>321.70000000000005</v>
      </c>
      <c r="L48" s="38">
        <v>323.45</v>
      </c>
      <c r="M48" s="28">
        <v>319.95</v>
      </c>
      <c r="N48" s="28">
        <v>316.5</v>
      </c>
      <c r="O48" s="39">
        <v>16792300</v>
      </c>
      <c r="P48" s="40">
        <v>1.0379186271796291E-2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44798</v>
      </c>
      <c r="E49" s="37">
        <v>18043.5</v>
      </c>
      <c r="F49" s="37">
        <v>18088.25</v>
      </c>
      <c r="G49" s="38">
        <v>17914.05</v>
      </c>
      <c r="H49" s="38">
        <v>17784.599999999999</v>
      </c>
      <c r="I49" s="38">
        <v>17610.399999999998</v>
      </c>
      <c r="J49" s="38">
        <v>18217.7</v>
      </c>
      <c r="K49" s="38">
        <v>18391.899999999998</v>
      </c>
      <c r="L49" s="38">
        <v>18521.350000000002</v>
      </c>
      <c r="M49" s="28">
        <v>18262.45</v>
      </c>
      <c r="N49" s="28">
        <v>17958.8</v>
      </c>
      <c r="O49" s="39">
        <v>170600</v>
      </c>
      <c r="P49" s="40">
        <v>3.3939393939393943E-2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44798</v>
      </c>
      <c r="E50" s="37">
        <v>347.55</v>
      </c>
      <c r="F50" s="37">
        <v>346.34999999999997</v>
      </c>
      <c r="G50" s="38">
        <v>343.19999999999993</v>
      </c>
      <c r="H50" s="38">
        <v>338.84999999999997</v>
      </c>
      <c r="I50" s="38">
        <v>335.69999999999993</v>
      </c>
      <c r="J50" s="38">
        <v>350.69999999999993</v>
      </c>
      <c r="K50" s="38">
        <v>353.84999999999991</v>
      </c>
      <c r="L50" s="38">
        <v>358.19999999999993</v>
      </c>
      <c r="M50" s="28">
        <v>349.5</v>
      </c>
      <c r="N50" s="28">
        <v>342</v>
      </c>
      <c r="O50" s="39">
        <v>14923800</v>
      </c>
      <c r="P50" s="40">
        <v>-1.8003079474120574E-2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44798</v>
      </c>
      <c r="E51" s="37">
        <v>3713.25</v>
      </c>
      <c r="F51" s="37">
        <v>3710.6166666666668</v>
      </c>
      <c r="G51" s="38">
        <v>3696.5333333333338</v>
      </c>
      <c r="H51" s="38">
        <v>3679.8166666666671</v>
      </c>
      <c r="I51" s="38">
        <v>3665.733333333334</v>
      </c>
      <c r="J51" s="38">
        <v>3727.3333333333335</v>
      </c>
      <c r="K51" s="38">
        <v>3741.4166666666665</v>
      </c>
      <c r="L51" s="38">
        <v>3758.1333333333332</v>
      </c>
      <c r="M51" s="28">
        <v>3724.7</v>
      </c>
      <c r="N51" s="28">
        <v>3693.9</v>
      </c>
      <c r="O51" s="39">
        <v>1896400</v>
      </c>
      <c r="P51" s="40">
        <v>4.7271924011486638E-2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44798</v>
      </c>
      <c r="E52" s="37">
        <v>340.8</v>
      </c>
      <c r="F52" s="37">
        <v>340.26666666666665</v>
      </c>
      <c r="G52" s="38">
        <v>336.08333333333331</v>
      </c>
      <c r="H52" s="38">
        <v>331.36666666666667</v>
      </c>
      <c r="I52" s="38">
        <v>327.18333333333334</v>
      </c>
      <c r="J52" s="38">
        <v>344.98333333333329</v>
      </c>
      <c r="K52" s="38">
        <v>349.16666666666669</v>
      </c>
      <c r="L52" s="38">
        <v>353.88333333333327</v>
      </c>
      <c r="M52" s="28">
        <v>344.45</v>
      </c>
      <c r="N52" s="28">
        <v>335.55</v>
      </c>
      <c r="O52" s="39">
        <v>7485400</v>
      </c>
      <c r="P52" s="40">
        <v>0.20334378265412748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44798</v>
      </c>
      <c r="E53" s="37">
        <v>240.05</v>
      </c>
      <c r="F53" s="37">
        <v>237.9</v>
      </c>
      <c r="G53" s="38">
        <v>234.70000000000002</v>
      </c>
      <c r="H53" s="38">
        <v>229.35000000000002</v>
      </c>
      <c r="I53" s="38">
        <v>226.15000000000003</v>
      </c>
      <c r="J53" s="38">
        <v>243.25</v>
      </c>
      <c r="K53" s="38">
        <v>246.45</v>
      </c>
      <c r="L53" s="38">
        <v>251.79999999999998</v>
      </c>
      <c r="M53" s="28">
        <v>241.1</v>
      </c>
      <c r="N53" s="28">
        <v>232.55</v>
      </c>
      <c r="O53" s="39">
        <v>40567500</v>
      </c>
      <c r="P53" s="40">
        <v>4.3475241336203903E-2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44798</v>
      </c>
      <c r="E54" s="37">
        <v>622.25</v>
      </c>
      <c r="F54" s="37">
        <v>620.25</v>
      </c>
      <c r="G54" s="38">
        <v>613.35</v>
      </c>
      <c r="H54" s="38">
        <v>604.45000000000005</v>
      </c>
      <c r="I54" s="38">
        <v>597.55000000000007</v>
      </c>
      <c r="J54" s="38">
        <v>629.15</v>
      </c>
      <c r="K54" s="38">
        <v>636.05000000000007</v>
      </c>
      <c r="L54" s="38">
        <v>644.94999999999993</v>
      </c>
      <c r="M54" s="28">
        <v>627.15</v>
      </c>
      <c r="N54" s="28">
        <v>611.35</v>
      </c>
      <c r="O54" s="39">
        <v>2834325</v>
      </c>
      <c r="P54" s="40">
        <v>-4.9067713444553483E-2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44798</v>
      </c>
      <c r="E55" s="37">
        <v>339.6</v>
      </c>
      <c r="F55" s="37">
        <v>341.08333333333331</v>
      </c>
      <c r="G55" s="38">
        <v>336.71666666666664</v>
      </c>
      <c r="H55" s="38">
        <v>333.83333333333331</v>
      </c>
      <c r="I55" s="38">
        <v>329.46666666666664</v>
      </c>
      <c r="J55" s="38">
        <v>343.96666666666664</v>
      </c>
      <c r="K55" s="38">
        <v>348.33333333333331</v>
      </c>
      <c r="L55" s="38">
        <v>351.21666666666664</v>
      </c>
      <c r="M55" s="28">
        <v>345.45</v>
      </c>
      <c r="N55" s="28">
        <v>338.2</v>
      </c>
      <c r="O55" s="39">
        <v>8518500</v>
      </c>
      <c r="P55" s="40">
        <v>-2.8898768809849523E-2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44798</v>
      </c>
      <c r="E56" s="37">
        <v>792.35</v>
      </c>
      <c r="F56" s="37">
        <v>794.81666666666661</v>
      </c>
      <c r="G56" s="38">
        <v>786.13333333333321</v>
      </c>
      <c r="H56" s="38">
        <v>779.91666666666663</v>
      </c>
      <c r="I56" s="38">
        <v>771.23333333333323</v>
      </c>
      <c r="J56" s="38">
        <v>801.03333333333319</v>
      </c>
      <c r="K56" s="38">
        <v>809.71666666666658</v>
      </c>
      <c r="L56" s="38">
        <v>815.93333333333317</v>
      </c>
      <c r="M56" s="28">
        <v>803.5</v>
      </c>
      <c r="N56" s="28">
        <v>788.6</v>
      </c>
      <c r="O56" s="39">
        <v>7581250</v>
      </c>
      <c r="P56" s="40">
        <v>2.4839472794863128E-2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44798</v>
      </c>
      <c r="E57" s="37">
        <v>1029.75</v>
      </c>
      <c r="F57" s="37">
        <v>1033.7666666666667</v>
      </c>
      <c r="G57" s="38">
        <v>1024.1333333333332</v>
      </c>
      <c r="H57" s="38">
        <v>1018.5166666666667</v>
      </c>
      <c r="I57" s="38">
        <v>1008.8833333333332</v>
      </c>
      <c r="J57" s="38">
        <v>1039.3833333333332</v>
      </c>
      <c r="K57" s="38">
        <v>1049.0166666666669</v>
      </c>
      <c r="L57" s="38">
        <v>1054.6333333333332</v>
      </c>
      <c r="M57" s="28">
        <v>1043.4000000000001</v>
      </c>
      <c r="N57" s="28">
        <v>1028.1500000000001</v>
      </c>
      <c r="O57" s="39">
        <v>8385650</v>
      </c>
      <c r="P57" s="40">
        <v>-3.0072926847605444E-2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44798</v>
      </c>
      <c r="E58" s="37">
        <v>222.3</v>
      </c>
      <c r="F58" s="37">
        <v>222.51666666666665</v>
      </c>
      <c r="G58" s="38">
        <v>220.83333333333331</v>
      </c>
      <c r="H58" s="38">
        <v>219.36666666666667</v>
      </c>
      <c r="I58" s="38">
        <v>217.68333333333334</v>
      </c>
      <c r="J58" s="38">
        <v>223.98333333333329</v>
      </c>
      <c r="K58" s="38">
        <v>225.66666666666663</v>
      </c>
      <c r="L58" s="38">
        <v>227.13333333333327</v>
      </c>
      <c r="M58" s="28">
        <v>224.2</v>
      </c>
      <c r="N58" s="28">
        <v>221.05</v>
      </c>
      <c r="O58" s="39">
        <v>34893600</v>
      </c>
      <c r="P58" s="40">
        <v>-2.0860341779611078E-2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44798</v>
      </c>
      <c r="E59" s="37">
        <v>3901.2</v>
      </c>
      <c r="F59" s="37">
        <v>3886.9666666666667</v>
      </c>
      <c r="G59" s="38">
        <v>3817.9333333333334</v>
      </c>
      <c r="H59" s="38">
        <v>3734.6666666666665</v>
      </c>
      <c r="I59" s="38">
        <v>3665.6333333333332</v>
      </c>
      <c r="J59" s="38">
        <v>3970.2333333333336</v>
      </c>
      <c r="K59" s="38">
        <v>4039.2666666666673</v>
      </c>
      <c r="L59" s="38">
        <v>4122.5333333333338</v>
      </c>
      <c r="M59" s="28">
        <v>3956</v>
      </c>
      <c r="N59" s="28">
        <v>3803.7</v>
      </c>
      <c r="O59" s="39">
        <v>788550</v>
      </c>
      <c r="P59" s="40">
        <v>-6.7907801418439717E-2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44798</v>
      </c>
      <c r="E60" s="37">
        <v>1574</v>
      </c>
      <c r="F60" s="37">
        <v>1574.3166666666666</v>
      </c>
      <c r="G60" s="38">
        <v>1566.7333333333331</v>
      </c>
      <c r="H60" s="38">
        <v>1559.4666666666665</v>
      </c>
      <c r="I60" s="38">
        <v>1551.883333333333</v>
      </c>
      <c r="J60" s="38">
        <v>1581.5833333333333</v>
      </c>
      <c r="K60" s="38">
        <v>1589.1666666666667</v>
      </c>
      <c r="L60" s="38">
        <v>1596.4333333333334</v>
      </c>
      <c r="M60" s="28">
        <v>1581.9</v>
      </c>
      <c r="N60" s="28">
        <v>1567.05</v>
      </c>
      <c r="O60" s="39">
        <v>2980950</v>
      </c>
      <c r="P60" s="40">
        <v>-4.5582047685834501E-3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44798</v>
      </c>
      <c r="E61" s="37">
        <v>708.5</v>
      </c>
      <c r="F61" s="37">
        <v>713.18333333333339</v>
      </c>
      <c r="G61" s="38">
        <v>699.61666666666679</v>
      </c>
      <c r="H61" s="38">
        <v>690.73333333333335</v>
      </c>
      <c r="I61" s="38">
        <v>677.16666666666674</v>
      </c>
      <c r="J61" s="38">
        <v>722.06666666666683</v>
      </c>
      <c r="K61" s="38">
        <v>735.63333333333344</v>
      </c>
      <c r="L61" s="38">
        <v>744.51666666666688</v>
      </c>
      <c r="M61" s="28">
        <v>726.75</v>
      </c>
      <c r="N61" s="28">
        <v>704.3</v>
      </c>
      <c r="O61" s="39">
        <v>5003000</v>
      </c>
      <c r="P61" s="40">
        <v>8.4660350735738764E-3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44798</v>
      </c>
      <c r="E62" s="37">
        <v>1060.8</v>
      </c>
      <c r="F62" s="37">
        <v>1071.2333333333333</v>
      </c>
      <c r="G62" s="38">
        <v>1045.8166666666666</v>
      </c>
      <c r="H62" s="38">
        <v>1030.8333333333333</v>
      </c>
      <c r="I62" s="38">
        <v>1005.4166666666665</v>
      </c>
      <c r="J62" s="38">
        <v>1086.2166666666667</v>
      </c>
      <c r="K62" s="38">
        <v>1111.6333333333332</v>
      </c>
      <c r="L62" s="38">
        <v>1126.6166666666668</v>
      </c>
      <c r="M62" s="28">
        <v>1096.6500000000001</v>
      </c>
      <c r="N62" s="28">
        <v>1056.25</v>
      </c>
      <c r="O62" s="39">
        <v>1208200</v>
      </c>
      <c r="P62" s="40">
        <v>-3.8440111420612814E-2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44798</v>
      </c>
      <c r="E63" s="37">
        <v>393.1</v>
      </c>
      <c r="F63" s="37">
        <v>390.84999999999997</v>
      </c>
      <c r="G63" s="38">
        <v>385.19999999999993</v>
      </c>
      <c r="H63" s="38">
        <v>377.29999999999995</v>
      </c>
      <c r="I63" s="38">
        <v>371.64999999999992</v>
      </c>
      <c r="J63" s="38">
        <v>398.74999999999994</v>
      </c>
      <c r="K63" s="38">
        <v>404.39999999999992</v>
      </c>
      <c r="L63" s="38">
        <v>412.29999999999995</v>
      </c>
      <c r="M63" s="28">
        <v>396.5</v>
      </c>
      <c r="N63" s="28">
        <v>382.95</v>
      </c>
      <c r="O63" s="39">
        <v>3694500</v>
      </c>
      <c r="P63" s="40">
        <v>-3.5252643948296122E-2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44798</v>
      </c>
      <c r="E64" s="37">
        <v>178.5</v>
      </c>
      <c r="F64" s="37">
        <v>179.01666666666665</v>
      </c>
      <c r="G64" s="38">
        <v>177.33333333333331</v>
      </c>
      <c r="H64" s="38">
        <v>176.16666666666666</v>
      </c>
      <c r="I64" s="38">
        <v>174.48333333333332</v>
      </c>
      <c r="J64" s="38">
        <v>180.18333333333331</v>
      </c>
      <c r="K64" s="38">
        <v>181.86666666666665</v>
      </c>
      <c r="L64" s="38">
        <v>183.0333333333333</v>
      </c>
      <c r="M64" s="28">
        <v>180.7</v>
      </c>
      <c r="N64" s="28">
        <v>177.85</v>
      </c>
      <c r="O64" s="39">
        <v>6020000</v>
      </c>
      <c r="P64" s="40">
        <v>-1.8744906275468622E-2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44798</v>
      </c>
      <c r="E65" s="37">
        <v>1249.05</v>
      </c>
      <c r="F65" s="37">
        <v>1256.1499999999999</v>
      </c>
      <c r="G65" s="38">
        <v>1237.4499999999998</v>
      </c>
      <c r="H65" s="38">
        <v>1225.8499999999999</v>
      </c>
      <c r="I65" s="38">
        <v>1207.1499999999999</v>
      </c>
      <c r="J65" s="38">
        <v>1267.7499999999998</v>
      </c>
      <c r="K65" s="38">
        <v>1286.45</v>
      </c>
      <c r="L65" s="38">
        <v>1298.0499999999997</v>
      </c>
      <c r="M65" s="28">
        <v>1274.8499999999999</v>
      </c>
      <c r="N65" s="28">
        <v>1244.55</v>
      </c>
      <c r="O65" s="39">
        <v>3127200</v>
      </c>
      <c r="P65" s="40">
        <v>-1.4372163388804841E-2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44798</v>
      </c>
      <c r="E66" s="37">
        <v>586.65</v>
      </c>
      <c r="F66" s="37">
        <v>584.35</v>
      </c>
      <c r="G66" s="38">
        <v>581.20000000000005</v>
      </c>
      <c r="H66" s="38">
        <v>575.75</v>
      </c>
      <c r="I66" s="38">
        <v>572.6</v>
      </c>
      <c r="J66" s="38">
        <v>589.80000000000007</v>
      </c>
      <c r="K66" s="38">
        <v>592.94999999999993</v>
      </c>
      <c r="L66" s="38">
        <v>598.40000000000009</v>
      </c>
      <c r="M66" s="28">
        <v>587.5</v>
      </c>
      <c r="N66" s="28">
        <v>578.9</v>
      </c>
      <c r="O66" s="39">
        <v>10703750</v>
      </c>
      <c r="P66" s="40">
        <v>3.5046728971962614E-4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44798</v>
      </c>
      <c r="E67" s="37">
        <v>1596.35</v>
      </c>
      <c r="F67" s="37">
        <v>1599.3500000000001</v>
      </c>
      <c r="G67" s="38">
        <v>1584.5500000000002</v>
      </c>
      <c r="H67" s="38">
        <v>1572.75</v>
      </c>
      <c r="I67" s="38">
        <v>1557.95</v>
      </c>
      <c r="J67" s="38">
        <v>1611.1500000000003</v>
      </c>
      <c r="K67" s="38">
        <v>1625.95</v>
      </c>
      <c r="L67" s="38">
        <v>1637.7500000000005</v>
      </c>
      <c r="M67" s="28">
        <v>1614.15</v>
      </c>
      <c r="N67" s="28">
        <v>1587.55</v>
      </c>
      <c r="O67" s="39">
        <v>1347000</v>
      </c>
      <c r="P67" s="40">
        <v>-2.2496371552975326E-2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44798</v>
      </c>
      <c r="E68" s="37">
        <v>2119.35</v>
      </c>
      <c r="F68" s="37">
        <v>2119.6</v>
      </c>
      <c r="G68" s="38">
        <v>2104.9499999999998</v>
      </c>
      <c r="H68" s="38">
        <v>2090.5499999999997</v>
      </c>
      <c r="I68" s="38">
        <v>2075.8999999999996</v>
      </c>
      <c r="J68" s="38">
        <v>2134</v>
      </c>
      <c r="K68" s="38">
        <v>2148.6500000000005</v>
      </c>
      <c r="L68" s="38">
        <v>2163.0500000000002</v>
      </c>
      <c r="M68" s="28">
        <v>2134.25</v>
      </c>
      <c r="N68" s="28">
        <v>2105.1999999999998</v>
      </c>
      <c r="O68" s="39">
        <v>2454250</v>
      </c>
      <c r="P68" s="40">
        <v>-4.2990836420354846E-2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44798</v>
      </c>
      <c r="E69" s="37">
        <v>198.65</v>
      </c>
      <c r="F69" s="37">
        <v>198.65</v>
      </c>
      <c r="G69" s="38">
        <v>197.4</v>
      </c>
      <c r="H69" s="38">
        <v>196.15</v>
      </c>
      <c r="I69" s="38">
        <v>194.9</v>
      </c>
      <c r="J69" s="38">
        <v>199.9</v>
      </c>
      <c r="K69" s="38">
        <v>201.15</v>
      </c>
      <c r="L69" s="38">
        <v>202.4</v>
      </c>
      <c r="M69" s="28">
        <v>199.9</v>
      </c>
      <c r="N69" s="28">
        <v>197.4</v>
      </c>
      <c r="O69" s="39">
        <v>17972200</v>
      </c>
      <c r="P69" s="40">
        <v>-2.263914946841776E-2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44798</v>
      </c>
      <c r="E70" s="37">
        <v>3762.5</v>
      </c>
      <c r="F70" s="37">
        <v>3763.2000000000003</v>
      </c>
      <c r="G70" s="38">
        <v>3745.4000000000005</v>
      </c>
      <c r="H70" s="38">
        <v>3728.3</v>
      </c>
      <c r="I70" s="38">
        <v>3710.5000000000005</v>
      </c>
      <c r="J70" s="38">
        <v>3780.3000000000006</v>
      </c>
      <c r="K70" s="38">
        <v>3798.1000000000008</v>
      </c>
      <c r="L70" s="38">
        <v>3815.2000000000007</v>
      </c>
      <c r="M70" s="28">
        <v>3781</v>
      </c>
      <c r="N70" s="28">
        <v>3746.1</v>
      </c>
      <c r="O70" s="39">
        <v>3156450</v>
      </c>
      <c r="P70" s="40">
        <v>-3.3350176856998481E-2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44798</v>
      </c>
      <c r="E71" s="37">
        <v>4024.65</v>
      </c>
      <c r="F71" s="37">
        <v>4005.8500000000004</v>
      </c>
      <c r="G71" s="38">
        <v>3938.6500000000005</v>
      </c>
      <c r="H71" s="38">
        <v>3852.65</v>
      </c>
      <c r="I71" s="38">
        <v>3785.4500000000003</v>
      </c>
      <c r="J71" s="38">
        <v>4091.8500000000008</v>
      </c>
      <c r="K71" s="38">
        <v>4159.0500000000011</v>
      </c>
      <c r="L71" s="38">
        <v>4245.0500000000011</v>
      </c>
      <c r="M71" s="28">
        <v>4073.05</v>
      </c>
      <c r="N71" s="28">
        <v>3919.85</v>
      </c>
      <c r="O71" s="39">
        <v>735250</v>
      </c>
      <c r="P71" s="40">
        <v>7.179300291545189E-2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44798</v>
      </c>
      <c r="E72" s="37">
        <v>380.9</v>
      </c>
      <c r="F72" s="37">
        <v>382.5</v>
      </c>
      <c r="G72" s="38">
        <v>378.15</v>
      </c>
      <c r="H72" s="38">
        <v>375.4</v>
      </c>
      <c r="I72" s="38">
        <v>371.04999999999995</v>
      </c>
      <c r="J72" s="38">
        <v>385.25</v>
      </c>
      <c r="K72" s="38">
        <v>389.6</v>
      </c>
      <c r="L72" s="38">
        <v>392.35</v>
      </c>
      <c r="M72" s="28">
        <v>386.85</v>
      </c>
      <c r="N72" s="28">
        <v>379.75</v>
      </c>
      <c r="O72" s="39">
        <v>41086650</v>
      </c>
      <c r="P72" s="40">
        <v>-2.9465642904470516E-2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44798</v>
      </c>
      <c r="E73" s="37">
        <v>4320.7</v>
      </c>
      <c r="F73" s="37">
        <v>4319.05</v>
      </c>
      <c r="G73" s="38">
        <v>4302.1000000000004</v>
      </c>
      <c r="H73" s="38">
        <v>4283.5</v>
      </c>
      <c r="I73" s="38">
        <v>4266.55</v>
      </c>
      <c r="J73" s="38">
        <v>4337.6500000000005</v>
      </c>
      <c r="K73" s="38">
        <v>4354.5999999999995</v>
      </c>
      <c r="L73" s="38">
        <v>4373.2000000000007</v>
      </c>
      <c r="M73" s="28">
        <v>4336</v>
      </c>
      <c r="N73" s="28">
        <v>4300.45</v>
      </c>
      <c r="O73" s="39">
        <v>1918250</v>
      </c>
      <c r="P73" s="40">
        <v>-2.3169955442393381E-2</v>
      </c>
    </row>
    <row r="74" spans="1:16" ht="12.75" customHeight="1">
      <c r="A74" s="28">
        <v>64</v>
      </c>
      <c r="B74" s="29" t="s">
        <v>49</v>
      </c>
      <c r="C74" s="252" t="s">
        <v>99</v>
      </c>
      <c r="D74" s="31">
        <v>44798</v>
      </c>
      <c r="E74" s="37">
        <v>3399.55</v>
      </c>
      <c r="F74" s="37">
        <v>3391.65</v>
      </c>
      <c r="G74" s="38">
        <v>3347.9</v>
      </c>
      <c r="H74" s="38">
        <v>3296.25</v>
      </c>
      <c r="I74" s="38">
        <v>3252.5</v>
      </c>
      <c r="J74" s="38">
        <v>3443.3</v>
      </c>
      <c r="K74" s="38">
        <v>3487.05</v>
      </c>
      <c r="L74" s="38">
        <v>3538.7000000000003</v>
      </c>
      <c r="M74" s="28">
        <v>3435.4</v>
      </c>
      <c r="N74" s="28">
        <v>3340</v>
      </c>
      <c r="O74" s="39">
        <v>3204250</v>
      </c>
      <c r="P74" s="40">
        <v>-6.8383026355958068E-2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44798</v>
      </c>
      <c r="E75" s="37">
        <v>1822.15</v>
      </c>
      <c r="F75" s="37">
        <v>1832.3833333333332</v>
      </c>
      <c r="G75" s="38">
        <v>1802.6166666666663</v>
      </c>
      <c r="H75" s="38">
        <v>1783.083333333333</v>
      </c>
      <c r="I75" s="38">
        <v>1753.3166666666662</v>
      </c>
      <c r="J75" s="38">
        <v>1851.9166666666665</v>
      </c>
      <c r="K75" s="38">
        <v>1881.6833333333334</v>
      </c>
      <c r="L75" s="38">
        <v>1901.2166666666667</v>
      </c>
      <c r="M75" s="28">
        <v>1862.15</v>
      </c>
      <c r="N75" s="28">
        <v>1812.85</v>
      </c>
      <c r="O75" s="39">
        <v>2096600</v>
      </c>
      <c r="P75" s="40">
        <v>-5.5968301139177813E-2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44798</v>
      </c>
      <c r="E76" s="37">
        <v>163.9</v>
      </c>
      <c r="F76" s="37">
        <v>164.26666666666665</v>
      </c>
      <c r="G76" s="38">
        <v>162.5333333333333</v>
      </c>
      <c r="H76" s="38">
        <v>161.16666666666666</v>
      </c>
      <c r="I76" s="38">
        <v>159.43333333333331</v>
      </c>
      <c r="J76" s="38">
        <v>165.6333333333333</v>
      </c>
      <c r="K76" s="38">
        <v>167.36666666666665</v>
      </c>
      <c r="L76" s="38">
        <v>168.73333333333329</v>
      </c>
      <c r="M76" s="28">
        <v>166</v>
      </c>
      <c r="N76" s="28">
        <v>162.9</v>
      </c>
      <c r="O76" s="39">
        <v>24588000</v>
      </c>
      <c r="P76" s="40">
        <v>-5.822416302765648E-3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44798</v>
      </c>
      <c r="E77" s="37">
        <v>110.15</v>
      </c>
      <c r="F77" s="37">
        <v>110.15000000000002</v>
      </c>
      <c r="G77" s="38">
        <v>109.10000000000004</v>
      </c>
      <c r="H77" s="38">
        <v>108.05000000000001</v>
      </c>
      <c r="I77" s="38">
        <v>107.00000000000003</v>
      </c>
      <c r="J77" s="38">
        <v>111.20000000000005</v>
      </c>
      <c r="K77" s="38">
        <v>112.25000000000003</v>
      </c>
      <c r="L77" s="38">
        <v>113.30000000000005</v>
      </c>
      <c r="M77" s="28">
        <v>111.2</v>
      </c>
      <c r="N77" s="28">
        <v>109.1</v>
      </c>
      <c r="O77" s="39">
        <v>100020000</v>
      </c>
      <c r="P77" s="40">
        <v>-1.1983223487118035E-3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44798</v>
      </c>
      <c r="E78" s="37">
        <v>111.15</v>
      </c>
      <c r="F78" s="37">
        <v>109.75</v>
      </c>
      <c r="G78" s="38">
        <v>107.85</v>
      </c>
      <c r="H78" s="38">
        <v>104.55</v>
      </c>
      <c r="I78" s="38">
        <v>102.64999999999999</v>
      </c>
      <c r="J78" s="38">
        <v>113.05</v>
      </c>
      <c r="K78" s="38">
        <v>114.95</v>
      </c>
      <c r="L78" s="38">
        <v>118.25</v>
      </c>
      <c r="M78" s="28">
        <v>111.65</v>
      </c>
      <c r="N78" s="28">
        <v>106.45</v>
      </c>
      <c r="O78" s="39">
        <v>18236400</v>
      </c>
      <c r="P78" s="40">
        <v>2.663934426229508E-2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44798</v>
      </c>
      <c r="E79" s="37">
        <v>135.35</v>
      </c>
      <c r="F79" s="37">
        <v>135.58333333333334</v>
      </c>
      <c r="G79" s="38">
        <v>134.61666666666667</v>
      </c>
      <c r="H79" s="38">
        <v>133.88333333333333</v>
      </c>
      <c r="I79" s="38">
        <v>132.91666666666666</v>
      </c>
      <c r="J79" s="38">
        <v>136.31666666666669</v>
      </c>
      <c r="K79" s="38">
        <v>137.28333333333333</v>
      </c>
      <c r="L79" s="38">
        <v>138.01666666666671</v>
      </c>
      <c r="M79" s="28">
        <v>136.55000000000001</v>
      </c>
      <c r="N79" s="28">
        <v>134.85</v>
      </c>
      <c r="O79" s="39">
        <v>56217600</v>
      </c>
      <c r="P79" s="40">
        <v>3.7487335359675786E-2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44798</v>
      </c>
      <c r="E80" s="37">
        <v>404.55</v>
      </c>
      <c r="F80" s="37">
        <v>401.15000000000003</v>
      </c>
      <c r="G80" s="38">
        <v>393.40000000000009</v>
      </c>
      <c r="H80" s="38">
        <v>382.25000000000006</v>
      </c>
      <c r="I80" s="38">
        <v>374.50000000000011</v>
      </c>
      <c r="J80" s="38">
        <v>412.30000000000007</v>
      </c>
      <c r="K80" s="38">
        <v>420.04999999999995</v>
      </c>
      <c r="L80" s="38">
        <v>431.20000000000005</v>
      </c>
      <c r="M80" s="28">
        <v>408.9</v>
      </c>
      <c r="N80" s="28">
        <v>390</v>
      </c>
      <c r="O80" s="39">
        <v>8596250</v>
      </c>
      <c r="P80" s="40">
        <v>7.0610140360928095E-2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44798</v>
      </c>
      <c r="E81" s="37">
        <v>35.549999999999997</v>
      </c>
      <c r="F81" s="37">
        <v>35.43333333333333</v>
      </c>
      <c r="G81" s="38">
        <v>35.216666666666661</v>
      </c>
      <c r="H81" s="38">
        <v>34.883333333333333</v>
      </c>
      <c r="I81" s="38">
        <v>34.666666666666664</v>
      </c>
      <c r="J81" s="38">
        <v>35.766666666666659</v>
      </c>
      <c r="K81" s="38">
        <v>35.983333333333327</v>
      </c>
      <c r="L81" s="38">
        <v>36.316666666666656</v>
      </c>
      <c r="M81" s="28">
        <v>35.65</v>
      </c>
      <c r="N81" s="28">
        <v>35.1</v>
      </c>
      <c r="O81" s="39">
        <v>120262500</v>
      </c>
      <c r="P81" s="40">
        <v>-4.2846497764530552E-3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44798</v>
      </c>
      <c r="E82" s="37">
        <v>789.9</v>
      </c>
      <c r="F82" s="37">
        <v>784.61666666666667</v>
      </c>
      <c r="G82" s="38">
        <v>769.0333333333333</v>
      </c>
      <c r="H82" s="38">
        <v>748.16666666666663</v>
      </c>
      <c r="I82" s="38">
        <v>732.58333333333326</v>
      </c>
      <c r="J82" s="38">
        <v>805.48333333333335</v>
      </c>
      <c r="K82" s="38">
        <v>821.06666666666661</v>
      </c>
      <c r="L82" s="38">
        <v>841.93333333333339</v>
      </c>
      <c r="M82" s="28">
        <v>800.2</v>
      </c>
      <c r="N82" s="28">
        <v>763.75</v>
      </c>
      <c r="O82" s="39">
        <v>5003700</v>
      </c>
      <c r="P82" s="40">
        <v>0.10160274756725815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44798</v>
      </c>
      <c r="E83" s="37">
        <v>893.7</v>
      </c>
      <c r="F83" s="37">
        <v>896</v>
      </c>
      <c r="G83" s="38">
        <v>886.35</v>
      </c>
      <c r="H83" s="38">
        <v>879</v>
      </c>
      <c r="I83" s="38">
        <v>869.35</v>
      </c>
      <c r="J83" s="38">
        <v>903.35</v>
      </c>
      <c r="K83" s="38">
        <v>913.00000000000011</v>
      </c>
      <c r="L83" s="38">
        <v>920.35</v>
      </c>
      <c r="M83" s="28">
        <v>905.65</v>
      </c>
      <c r="N83" s="28">
        <v>888.65</v>
      </c>
      <c r="O83" s="39">
        <v>7423000</v>
      </c>
      <c r="P83" s="40">
        <v>-7.7529742013099853E-3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44798</v>
      </c>
      <c r="E84" s="37">
        <v>1394.75</v>
      </c>
      <c r="F84" s="37">
        <v>1394.3833333333332</v>
      </c>
      <c r="G84" s="38">
        <v>1365.6166666666663</v>
      </c>
      <c r="H84" s="38">
        <v>1336.4833333333331</v>
      </c>
      <c r="I84" s="38">
        <v>1307.7166666666662</v>
      </c>
      <c r="J84" s="38">
        <v>1423.5166666666664</v>
      </c>
      <c r="K84" s="38">
        <v>1452.2833333333333</v>
      </c>
      <c r="L84" s="38">
        <v>1481.4166666666665</v>
      </c>
      <c r="M84" s="28">
        <v>1423.15</v>
      </c>
      <c r="N84" s="28">
        <v>1365.25</v>
      </c>
      <c r="O84" s="39">
        <v>4240275</v>
      </c>
      <c r="P84" s="40">
        <v>-1.546936311500151E-2</v>
      </c>
    </row>
    <row r="85" spans="1:16" ht="12.75" customHeight="1">
      <c r="A85" s="28">
        <v>75</v>
      </c>
      <c r="B85" s="29" t="s">
        <v>47</v>
      </c>
      <c r="C85" s="229" t="s">
        <v>109</v>
      </c>
      <c r="D85" s="31">
        <v>44798</v>
      </c>
      <c r="E85" s="37">
        <v>327.3</v>
      </c>
      <c r="F85" s="37">
        <v>323.15000000000003</v>
      </c>
      <c r="G85" s="38">
        <v>318.15000000000009</v>
      </c>
      <c r="H85" s="38">
        <v>309.00000000000006</v>
      </c>
      <c r="I85" s="38">
        <v>304.00000000000011</v>
      </c>
      <c r="J85" s="38">
        <v>332.30000000000007</v>
      </c>
      <c r="K85" s="38">
        <v>337.29999999999995</v>
      </c>
      <c r="L85" s="38">
        <v>346.45000000000005</v>
      </c>
      <c r="M85" s="28">
        <v>328.15</v>
      </c>
      <c r="N85" s="28">
        <v>314</v>
      </c>
      <c r="O85" s="39">
        <v>11408000</v>
      </c>
      <c r="P85" s="40">
        <v>-1.0752688172043012E-2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44798</v>
      </c>
      <c r="E86" s="37">
        <v>1620.25</v>
      </c>
      <c r="F86" s="37">
        <v>1619.8333333333333</v>
      </c>
      <c r="G86" s="38">
        <v>1599.6666666666665</v>
      </c>
      <c r="H86" s="38">
        <v>1579.0833333333333</v>
      </c>
      <c r="I86" s="38">
        <v>1558.9166666666665</v>
      </c>
      <c r="J86" s="38">
        <v>1640.4166666666665</v>
      </c>
      <c r="K86" s="38">
        <v>1660.583333333333</v>
      </c>
      <c r="L86" s="38">
        <v>1681.1666666666665</v>
      </c>
      <c r="M86" s="28">
        <v>1640</v>
      </c>
      <c r="N86" s="28">
        <v>1599.25</v>
      </c>
      <c r="O86" s="39">
        <v>10601525</v>
      </c>
      <c r="P86" s="40">
        <v>-1.3568461062494475E-2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44798</v>
      </c>
      <c r="E87" s="37">
        <v>245.35</v>
      </c>
      <c r="F87" s="37">
        <v>245.46666666666667</v>
      </c>
      <c r="G87" s="38">
        <v>243.88333333333333</v>
      </c>
      <c r="H87" s="38">
        <v>242.41666666666666</v>
      </c>
      <c r="I87" s="38">
        <v>240.83333333333331</v>
      </c>
      <c r="J87" s="38">
        <v>246.93333333333334</v>
      </c>
      <c r="K87" s="38">
        <v>248.51666666666665</v>
      </c>
      <c r="L87" s="38">
        <v>249.98333333333335</v>
      </c>
      <c r="M87" s="28">
        <v>247.05</v>
      </c>
      <c r="N87" s="28">
        <v>244</v>
      </c>
      <c r="O87" s="39">
        <v>4195000</v>
      </c>
      <c r="P87" s="40">
        <v>-2.441860465116279E-2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44798</v>
      </c>
      <c r="E88" s="37">
        <v>483.8</v>
      </c>
      <c r="F88" s="37">
        <v>477.36666666666662</v>
      </c>
      <c r="G88" s="38">
        <v>468.23333333333323</v>
      </c>
      <c r="H88" s="38">
        <v>452.66666666666663</v>
      </c>
      <c r="I88" s="38">
        <v>443.53333333333325</v>
      </c>
      <c r="J88" s="38">
        <v>492.93333333333322</v>
      </c>
      <c r="K88" s="38">
        <v>502.06666666666655</v>
      </c>
      <c r="L88" s="38">
        <v>517.63333333333321</v>
      </c>
      <c r="M88" s="28">
        <v>486.5</v>
      </c>
      <c r="N88" s="28">
        <v>461.8</v>
      </c>
      <c r="O88" s="39">
        <v>6196250</v>
      </c>
      <c r="P88" s="40">
        <v>1.2665985699693565E-2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44798</v>
      </c>
      <c r="E89" s="37">
        <v>2285.8000000000002</v>
      </c>
      <c r="F89" s="37">
        <v>2294.5000000000005</v>
      </c>
      <c r="G89" s="38">
        <v>2267.6000000000008</v>
      </c>
      <c r="H89" s="38">
        <v>2249.4000000000005</v>
      </c>
      <c r="I89" s="38">
        <v>2222.5000000000009</v>
      </c>
      <c r="J89" s="38">
        <v>2312.7000000000007</v>
      </c>
      <c r="K89" s="38">
        <v>2339.6000000000004</v>
      </c>
      <c r="L89" s="38">
        <v>2357.8000000000006</v>
      </c>
      <c r="M89" s="28">
        <v>2321.4</v>
      </c>
      <c r="N89" s="28">
        <v>2276.3000000000002</v>
      </c>
      <c r="O89" s="39">
        <v>2647175</v>
      </c>
      <c r="P89" s="40">
        <v>-1.7454160789844853E-2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44798</v>
      </c>
      <c r="E90" s="37">
        <v>1350.75</v>
      </c>
      <c r="F90" s="37">
        <v>1327.5333333333333</v>
      </c>
      <c r="G90" s="38">
        <v>1300.0666666666666</v>
      </c>
      <c r="H90" s="38">
        <v>1249.3833333333332</v>
      </c>
      <c r="I90" s="38">
        <v>1221.9166666666665</v>
      </c>
      <c r="J90" s="38">
        <v>1378.2166666666667</v>
      </c>
      <c r="K90" s="38">
        <v>1405.6833333333334</v>
      </c>
      <c r="L90" s="38">
        <v>1456.3666666666668</v>
      </c>
      <c r="M90" s="28">
        <v>1355</v>
      </c>
      <c r="N90" s="28">
        <v>1276.8499999999999</v>
      </c>
      <c r="O90" s="39">
        <v>5079500</v>
      </c>
      <c r="P90" s="40">
        <v>-2.1667950693374422E-2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44798</v>
      </c>
      <c r="E91" s="37">
        <v>984.05</v>
      </c>
      <c r="F91" s="37">
        <v>976.21666666666658</v>
      </c>
      <c r="G91" s="38">
        <v>965.88333333333321</v>
      </c>
      <c r="H91" s="38">
        <v>947.71666666666658</v>
      </c>
      <c r="I91" s="38">
        <v>937.38333333333321</v>
      </c>
      <c r="J91" s="38">
        <v>994.38333333333321</v>
      </c>
      <c r="K91" s="38">
        <v>1004.7166666666665</v>
      </c>
      <c r="L91" s="38">
        <v>1022.8833333333332</v>
      </c>
      <c r="M91" s="28">
        <v>986.55</v>
      </c>
      <c r="N91" s="28">
        <v>958.05</v>
      </c>
      <c r="O91" s="39">
        <v>21572600</v>
      </c>
      <c r="P91" s="40">
        <v>-2.9441263062538418E-3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44798</v>
      </c>
      <c r="E92" s="37">
        <v>2497.75</v>
      </c>
      <c r="F92" s="37">
        <v>2485.4499999999998</v>
      </c>
      <c r="G92" s="38">
        <v>2466.9999999999995</v>
      </c>
      <c r="H92" s="38">
        <v>2436.2499999999995</v>
      </c>
      <c r="I92" s="38">
        <v>2417.7999999999993</v>
      </c>
      <c r="J92" s="38">
        <v>2516.1999999999998</v>
      </c>
      <c r="K92" s="38">
        <v>2534.6500000000005</v>
      </c>
      <c r="L92" s="38">
        <v>2565.4</v>
      </c>
      <c r="M92" s="28">
        <v>2503.9</v>
      </c>
      <c r="N92" s="28">
        <v>2454.6999999999998</v>
      </c>
      <c r="O92" s="39">
        <v>20212500</v>
      </c>
      <c r="P92" s="40">
        <v>-2.2657268096197133E-3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44798</v>
      </c>
      <c r="E93" s="37">
        <v>2177.5500000000002</v>
      </c>
      <c r="F93" s="37">
        <v>2185.0666666666671</v>
      </c>
      <c r="G93" s="38">
        <v>2162.483333333334</v>
      </c>
      <c r="H93" s="38">
        <v>2147.416666666667</v>
      </c>
      <c r="I93" s="38">
        <v>2124.8333333333339</v>
      </c>
      <c r="J93" s="38">
        <v>2200.1333333333341</v>
      </c>
      <c r="K93" s="38">
        <v>2222.7166666666672</v>
      </c>
      <c r="L93" s="38">
        <v>2237.7833333333342</v>
      </c>
      <c r="M93" s="28">
        <v>2207.65</v>
      </c>
      <c r="N93" s="28">
        <v>2170</v>
      </c>
      <c r="O93" s="39">
        <v>2710800</v>
      </c>
      <c r="P93" s="40">
        <v>-4.1476609737986635E-2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44798</v>
      </c>
      <c r="E94" s="37">
        <v>1511.7</v>
      </c>
      <c r="F94" s="37">
        <v>1505.6499999999999</v>
      </c>
      <c r="G94" s="38">
        <v>1496.7499999999998</v>
      </c>
      <c r="H94" s="38">
        <v>1481.8</v>
      </c>
      <c r="I94" s="38">
        <v>1472.8999999999999</v>
      </c>
      <c r="J94" s="38">
        <v>1520.5999999999997</v>
      </c>
      <c r="K94" s="38">
        <v>1529.4999999999998</v>
      </c>
      <c r="L94" s="38">
        <v>1544.4499999999996</v>
      </c>
      <c r="M94" s="28">
        <v>1514.55</v>
      </c>
      <c r="N94" s="28">
        <v>1490.7</v>
      </c>
      <c r="O94" s="39">
        <v>61380000</v>
      </c>
      <c r="P94" s="40">
        <v>-8.0176352420401418E-3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44798</v>
      </c>
      <c r="E95" s="37">
        <v>591.04999999999995</v>
      </c>
      <c r="F95" s="37">
        <v>584.80000000000007</v>
      </c>
      <c r="G95" s="38">
        <v>576.90000000000009</v>
      </c>
      <c r="H95" s="38">
        <v>562.75</v>
      </c>
      <c r="I95" s="38">
        <v>554.85</v>
      </c>
      <c r="J95" s="38">
        <v>598.95000000000016</v>
      </c>
      <c r="K95" s="38">
        <v>606.85</v>
      </c>
      <c r="L95" s="38">
        <v>621.00000000000023</v>
      </c>
      <c r="M95" s="28">
        <v>592.70000000000005</v>
      </c>
      <c r="N95" s="28">
        <v>570.65</v>
      </c>
      <c r="O95" s="39">
        <v>27669400</v>
      </c>
      <c r="P95" s="40">
        <v>-5.4893856847642308E-2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44798</v>
      </c>
      <c r="E96" s="37">
        <v>2925.8</v>
      </c>
      <c r="F96" s="37">
        <v>2897.8333333333335</v>
      </c>
      <c r="G96" s="38">
        <v>2854.666666666667</v>
      </c>
      <c r="H96" s="38">
        <v>2783.5333333333333</v>
      </c>
      <c r="I96" s="38">
        <v>2740.3666666666668</v>
      </c>
      <c r="J96" s="38">
        <v>2968.9666666666672</v>
      </c>
      <c r="K96" s="38">
        <v>3012.1333333333341</v>
      </c>
      <c r="L96" s="38">
        <v>3083.2666666666673</v>
      </c>
      <c r="M96" s="28">
        <v>2941</v>
      </c>
      <c r="N96" s="28">
        <v>2826.7</v>
      </c>
      <c r="O96" s="39">
        <v>3687600</v>
      </c>
      <c r="P96" s="40">
        <v>9.5269382391590021E-3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44798</v>
      </c>
      <c r="E97" s="37">
        <v>440.6</v>
      </c>
      <c r="F97" s="37">
        <v>437.11666666666662</v>
      </c>
      <c r="G97" s="38">
        <v>430.33333333333326</v>
      </c>
      <c r="H97" s="38">
        <v>420.06666666666666</v>
      </c>
      <c r="I97" s="38">
        <v>413.2833333333333</v>
      </c>
      <c r="J97" s="38">
        <v>447.38333333333321</v>
      </c>
      <c r="K97" s="38">
        <v>454.16666666666663</v>
      </c>
      <c r="L97" s="38">
        <v>464.43333333333317</v>
      </c>
      <c r="M97" s="28">
        <v>443.9</v>
      </c>
      <c r="N97" s="28">
        <v>426.85</v>
      </c>
      <c r="O97" s="39">
        <v>28355275</v>
      </c>
      <c r="P97" s="40">
        <v>3.0552842352021881E-2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44798</v>
      </c>
      <c r="E98" s="37">
        <v>115.75</v>
      </c>
      <c r="F98" s="37">
        <v>116.23333333333335</v>
      </c>
      <c r="G98" s="38">
        <v>114.1666666666667</v>
      </c>
      <c r="H98" s="38">
        <v>112.58333333333336</v>
      </c>
      <c r="I98" s="38">
        <v>110.51666666666671</v>
      </c>
      <c r="J98" s="38">
        <v>117.81666666666669</v>
      </c>
      <c r="K98" s="38">
        <v>119.88333333333335</v>
      </c>
      <c r="L98" s="38">
        <v>121.46666666666668</v>
      </c>
      <c r="M98" s="28">
        <v>118.3</v>
      </c>
      <c r="N98" s="28">
        <v>114.65</v>
      </c>
      <c r="O98" s="39">
        <v>16198100</v>
      </c>
      <c r="P98" s="40">
        <v>0.1112094395280236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44798</v>
      </c>
      <c r="E99" s="37">
        <v>264.8</v>
      </c>
      <c r="F99" s="37">
        <v>262.41666666666669</v>
      </c>
      <c r="G99" s="38">
        <v>259.13333333333338</v>
      </c>
      <c r="H99" s="38">
        <v>253.4666666666667</v>
      </c>
      <c r="I99" s="38">
        <v>250.18333333333339</v>
      </c>
      <c r="J99" s="38">
        <v>268.08333333333337</v>
      </c>
      <c r="K99" s="38">
        <v>271.36666666666667</v>
      </c>
      <c r="L99" s="38">
        <v>277.03333333333336</v>
      </c>
      <c r="M99" s="28">
        <v>265.7</v>
      </c>
      <c r="N99" s="28">
        <v>256.75</v>
      </c>
      <c r="O99" s="39">
        <v>19656000</v>
      </c>
      <c r="P99" s="40">
        <v>-2.4128686327077747E-2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44798</v>
      </c>
      <c r="E100" s="37">
        <v>2690.3</v>
      </c>
      <c r="F100" s="37">
        <v>2677.1</v>
      </c>
      <c r="G100" s="38">
        <v>2656.1</v>
      </c>
      <c r="H100" s="38">
        <v>2621.9</v>
      </c>
      <c r="I100" s="38">
        <v>2600.9</v>
      </c>
      <c r="J100" s="38">
        <v>2711.2999999999997</v>
      </c>
      <c r="K100" s="38">
        <v>2732.2999999999997</v>
      </c>
      <c r="L100" s="38">
        <v>2766.4999999999995</v>
      </c>
      <c r="M100" s="28">
        <v>2698.1</v>
      </c>
      <c r="N100" s="28">
        <v>2642.9</v>
      </c>
      <c r="O100" s="39">
        <v>10359300</v>
      </c>
      <c r="P100" s="40">
        <v>2.1476042603825059E-3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44798</v>
      </c>
      <c r="E101" s="37">
        <v>43753.9</v>
      </c>
      <c r="F101" s="37">
        <v>43511.700000000004</v>
      </c>
      <c r="G101" s="38">
        <v>43017.600000000006</v>
      </c>
      <c r="H101" s="38">
        <v>42281.3</v>
      </c>
      <c r="I101" s="38">
        <v>41787.200000000004</v>
      </c>
      <c r="J101" s="38">
        <v>44248.000000000007</v>
      </c>
      <c r="K101" s="38">
        <v>44742.1</v>
      </c>
      <c r="L101" s="38">
        <v>45478.400000000009</v>
      </c>
      <c r="M101" s="28">
        <v>44005.8</v>
      </c>
      <c r="N101" s="28">
        <v>42775.4</v>
      </c>
      <c r="O101" s="39">
        <v>11055</v>
      </c>
      <c r="P101" s="40">
        <v>2.7210884353741495E-3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44798</v>
      </c>
      <c r="E102" s="37">
        <v>131.80000000000001</v>
      </c>
      <c r="F102" s="37">
        <v>131.73333333333332</v>
      </c>
      <c r="G102" s="38">
        <v>129.26666666666665</v>
      </c>
      <c r="H102" s="38">
        <v>126.73333333333332</v>
      </c>
      <c r="I102" s="38">
        <v>124.26666666666665</v>
      </c>
      <c r="J102" s="38">
        <v>134.26666666666665</v>
      </c>
      <c r="K102" s="38">
        <v>136.73333333333329</v>
      </c>
      <c r="L102" s="38">
        <v>139.26666666666665</v>
      </c>
      <c r="M102" s="28">
        <v>134.19999999999999</v>
      </c>
      <c r="N102" s="28">
        <v>129.19999999999999</v>
      </c>
      <c r="O102" s="39">
        <v>32608000</v>
      </c>
      <c r="P102" s="40">
        <v>2.7476682631711619E-2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44798</v>
      </c>
      <c r="E103" s="37">
        <v>886.4</v>
      </c>
      <c r="F103" s="37">
        <v>885.33333333333337</v>
      </c>
      <c r="G103" s="38">
        <v>882.41666666666674</v>
      </c>
      <c r="H103" s="38">
        <v>878.43333333333339</v>
      </c>
      <c r="I103" s="38">
        <v>875.51666666666677</v>
      </c>
      <c r="J103" s="38">
        <v>889.31666666666672</v>
      </c>
      <c r="K103" s="38">
        <v>892.23333333333346</v>
      </c>
      <c r="L103" s="38">
        <v>896.2166666666667</v>
      </c>
      <c r="M103" s="28">
        <v>888.25</v>
      </c>
      <c r="N103" s="28">
        <v>881.35</v>
      </c>
      <c r="O103" s="39">
        <v>83271375</v>
      </c>
      <c r="P103" s="40">
        <v>-1.6485056296467251E-3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44798</v>
      </c>
      <c r="E104" s="37">
        <v>1361.6</v>
      </c>
      <c r="F104" s="37">
        <v>1344.8833333333334</v>
      </c>
      <c r="G104" s="38">
        <v>1314.8666666666668</v>
      </c>
      <c r="H104" s="38">
        <v>1268.1333333333334</v>
      </c>
      <c r="I104" s="38">
        <v>1238.1166666666668</v>
      </c>
      <c r="J104" s="38">
        <v>1391.6166666666668</v>
      </c>
      <c r="K104" s="38">
        <v>1421.6333333333337</v>
      </c>
      <c r="L104" s="38">
        <v>1468.3666666666668</v>
      </c>
      <c r="M104" s="28">
        <v>1374.9</v>
      </c>
      <c r="N104" s="28">
        <v>1298.1500000000001</v>
      </c>
      <c r="O104" s="39">
        <v>3419125</v>
      </c>
      <c r="P104" s="40">
        <v>-7.2087658592848908E-2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44798</v>
      </c>
      <c r="E105" s="37">
        <v>581.20000000000005</v>
      </c>
      <c r="F105" s="37">
        <v>580.9</v>
      </c>
      <c r="G105" s="38">
        <v>575.79999999999995</v>
      </c>
      <c r="H105" s="38">
        <v>570.4</v>
      </c>
      <c r="I105" s="38">
        <v>565.29999999999995</v>
      </c>
      <c r="J105" s="38">
        <v>586.29999999999995</v>
      </c>
      <c r="K105" s="38">
        <v>591.40000000000009</v>
      </c>
      <c r="L105" s="38">
        <v>596.79999999999995</v>
      </c>
      <c r="M105" s="28">
        <v>586</v>
      </c>
      <c r="N105" s="28">
        <v>575.5</v>
      </c>
      <c r="O105" s="39">
        <v>9244500</v>
      </c>
      <c r="P105" s="40">
        <v>-4.6834625322997418E-3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44798</v>
      </c>
      <c r="E106" s="37">
        <v>9.0500000000000007</v>
      </c>
      <c r="F106" s="37">
        <v>9</v>
      </c>
      <c r="G106" s="38">
        <v>8.9</v>
      </c>
      <c r="H106" s="38">
        <v>8.75</v>
      </c>
      <c r="I106" s="38">
        <v>8.65</v>
      </c>
      <c r="J106" s="38">
        <v>9.15</v>
      </c>
      <c r="K106" s="38">
        <v>9.2500000000000018</v>
      </c>
      <c r="L106" s="38">
        <v>9.4</v>
      </c>
      <c r="M106" s="28">
        <v>9.1</v>
      </c>
      <c r="N106" s="28">
        <v>8.85</v>
      </c>
      <c r="O106" s="39">
        <v>610680000</v>
      </c>
      <c r="P106" s="40">
        <v>1.5126832673958576E-2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44798</v>
      </c>
      <c r="E107" s="37">
        <v>64.400000000000006</v>
      </c>
      <c r="F107" s="37">
        <v>64.25</v>
      </c>
      <c r="G107" s="38">
        <v>63.849999999999994</v>
      </c>
      <c r="H107" s="38">
        <v>63.3</v>
      </c>
      <c r="I107" s="38">
        <v>62.899999999999991</v>
      </c>
      <c r="J107" s="38">
        <v>64.8</v>
      </c>
      <c r="K107" s="38">
        <v>65.2</v>
      </c>
      <c r="L107" s="38">
        <v>65.75</v>
      </c>
      <c r="M107" s="28">
        <v>64.650000000000006</v>
      </c>
      <c r="N107" s="28">
        <v>63.7</v>
      </c>
      <c r="O107" s="39">
        <v>121160000</v>
      </c>
      <c r="P107" s="40">
        <v>3.3123550844650546E-3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44798</v>
      </c>
      <c r="E108" s="37">
        <v>46.15</v>
      </c>
      <c r="F108" s="37">
        <v>45.833333333333336</v>
      </c>
      <c r="G108" s="38">
        <v>45.366666666666674</v>
      </c>
      <c r="H108" s="38">
        <v>44.583333333333336</v>
      </c>
      <c r="I108" s="38">
        <v>44.116666666666674</v>
      </c>
      <c r="J108" s="38">
        <v>46.616666666666674</v>
      </c>
      <c r="K108" s="38">
        <v>47.083333333333329</v>
      </c>
      <c r="L108" s="38">
        <v>47.866666666666674</v>
      </c>
      <c r="M108" s="28">
        <v>46.3</v>
      </c>
      <c r="N108" s="28">
        <v>45.05</v>
      </c>
      <c r="O108" s="39">
        <v>196710000</v>
      </c>
      <c r="P108" s="40">
        <v>1.4073615836684194E-2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44798</v>
      </c>
      <c r="E109" s="37">
        <v>172.9</v>
      </c>
      <c r="F109" s="37">
        <v>173.81666666666669</v>
      </c>
      <c r="G109" s="38">
        <v>171.63333333333338</v>
      </c>
      <c r="H109" s="38">
        <v>170.3666666666667</v>
      </c>
      <c r="I109" s="38">
        <v>168.18333333333339</v>
      </c>
      <c r="J109" s="38">
        <v>175.08333333333337</v>
      </c>
      <c r="K109" s="38">
        <v>177.26666666666671</v>
      </c>
      <c r="L109" s="38">
        <v>178.53333333333336</v>
      </c>
      <c r="M109" s="28">
        <v>176</v>
      </c>
      <c r="N109" s="28">
        <v>172.55</v>
      </c>
      <c r="O109" s="39">
        <v>57705000</v>
      </c>
      <c r="P109" s="40">
        <v>8.8507178915623163E-3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44798</v>
      </c>
      <c r="E110" s="37">
        <v>432</v>
      </c>
      <c r="F110" s="37">
        <v>431.86666666666662</v>
      </c>
      <c r="G110" s="38">
        <v>427.23333333333323</v>
      </c>
      <c r="H110" s="38">
        <v>422.46666666666664</v>
      </c>
      <c r="I110" s="38">
        <v>417.83333333333326</v>
      </c>
      <c r="J110" s="38">
        <v>436.63333333333321</v>
      </c>
      <c r="K110" s="38">
        <v>441.26666666666654</v>
      </c>
      <c r="L110" s="38">
        <v>446.03333333333319</v>
      </c>
      <c r="M110" s="28">
        <v>436.5</v>
      </c>
      <c r="N110" s="28">
        <v>427.1</v>
      </c>
      <c r="O110" s="39">
        <v>16244250</v>
      </c>
      <c r="P110" s="40">
        <v>2.676864244741874E-2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44798</v>
      </c>
      <c r="E111" s="37">
        <v>276.45</v>
      </c>
      <c r="F111" s="37">
        <v>277.78333333333336</v>
      </c>
      <c r="G111" s="38">
        <v>274.26666666666671</v>
      </c>
      <c r="H111" s="38">
        <v>272.08333333333337</v>
      </c>
      <c r="I111" s="38">
        <v>268.56666666666672</v>
      </c>
      <c r="J111" s="38">
        <v>279.9666666666667</v>
      </c>
      <c r="K111" s="38">
        <v>283.48333333333335</v>
      </c>
      <c r="L111" s="38">
        <v>285.66666666666669</v>
      </c>
      <c r="M111" s="28">
        <v>281.3</v>
      </c>
      <c r="N111" s="28">
        <v>275.60000000000002</v>
      </c>
      <c r="O111" s="39">
        <v>25567854</v>
      </c>
      <c r="P111" s="40">
        <v>-1.5182029434546863E-2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44798</v>
      </c>
      <c r="E112" s="37">
        <v>193.4</v>
      </c>
      <c r="F112" s="37">
        <v>193.68333333333331</v>
      </c>
      <c r="G112" s="38">
        <v>190.71666666666661</v>
      </c>
      <c r="H112" s="38">
        <v>188.0333333333333</v>
      </c>
      <c r="I112" s="38">
        <v>185.06666666666661</v>
      </c>
      <c r="J112" s="38">
        <v>196.36666666666662</v>
      </c>
      <c r="K112" s="38">
        <v>199.33333333333331</v>
      </c>
      <c r="L112" s="38">
        <v>202.01666666666662</v>
      </c>
      <c r="M112" s="28">
        <v>196.65</v>
      </c>
      <c r="N112" s="28">
        <v>191</v>
      </c>
      <c r="O112" s="39">
        <v>16179100</v>
      </c>
      <c r="P112" s="40">
        <v>2.9715762273901807E-2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44798</v>
      </c>
      <c r="E113" s="37">
        <v>4404.1000000000004</v>
      </c>
      <c r="F113" s="37">
        <v>4395.6833333333334</v>
      </c>
      <c r="G113" s="38">
        <v>4343.416666666667</v>
      </c>
      <c r="H113" s="38">
        <v>4282.7333333333336</v>
      </c>
      <c r="I113" s="38">
        <v>4230.4666666666672</v>
      </c>
      <c r="J113" s="38">
        <v>4456.3666666666668</v>
      </c>
      <c r="K113" s="38">
        <v>4508.6333333333332</v>
      </c>
      <c r="L113" s="38">
        <v>4569.3166666666666</v>
      </c>
      <c r="M113" s="28">
        <v>4447.95</v>
      </c>
      <c r="N113" s="28">
        <v>4335</v>
      </c>
      <c r="O113" s="39">
        <v>304050</v>
      </c>
      <c r="P113" s="40">
        <v>8.8030059044551801E-2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44798</v>
      </c>
      <c r="E114" s="37">
        <v>2056.65</v>
      </c>
      <c r="F114" s="37">
        <v>2064.4333333333334</v>
      </c>
      <c r="G114" s="38">
        <v>2038.916666666667</v>
      </c>
      <c r="H114" s="38">
        <v>2021.1833333333336</v>
      </c>
      <c r="I114" s="38">
        <v>1995.6666666666672</v>
      </c>
      <c r="J114" s="38">
        <v>2082.166666666667</v>
      </c>
      <c r="K114" s="38">
        <v>2107.6833333333334</v>
      </c>
      <c r="L114" s="38">
        <v>2125.4166666666665</v>
      </c>
      <c r="M114" s="28">
        <v>2089.9499999999998</v>
      </c>
      <c r="N114" s="28">
        <v>2046.7</v>
      </c>
      <c r="O114" s="39">
        <v>2485200</v>
      </c>
      <c r="P114" s="40">
        <v>4.2429385380046069E-3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44798</v>
      </c>
      <c r="E115" s="37">
        <v>1090.25</v>
      </c>
      <c r="F115" s="37">
        <v>1090.0666666666666</v>
      </c>
      <c r="G115" s="38">
        <v>1084.1333333333332</v>
      </c>
      <c r="H115" s="38">
        <v>1078.0166666666667</v>
      </c>
      <c r="I115" s="38">
        <v>1072.0833333333333</v>
      </c>
      <c r="J115" s="38">
        <v>1096.1833333333332</v>
      </c>
      <c r="K115" s="38">
        <v>1102.1166666666666</v>
      </c>
      <c r="L115" s="38">
        <v>1108.2333333333331</v>
      </c>
      <c r="M115" s="28">
        <v>1096</v>
      </c>
      <c r="N115" s="28">
        <v>1083.95</v>
      </c>
      <c r="O115" s="39">
        <v>25898400</v>
      </c>
      <c r="P115" s="40">
        <v>-9.670647348315381E-3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44798</v>
      </c>
      <c r="E116" s="37">
        <v>200.3</v>
      </c>
      <c r="F116" s="37">
        <v>199.33333333333334</v>
      </c>
      <c r="G116" s="38">
        <v>196.81666666666669</v>
      </c>
      <c r="H116" s="38">
        <v>193.33333333333334</v>
      </c>
      <c r="I116" s="38">
        <v>190.81666666666669</v>
      </c>
      <c r="J116" s="38">
        <v>202.81666666666669</v>
      </c>
      <c r="K116" s="38">
        <v>205.33333333333334</v>
      </c>
      <c r="L116" s="38">
        <v>208.81666666666669</v>
      </c>
      <c r="M116" s="28">
        <v>201.85</v>
      </c>
      <c r="N116" s="28">
        <v>195.85</v>
      </c>
      <c r="O116" s="39">
        <v>22780800</v>
      </c>
      <c r="P116" s="40">
        <v>-2.7956989247311829E-2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44798</v>
      </c>
      <c r="E117" s="37">
        <v>1610.5</v>
      </c>
      <c r="F117" s="37">
        <v>1605.2166666666665</v>
      </c>
      <c r="G117" s="38">
        <v>1595.7833333333328</v>
      </c>
      <c r="H117" s="38">
        <v>1581.0666666666664</v>
      </c>
      <c r="I117" s="38">
        <v>1571.6333333333328</v>
      </c>
      <c r="J117" s="38">
        <v>1619.9333333333329</v>
      </c>
      <c r="K117" s="38">
        <v>1629.3666666666668</v>
      </c>
      <c r="L117" s="38">
        <v>1644.083333333333</v>
      </c>
      <c r="M117" s="28">
        <v>1614.65</v>
      </c>
      <c r="N117" s="28">
        <v>1590.5</v>
      </c>
      <c r="O117" s="39">
        <v>37081500</v>
      </c>
      <c r="P117" s="40">
        <v>9.7127826427917917E-3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44798</v>
      </c>
      <c r="E118" s="37">
        <v>636.5</v>
      </c>
      <c r="F118" s="37">
        <v>636.56666666666672</v>
      </c>
      <c r="G118" s="38">
        <v>627.48333333333346</v>
      </c>
      <c r="H118" s="38">
        <v>618.4666666666667</v>
      </c>
      <c r="I118" s="38">
        <v>609.38333333333344</v>
      </c>
      <c r="J118" s="38">
        <v>645.58333333333348</v>
      </c>
      <c r="K118" s="38">
        <v>654.66666666666674</v>
      </c>
      <c r="L118" s="38">
        <v>663.68333333333351</v>
      </c>
      <c r="M118" s="28">
        <v>645.65</v>
      </c>
      <c r="N118" s="28">
        <v>627.54999999999995</v>
      </c>
      <c r="O118" s="39">
        <v>2001000</v>
      </c>
      <c r="P118" s="40">
        <v>-2.8404952658412235E-2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44798</v>
      </c>
      <c r="E119" s="37">
        <v>73.75</v>
      </c>
      <c r="F119" s="37">
        <v>73.766666666666666</v>
      </c>
      <c r="G119" s="38">
        <v>73.483333333333334</v>
      </c>
      <c r="H119" s="38">
        <v>73.216666666666669</v>
      </c>
      <c r="I119" s="38">
        <v>72.933333333333337</v>
      </c>
      <c r="J119" s="38">
        <v>74.033333333333331</v>
      </c>
      <c r="K119" s="38">
        <v>74.316666666666663</v>
      </c>
      <c r="L119" s="38">
        <v>74.583333333333329</v>
      </c>
      <c r="M119" s="28">
        <v>74.05</v>
      </c>
      <c r="N119" s="28">
        <v>73.5</v>
      </c>
      <c r="O119" s="39">
        <v>90333750</v>
      </c>
      <c r="P119" s="40">
        <v>4.7721361528892912E-2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44798</v>
      </c>
      <c r="E120" s="37">
        <v>919</v>
      </c>
      <c r="F120" s="37">
        <v>919.31666666666661</v>
      </c>
      <c r="G120" s="38">
        <v>914.68333333333317</v>
      </c>
      <c r="H120" s="38">
        <v>910.36666666666656</v>
      </c>
      <c r="I120" s="38">
        <v>905.73333333333312</v>
      </c>
      <c r="J120" s="38">
        <v>923.63333333333321</v>
      </c>
      <c r="K120" s="38">
        <v>928.26666666666665</v>
      </c>
      <c r="L120" s="38">
        <v>932.58333333333326</v>
      </c>
      <c r="M120" s="28">
        <v>923.95</v>
      </c>
      <c r="N120" s="28">
        <v>915</v>
      </c>
      <c r="O120" s="39">
        <v>1860950</v>
      </c>
      <c r="P120" s="40">
        <v>3.0968671227943823E-2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44798</v>
      </c>
      <c r="E121" s="37">
        <v>671.4</v>
      </c>
      <c r="F121" s="37">
        <v>669.58333333333337</v>
      </c>
      <c r="G121" s="38">
        <v>666.4666666666667</v>
      </c>
      <c r="H121" s="38">
        <v>661.5333333333333</v>
      </c>
      <c r="I121" s="38">
        <v>658.41666666666663</v>
      </c>
      <c r="J121" s="38">
        <v>674.51666666666677</v>
      </c>
      <c r="K121" s="38">
        <v>677.63333333333333</v>
      </c>
      <c r="L121" s="38">
        <v>682.56666666666683</v>
      </c>
      <c r="M121" s="28">
        <v>672.7</v>
      </c>
      <c r="N121" s="28">
        <v>664.65</v>
      </c>
      <c r="O121" s="39">
        <v>15875125</v>
      </c>
      <c r="P121" s="40">
        <v>-3.237333333333333E-2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44798</v>
      </c>
      <c r="E122" s="37">
        <v>313.25</v>
      </c>
      <c r="F122" s="37">
        <v>312.76666666666665</v>
      </c>
      <c r="G122" s="38">
        <v>312.0333333333333</v>
      </c>
      <c r="H122" s="38">
        <v>310.81666666666666</v>
      </c>
      <c r="I122" s="38">
        <v>310.08333333333331</v>
      </c>
      <c r="J122" s="38">
        <v>313.98333333333329</v>
      </c>
      <c r="K122" s="38">
        <v>314.71666666666664</v>
      </c>
      <c r="L122" s="38">
        <v>315.93333333333328</v>
      </c>
      <c r="M122" s="28">
        <v>313.5</v>
      </c>
      <c r="N122" s="28">
        <v>311.55</v>
      </c>
      <c r="O122" s="39">
        <v>75644800</v>
      </c>
      <c r="P122" s="40">
        <v>-1.7987703555998671E-2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44798</v>
      </c>
      <c r="E123" s="37">
        <v>410.8</v>
      </c>
      <c r="F123" s="37">
        <v>410.91666666666669</v>
      </c>
      <c r="G123" s="38">
        <v>407.58333333333337</v>
      </c>
      <c r="H123" s="38">
        <v>404.36666666666667</v>
      </c>
      <c r="I123" s="38">
        <v>401.03333333333336</v>
      </c>
      <c r="J123" s="38">
        <v>414.13333333333338</v>
      </c>
      <c r="K123" s="38">
        <v>417.46666666666675</v>
      </c>
      <c r="L123" s="38">
        <v>420.68333333333339</v>
      </c>
      <c r="M123" s="28">
        <v>414.25</v>
      </c>
      <c r="N123" s="28">
        <v>407.7</v>
      </c>
      <c r="O123" s="39">
        <v>33008750</v>
      </c>
      <c r="P123" s="40">
        <v>-1.1455096769363231E-2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44798</v>
      </c>
      <c r="E124" s="37">
        <v>2700.75</v>
      </c>
      <c r="F124" s="37">
        <v>2690.9333333333334</v>
      </c>
      <c r="G124" s="38">
        <v>2645.0166666666669</v>
      </c>
      <c r="H124" s="38">
        <v>2589.2833333333333</v>
      </c>
      <c r="I124" s="38">
        <v>2543.3666666666668</v>
      </c>
      <c r="J124" s="38">
        <v>2746.666666666667</v>
      </c>
      <c r="K124" s="38">
        <v>2792.583333333333</v>
      </c>
      <c r="L124" s="38">
        <v>2848.3166666666671</v>
      </c>
      <c r="M124" s="28">
        <v>2736.85</v>
      </c>
      <c r="N124" s="28">
        <v>2635.2</v>
      </c>
      <c r="O124" s="39">
        <v>424750</v>
      </c>
      <c r="P124" s="40">
        <v>-0.12602880658436214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44798</v>
      </c>
      <c r="E125" s="37">
        <v>673.2</v>
      </c>
      <c r="F125" s="37">
        <v>673.45</v>
      </c>
      <c r="G125" s="38">
        <v>669.30000000000007</v>
      </c>
      <c r="H125" s="38">
        <v>665.4</v>
      </c>
      <c r="I125" s="38">
        <v>661.25</v>
      </c>
      <c r="J125" s="38">
        <v>677.35000000000014</v>
      </c>
      <c r="K125" s="38">
        <v>681.50000000000023</v>
      </c>
      <c r="L125" s="38">
        <v>685.4000000000002</v>
      </c>
      <c r="M125" s="28">
        <v>677.6</v>
      </c>
      <c r="N125" s="28">
        <v>669.55</v>
      </c>
      <c r="O125" s="39">
        <v>38585700</v>
      </c>
      <c r="P125" s="40">
        <v>-3.4974818130945718E-4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44798</v>
      </c>
      <c r="E126" s="37">
        <v>608.25</v>
      </c>
      <c r="F126" s="37">
        <v>601.16666666666663</v>
      </c>
      <c r="G126" s="38">
        <v>588.98333333333323</v>
      </c>
      <c r="H126" s="38">
        <v>569.71666666666658</v>
      </c>
      <c r="I126" s="38">
        <v>557.53333333333319</v>
      </c>
      <c r="J126" s="38">
        <v>620.43333333333328</v>
      </c>
      <c r="K126" s="38">
        <v>632.61666666666667</v>
      </c>
      <c r="L126" s="38">
        <v>651.88333333333333</v>
      </c>
      <c r="M126" s="28">
        <v>613.35</v>
      </c>
      <c r="N126" s="28">
        <v>581.9</v>
      </c>
      <c r="O126" s="39">
        <v>13030000</v>
      </c>
      <c r="P126" s="40">
        <v>4.2504250425042502E-2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44798</v>
      </c>
      <c r="E127" s="37">
        <v>1845.55</v>
      </c>
      <c r="F127" s="37">
        <v>1846.6166666666668</v>
      </c>
      <c r="G127" s="38">
        <v>1837.2333333333336</v>
      </c>
      <c r="H127" s="38">
        <v>1828.9166666666667</v>
      </c>
      <c r="I127" s="38">
        <v>1819.5333333333335</v>
      </c>
      <c r="J127" s="38">
        <v>1854.9333333333336</v>
      </c>
      <c r="K127" s="38">
        <v>1864.3166666666668</v>
      </c>
      <c r="L127" s="38">
        <v>1872.6333333333337</v>
      </c>
      <c r="M127" s="28">
        <v>1856</v>
      </c>
      <c r="N127" s="28">
        <v>1838.3</v>
      </c>
      <c r="O127" s="39">
        <v>18353600</v>
      </c>
      <c r="P127" s="40">
        <v>1.5087827972213618E-2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44798</v>
      </c>
      <c r="E128" s="37">
        <v>77.75</v>
      </c>
      <c r="F128" s="37">
        <v>77.966666666666654</v>
      </c>
      <c r="G128" s="38">
        <v>77.333333333333314</v>
      </c>
      <c r="H128" s="38">
        <v>76.916666666666657</v>
      </c>
      <c r="I128" s="38">
        <v>76.283333333333317</v>
      </c>
      <c r="J128" s="38">
        <v>78.383333333333312</v>
      </c>
      <c r="K128" s="38">
        <v>79.016666666666666</v>
      </c>
      <c r="L128" s="38">
        <v>79.433333333333309</v>
      </c>
      <c r="M128" s="28">
        <v>78.599999999999994</v>
      </c>
      <c r="N128" s="28">
        <v>77.55</v>
      </c>
      <c r="O128" s="39">
        <v>53320900</v>
      </c>
      <c r="P128" s="40">
        <v>7.2488199595414698E-3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44798</v>
      </c>
      <c r="E129" s="37">
        <v>2422.3000000000002</v>
      </c>
      <c r="F129" s="37">
        <v>2438.4666666666667</v>
      </c>
      <c r="G129" s="38">
        <v>2389.8333333333335</v>
      </c>
      <c r="H129" s="38">
        <v>2357.3666666666668</v>
      </c>
      <c r="I129" s="38">
        <v>2308.7333333333336</v>
      </c>
      <c r="J129" s="38">
        <v>2470.9333333333334</v>
      </c>
      <c r="K129" s="38">
        <v>2519.5666666666666</v>
      </c>
      <c r="L129" s="38">
        <v>2552.0333333333333</v>
      </c>
      <c r="M129" s="28">
        <v>2487.1</v>
      </c>
      <c r="N129" s="28">
        <v>2406</v>
      </c>
      <c r="O129" s="39">
        <v>1252750</v>
      </c>
      <c r="P129" s="40">
        <v>-2.9844807003581377E-3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44798</v>
      </c>
      <c r="E130" s="37">
        <v>593.79999999999995</v>
      </c>
      <c r="F130" s="37">
        <v>593.29999999999995</v>
      </c>
      <c r="G130" s="38">
        <v>581.69999999999993</v>
      </c>
      <c r="H130" s="38">
        <v>569.6</v>
      </c>
      <c r="I130" s="38">
        <v>558</v>
      </c>
      <c r="J130" s="38">
        <v>605.39999999999986</v>
      </c>
      <c r="K130" s="38">
        <v>616.99999999999977</v>
      </c>
      <c r="L130" s="38">
        <v>629.0999999999998</v>
      </c>
      <c r="M130" s="28">
        <v>604.9</v>
      </c>
      <c r="N130" s="28">
        <v>581.20000000000005</v>
      </c>
      <c r="O130" s="39">
        <v>5682600</v>
      </c>
      <c r="P130" s="40">
        <v>-1.6664071016975548E-2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44798</v>
      </c>
      <c r="E131" s="37">
        <v>398.55</v>
      </c>
      <c r="F131" s="37">
        <v>399.11666666666662</v>
      </c>
      <c r="G131" s="38">
        <v>395.23333333333323</v>
      </c>
      <c r="H131" s="38">
        <v>391.91666666666663</v>
      </c>
      <c r="I131" s="38">
        <v>388.03333333333325</v>
      </c>
      <c r="J131" s="38">
        <v>402.43333333333322</v>
      </c>
      <c r="K131" s="38">
        <v>406.31666666666655</v>
      </c>
      <c r="L131" s="38">
        <v>409.63333333333321</v>
      </c>
      <c r="M131" s="28">
        <v>403</v>
      </c>
      <c r="N131" s="28">
        <v>395.8</v>
      </c>
      <c r="O131" s="39">
        <v>14090000</v>
      </c>
      <c r="P131" s="40">
        <v>-3.8881309686221006E-2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44798</v>
      </c>
      <c r="E132" s="37">
        <v>1862.8</v>
      </c>
      <c r="F132" s="37">
        <v>1863.2666666666667</v>
      </c>
      <c r="G132" s="38">
        <v>1856.5333333333333</v>
      </c>
      <c r="H132" s="38">
        <v>1850.2666666666667</v>
      </c>
      <c r="I132" s="38">
        <v>1843.5333333333333</v>
      </c>
      <c r="J132" s="38">
        <v>1869.5333333333333</v>
      </c>
      <c r="K132" s="38">
        <v>1876.2666666666664</v>
      </c>
      <c r="L132" s="38">
        <v>1882.5333333333333</v>
      </c>
      <c r="M132" s="28">
        <v>1870</v>
      </c>
      <c r="N132" s="28">
        <v>1857</v>
      </c>
      <c r="O132" s="39">
        <v>9297900</v>
      </c>
      <c r="P132" s="40">
        <v>-3.0741806354766074E-2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44798</v>
      </c>
      <c r="E133" s="37">
        <v>4966.1000000000004</v>
      </c>
      <c r="F133" s="37">
        <v>4957.2333333333336</v>
      </c>
      <c r="G133" s="38">
        <v>4908.8666666666668</v>
      </c>
      <c r="H133" s="38">
        <v>4851.6333333333332</v>
      </c>
      <c r="I133" s="38">
        <v>4803.2666666666664</v>
      </c>
      <c r="J133" s="38">
        <v>5014.4666666666672</v>
      </c>
      <c r="K133" s="38">
        <v>5062.8333333333339</v>
      </c>
      <c r="L133" s="38">
        <v>5120.0666666666675</v>
      </c>
      <c r="M133" s="28">
        <v>5005.6000000000004</v>
      </c>
      <c r="N133" s="28">
        <v>4900</v>
      </c>
      <c r="O133" s="39">
        <v>1376700</v>
      </c>
      <c r="P133" s="40">
        <v>-3.9556299706990372E-2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44798</v>
      </c>
      <c r="E134" s="37">
        <v>3853.5</v>
      </c>
      <c r="F134" s="37">
        <v>3804.1166666666668</v>
      </c>
      <c r="G134" s="38">
        <v>3734.5333333333338</v>
      </c>
      <c r="H134" s="38">
        <v>3615.5666666666671</v>
      </c>
      <c r="I134" s="38">
        <v>3545.983333333334</v>
      </c>
      <c r="J134" s="38">
        <v>3923.0833333333335</v>
      </c>
      <c r="K134" s="38">
        <v>3992.6666666666665</v>
      </c>
      <c r="L134" s="38">
        <v>4111.6333333333332</v>
      </c>
      <c r="M134" s="28">
        <v>3873.7</v>
      </c>
      <c r="N134" s="28">
        <v>3685.15</v>
      </c>
      <c r="O134" s="39">
        <v>967000</v>
      </c>
      <c r="P134" s="40">
        <v>-1.0032760032760032E-2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44798</v>
      </c>
      <c r="E135" s="37">
        <v>690.1</v>
      </c>
      <c r="F135" s="37">
        <v>688.30000000000007</v>
      </c>
      <c r="G135" s="38">
        <v>683.30000000000018</v>
      </c>
      <c r="H135" s="38">
        <v>676.50000000000011</v>
      </c>
      <c r="I135" s="38">
        <v>671.50000000000023</v>
      </c>
      <c r="J135" s="38">
        <v>695.10000000000014</v>
      </c>
      <c r="K135" s="38">
        <v>700.09999999999991</v>
      </c>
      <c r="L135" s="38">
        <v>706.90000000000009</v>
      </c>
      <c r="M135" s="28">
        <v>693.3</v>
      </c>
      <c r="N135" s="28">
        <v>681.5</v>
      </c>
      <c r="O135" s="39">
        <v>9452850</v>
      </c>
      <c r="P135" s="40">
        <v>-1.7579505300353356E-2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44798</v>
      </c>
      <c r="E136" s="37">
        <v>1278.45</v>
      </c>
      <c r="F136" s="37">
        <v>1284.7</v>
      </c>
      <c r="G136" s="38">
        <v>1268.4000000000001</v>
      </c>
      <c r="H136" s="38">
        <v>1258.3500000000001</v>
      </c>
      <c r="I136" s="38">
        <v>1242.0500000000002</v>
      </c>
      <c r="J136" s="38">
        <v>1294.75</v>
      </c>
      <c r="K136" s="38">
        <v>1311.0499999999997</v>
      </c>
      <c r="L136" s="38">
        <v>1321.1</v>
      </c>
      <c r="M136" s="28">
        <v>1301</v>
      </c>
      <c r="N136" s="28">
        <v>1274.6500000000001</v>
      </c>
      <c r="O136" s="39">
        <v>13015800</v>
      </c>
      <c r="P136" s="40">
        <v>9.3366626859190099E-3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44798</v>
      </c>
      <c r="E137" s="37">
        <v>200.05</v>
      </c>
      <c r="F137" s="37">
        <v>200.08333333333334</v>
      </c>
      <c r="G137" s="38">
        <v>198.36666666666667</v>
      </c>
      <c r="H137" s="38">
        <v>196.68333333333334</v>
      </c>
      <c r="I137" s="38">
        <v>194.96666666666667</v>
      </c>
      <c r="J137" s="38">
        <v>201.76666666666668</v>
      </c>
      <c r="K137" s="38">
        <v>203.48333333333332</v>
      </c>
      <c r="L137" s="38">
        <v>205.16666666666669</v>
      </c>
      <c r="M137" s="28">
        <v>201.8</v>
      </c>
      <c r="N137" s="28">
        <v>198.4</v>
      </c>
      <c r="O137" s="39">
        <v>25384000</v>
      </c>
      <c r="P137" s="40">
        <v>-3.0108512914565184E-2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44798</v>
      </c>
      <c r="E138" s="37">
        <v>107.95</v>
      </c>
      <c r="F138" s="37">
        <v>107.61666666666667</v>
      </c>
      <c r="G138" s="38">
        <v>106.48333333333335</v>
      </c>
      <c r="H138" s="38">
        <v>105.01666666666668</v>
      </c>
      <c r="I138" s="38">
        <v>103.88333333333335</v>
      </c>
      <c r="J138" s="38">
        <v>109.08333333333334</v>
      </c>
      <c r="K138" s="38">
        <v>110.21666666666667</v>
      </c>
      <c r="L138" s="38">
        <v>111.68333333333334</v>
      </c>
      <c r="M138" s="28">
        <v>108.75</v>
      </c>
      <c r="N138" s="28">
        <v>106.15</v>
      </c>
      <c r="O138" s="39">
        <v>30858000</v>
      </c>
      <c r="P138" s="40">
        <v>-3.743215422047539E-2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44798</v>
      </c>
      <c r="E139" s="37">
        <v>513.79999999999995</v>
      </c>
      <c r="F139" s="37">
        <v>514.85</v>
      </c>
      <c r="G139" s="38">
        <v>511.1</v>
      </c>
      <c r="H139" s="38">
        <v>508.4</v>
      </c>
      <c r="I139" s="38">
        <v>504.65</v>
      </c>
      <c r="J139" s="38">
        <v>517.55000000000007</v>
      </c>
      <c r="K139" s="38">
        <v>521.30000000000007</v>
      </c>
      <c r="L139" s="38">
        <v>524.00000000000011</v>
      </c>
      <c r="M139" s="28">
        <v>518.6</v>
      </c>
      <c r="N139" s="28">
        <v>512.15</v>
      </c>
      <c r="O139" s="39">
        <v>9505200</v>
      </c>
      <c r="P139" s="40">
        <v>-7.6421949386118763E-3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44798</v>
      </c>
      <c r="E140" s="37">
        <v>8978.5499999999993</v>
      </c>
      <c r="F140" s="37">
        <v>9011.4666666666672</v>
      </c>
      <c r="G140" s="38">
        <v>8919.4833333333336</v>
      </c>
      <c r="H140" s="38">
        <v>8860.4166666666661</v>
      </c>
      <c r="I140" s="38">
        <v>8768.4333333333325</v>
      </c>
      <c r="J140" s="38">
        <v>9070.5333333333347</v>
      </c>
      <c r="K140" s="38">
        <v>9162.5166666666682</v>
      </c>
      <c r="L140" s="38">
        <v>9221.5833333333358</v>
      </c>
      <c r="M140" s="28">
        <v>9103.4500000000007</v>
      </c>
      <c r="N140" s="28">
        <v>8952.4</v>
      </c>
      <c r="O140" s="39">
        <v>4184800</v>
      </c>
      <c r="P140" s="40">
        <v>-6.669989793254053E-3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44798</v>
      </c>
      <c r="E141" s="37">
        <v>809.05</v>
      </c>
      <c r="F141" s="37">
        <v>809.43333333333339</v>
      </c>
      <c r="G141" s="38">
        <v>800.26666666666677</v>
      </c>
      <c r="H141" s="38">
        <v>791.48333333333335</v>
      </c>
      <c r="I141" s="38">
        <v>782.31666666666672</v>
      </c>
      <c r="J141" s="38">
        <v>818.21666666666681</v>
      </c>
      <c r="K141" s="38">
        <v>827.38333333333333</v>
      </c>
      <c r="L141" s="38">
        <v>836.16666666666686</v>
      </c>
      <c r="M141" s="28">
        <v>818.6</v>
      </c>
      <c r="N141" s="28">
        <v>800.65</v>
      </c>
      <c r="O141" s="39">
        <v>15620625</v>
      </c>
      <c r="P141" s="40">
        <v>2.2919821552817909E-2</v>
      </c>
    </row>
    <row r="142" spans="1:16" ht="12.75" customHeight="1">
      <c r="A142" s="28">
        <v>132</v>
      </c>
      <c r="B142" s="29" t="s">
        <v>44</v>
      </c>
      <c r="C142" s="30" t="s">
        <v>434</v>
      </c>
      <c r="D142" s="31">
        <v>44798</v>
      </c>
      <c r="E142" s="37">
        <v>1333.95</v>
      </c>
      <c r="F142" s="37">
        <v>1332.3833333333332</v>
      </c>
      <c r="G142" s="38">
        <v>1322.7666666666664</v>
      </c>
      <c r="H142" s="38">
        <v>1311.5833333333333</v>
      </c>
      <c r="I142" s="38">
        <v>1301.9666666666665</v>
      </c>
      <c r="J142" s="38">
        <v>1343.5666666666664</v>
      </c>
      <c r="K142" s="38">
        <v>1353.1833333333332</v>
      </c>
      <c r="L142" s="38">
        <v>1364.3666666666663</v>
      </c>
      <c r="M142" s="28">
        <v>1342</v>
      </c>
      <c r="N142" s="28">
        <v>1321.2</v>
      </c>
      <c r="O142" s="39">
        <v>3080000</v>
      </c>
      <c r="P142" s="40">
        <v>-4.5375650880238039E-2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44798</v>
      </c>
      <c r="E143" s="37">
        <v>1461.5</v>
      </c>
      <c r="F143" s="37">
        <v>1465.4833333333333</v>
      </c>
      <c r="G143" s="38">
        <v>1447.9666666666667</v>
      </c>
      <c r="H143" s="38">
        <v>1434.4333333333334</v>
      </c>
      <c r="I143" s="38">
        <v>1416.9166666666667</v>
      </c>
      <c r="J143" s="38">
        <v>1479.0166666666667</v>
      </c>
      <c r="K143" s="38">
        <v>1496.5333333333335</v>
      </c>
      <c r="L143" s="38">
        <v>1510.0666666666666</v>
      </c>
      <c r="M143" s="28">
        <v>1483</v>
      </c>
      <c r="N143" s="28">
        <v>1451.95</v>
      </c>
      <c r="O143" s="39">
        <v>961200</v>
      </c>
      <c r="P143" s="40">
        <v>2.1032504780114723E-2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44798</v>
      </c>
      <c r="E144" s="37">
        <v>841.05</v>
      </c>
      <c r="F144" s="37">
        <v>839.1</v>
      </c>
      <c r="G144" s="38">
        <v>822.2</v>
      </c>
      <c r="H144" s="38">
        <v>803.35</v>
      </c>
      <c r="I144" s="38">
        <v>786.45</v>
      </c>
      <c r="J144" s="38">
        <v>857.95</v>
      </c>
      <c r="K144" s="38">
        <v>874.84999999999991</v>
      </c>
      <c r="L144" s="38">
        <v>893.7</v>
      </c>
      <c r="M144" s="28">
        <v>856</v>
      </c>
      <c r="N144" s="28">
        <v>820.25</v>
      </c>
      <c r="O144" s="39">
        <v>2002650</v>
      </c>
      <c r="P144" s="40">
        <v>1.649620587264929E-2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44798</v>
      </c>
      <c r="E145" s="37">
        <v>909.1</v>
      </c>
      <c r="F145" s="37">
        <v>904.45000000000016</v>
      </c>
      <c r="G145" s="38">
        <v>893.45000000000027</v>
      </c>
      <c r="H145" s="38">
        <v>877.80000000000007</v>
      </c>
      <c r="I145" s="38">
        <v>866.80000000000018</v>
      </c>
      <c r="J145" s="38">
        <v>920.10000000000036</v>
      </c>
      <c r="K145" s="38">
        <v>931.10000000000014</v>
      </c>
      <c r="L145" s="38">
        <v>946.75000000000045</v>
      </c>
      <c r="M145" s="28">
        <v>915.45</v>
      </c>
      <c r="N145" s="28">
        <v>888.8</v>
      </c>
      <c r="O145" s="39">
        <v>3292000</v>
      </c>
      <c r="P145" s="40">
        <v>-7.9556412729026044E-3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44798</v>
      </c>
      <c r="E146" s="37">
        <v>3572.9</v>
      </c>
      <c r="F146" s="37">
        <v>3571.6</v>
      </c>
      <c r="G146" s="38">
        <v>3534.2999999999997</v>
      </c>
      <c r="H146" s="38">
        <v>3495.7</v>
      </c>
      <c r="I146" s="38">
        <v>3458.3999999999996</v>
      </c>
      <c r="J146" s="38">
        <v>3610.2</v>
      </c>
      <c r="K146" s="38">
        <v>3647.5</v>
      </c>
      <c r="L146" s="38">
        <v>3686.1</v>
      </c>
      <c r="M146" s="28">
        <v>3608.9</v>
      </c>
      <c r="N146" s="28">
        <v>3533</v>
      </c>
      <c r="O146" s="39">
        <v>2760400</v>
      </c>
      <c r="P146" s="40">
        <v>-3.3338002521361536E-2</v>
      </c>
    </row>
    <row r="147" spans="1:16" ht="12.75" customHeight="1">
      <c r="A147" s="28">
        <v>137</v>
      </c>
      <c r="B147" s="29" t="s">
        <v>49</v>
      </c>
      <c r="C147" s="30" t="s">
        <v>834</v>
      </c>
      <c r="D147" s="31">
        <v>44798</v>
      </c>
      <c r="E147" s="37">
        <v>132.30000000000001</v>
      </c>
      <c r="F147" s="37">
        <v>130.98333333333335</v>
      </c>
      <c r="G147" s="38">
        <v>129.16666666666669</v>
      </c>
      <c r="H147" s="38">
        <v>126.03333333333333</v>
      </c>
      <c r="I147" s="38">
        <v>124.21666666666667</v>
      </c>
      <c r="J147" s="38">
        <v>134.1166666666667</v>
      </c>
      <c r="K147" s="38">
        <v>135.93333333333337</v>
      </c>
      <c r="L147" s="38">
        <v>139.06666666666672</v>
      </c>
      <c r="M147" s="28">
        <v>132.80000000000001</v>
      </c>
      <c r="N147" s="28">
        <v>127.85</v>
      </c>
      <c r="O147" s="39">
        <v>44068500</v>
      </c>
      <c r="P147" s="40">
        <v>-5.1341664244890048E-2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44798</v>
      </c>
      <c r="E148" s="37">
        <v>2407.1</v>
      </c>
      <c r="F148" s="37">
        <v>2395.0666666666671</v>
      </c>
      <c r="G148" s="38">
        <v>2363.6333333333341</v>
      </c>
      <c r="H148" s="38">
        <v>2320.166666666667</v>
      </c>
      <c r="I148" s="38">
        <v>2288.733333333334</v>
      </c>
      <c r="J148" s="38">
        <v>2438.5333333333342</v>
      </c>
      <c r="K148" s="38">
        <v>2469.9666666666676</v>
      </c>
      <c r="L148" s="38">
        <v>2513.4333333333343</v>
      </c>
      <c r="M148" s="28">
        <v>2426.5</v>
      </c>
      <c r="N148" s="28">
        <v>2351.6</v>
      </c>
      <c r="O148" s="39">
        <v>2082850</v>
      </c>
      <c r="P148" s="40">
        <v>-4.5931863727454912E-2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44798</v>
      </c>
      <c r="E149" s="37">
        <v>86914.8</v>
      </c>
      <c r="F149" s="37">
        <v>86866.116666666669</v>
      </c>
      <c r="G149" s="38">
        <v>85977.583333333343</v>
      </c>
      <c r="H149" s="38">
        <v>85040.366666666669</v>
      </c>
      <c r="I149" s="38">
        <v>84151.833333333343</v>
      </c>
      <c r="J149" s="38">
        <v>87803.333333333343</v>
      </c>
      <c r="K149" s="38">
        <v>88691.866666666669</v>
      </c>
      <c r="L149" s="38">
        <v>89629.083333333343</v>
      </c>
      <c r="M149" s="28">
        <v>87754.65</v>
      </c>
      <c r="N149" s="28">
        <v>85928.9</v>
      </c>
      <c r="O149" s="39">
        <v>85000</v>
      </c>
      <c r="P149" s="40">
        <v>9.6210951419408476E-3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44798</v>
      </c>
      <c r="E150" s="37">
        <v>1068.75</v>
      </c>
      <c r="F150" s="37">
        <v>1065.8999999999999</v>
      </c>
      <c r="G150" s="38">
        <v>1047.1499999999996</v>
      </c>
      <c r="H150" s="38">
        <v>1025.5499999999997</v>
      </c>
      <c r="I150" s="38">
        <v>1006.7999999999995</v>
      </c>
      <c r="J150" s="38">
        <v>1087.4999999999998</v>
      </c>
      <c r="K150" s="38">
        <v>1106.2500000000002</v>
      </c>
      <c r="L150" s="38">
        <v>1127.8499999999999</v>
      </c>
      <c r="M150" s="28">
        <v>1084.6500000000001</v>
      </c>
      <c r="N150" s="28">
        <v>1044.3</v>
      </c>
      <c r="O150" s="39">
        <v>6060375</v>
      </c>
      <c r="P150" s="40">
        <v>-7.1793693641950485E-2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44798</v>
      </c>
      <c r="E151" s="37">
        <v>314.45</v>
      </c>
      <c r="F151" s="37">
        <v>315.43333333333334</v>
      </c>
      <c r="G151" s="38">
        <v>311.2166666666667</v>
      </c>
      <c r="H151" s="38">
        <v>307.98333333333335</v>
      </c>
      <c r="I151" s="38">
        <v>303.76666666666671</v>
      </c>
      <c r="J151" s="38">
        <v>318.66666666666669</v>
      </c>
      <c r="K151" s="38">
        <v>322.88333333333327</v>
      </c>
      <c r="L151" s="38">
        <v>326.11666666666667</v>
      </c>
      <c r="M151" s="28">
        <v>319.64999999999998</v>
      </c>
      <c r="N151" s="28">
        <v>312.2</v>
      </c>
      <c r="O151" s="39">
        <v>2456000</v>
      </c>
      <c r="P151" s="40">
        <v>-4.1224234853216739E-2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44798</v>
      </c>
      <c r="E152" s="37">
        <v>82.65</v>
      </c>
      <c r="F152" s="37">
        <v>81.916666666666671</v>
      </c>
      <c r="G152" s="38">
        <v>79.983333333333348</v>
      </c>
      <c r="H152" s="38">
        <v>77.316666666666677</v>
      </c>
      <c r="I152" s="38">
        <v>75.383333333333354</v>
      </c>
      <c r="J152" s="38">
        <v>84.583333333333343</v>
      </c>
      <c r="K152" s="38">
        <v>86.516666666666652</v>
      </c>
      <c r="L152" s="38">
        <v>89.183333333333337</v>
      </c>
      <c r="M152" s="28">
        <v>83.85</v>
      </c>
      <c r="N152" s="28">
        <v>79.25</v>
      </c>
      <c r="O152" s="39">
        <v>60337250</v>
      </c>
      <c r="P152" s="40">
        <v>5.3108624840674124E-3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44798</v>
      </c>
      <c r="E153" s="37">
        <v>4495.75</v>
      </c>
      <c r="F153" s="37">
        <v>4473.9833333333336</v>
      </c>
      <c r="G153" s="38">
        <v>4422.9666666666672</v>
      </c>
      <c r="H153" s="38">
        <v>4350.1833333333334</v>
      </c>
      <c r="I153" s="38">
        <v>4299.166666666667</v>
      </c>
      <c r="J153" s="38">
        <v>4546.7666666666673</v>
      </c>
      <c r="K153" s="38">
        <v>4597.7833333333338</v>
      </c>
      <c r="L153" s="38">
        <v>4670.5666666666675</v>
      </c>
      <c r="M153" s="28">
        <v>4525</v>
      </c>
      <c r="N153" s="28">
        <v>4401.2</v>
      </c>
      <c r="O153" s="39">
        <v>1688500</v>
      </c>
      <c r="P153" s="40">
        <v>-8.8757396449704138E-4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44798</v>
      </c>
      <c r="E154" s="37">
        <v>4431.1499999999996</v>
      </c>
      <c r="F154" s="37">
        <v>4433.8666666666659</v>
      </c>
      <c r="G154" s="38">
        <v>4372.2833333333319</v>
      </c>
      <c r="H154" s="38">
        <v>4313.4166666666661</v>
      </c>
      <c r="I154" s="38">
        <v>4251.8333333333321</v>
      </c>
      <c r="J154" s="38">
        <v>4492.7333333333318</v>
      </c>
      <c r="K154" s="38">
        <v>4554.3166666666657</v>
      </c>
      <c r="L154" s="38">
        <v>4613.1833333333316</v>
      </c>
      <c r="M154" s="28">
        <v>4495.45</v>
      </c>
      <c r="N154" s="28">
        <v>4375</v>
      </c>
      <c r="O154" s="39">
        <v>623025</v>
      </c>
      <c r="P154" s="40">
        <v>-5.387931034482759E-3</v>
      </c>
    </row>
    <row r="155" spans="1:16" ht="12.75" customHeight="1">
      <c r="A155" s="28">
        <v>145</v>
      </c>
      <c r="B155" s="29" t="s">
        <v>56</v>
      </c>
      <c r="C155" s="30" t="s">
        <v>166</v>
      </c>
      <c r="D155" s="31">
        <v>44798</v>
      </c>
      <c r="E155" s="37">
        <v>19813.25</v>
      </c>
      <c r="F155" s="37">
        <v>19814.399999999998</v>
      </c>
      <c r="G155" s="38">
        <v>19729.949999999997</v>
      </c>
      <c r="H155" s="38">
        <v>19646.649999999998</v>
      </c>
      <c r="I155" s="38">
        <v>19562.199999999997</v>
      </c>
      <c r="J155" s="38">
        <v>19897.699999999997</v>
      </c>
      <c r="K155" s="38">
        <v>19982.150000000001</v>
      </c>
      <c r="L155" s="38">
        <v>20065.449999999997</v>
      </c>
      <c r="M155" s="28">
        <v>19898.849999999999</v>
      </c>
      <c r="N155" s="28">
        <v>19731.099999999999</v>
      </c>
      <c r="O155" s="39">
        <v>396720</v>
      </c>
      <c r="P155" s="40">
        <v>-8.9928057553956831E-3</v>
      </c>
    </row>
    <row r="156" spans="1:16" ht="12.75" customHeight="1">
      <c r="A156" s="28">
        <v>146</v>
      </c>
      <c r="B156" s="29" t="s">
        <v>119</v>
      </c>
      <c r="C156" s="30" t="s">
        <v>167</v>
      </c>
      <c r="D156" s="31">
        <v>44798</v>
      </c>
      <c r="E156" s="37">
        <v>116.6</v>
      </c>
      <c r="F156" s="37">
        <v>116.76666666666667</v>
      </c>
      <c r="G156" s="38">
        <v>115.63333333333333</v>
      </c>
      <c r="H156" s="38">
        <v>114.66666666666666</v>
      </c>
      <c r="I156" s="38">
        <v>113.53333333333332</v>
      </c>
      <c r="J156" s="38">
        <v>117.73333333333333</v>
      </c>
      <c r="K156" s="38">
        <v>118.86666666666669</v>
      </c>
      <c r="L156" s="38">
        <v>119.83333333333334</v>
      </c>
      <c r="M156" s="28">
        <v>117.9</v>
      </c>
      <c r="N156" s="28">
        <v>115.8</v>
      </c>
      <c r="O156" s="39">
        <v>76919350</v>
      </c>
      <c r="P156" s="40">
        <v>-2.4513552553318038E-2</v>
      </c>
    </row>
    <row r="157" spans="1:16" ht="12.75" customHeight="1">
      <c r="A157" s="28">
        <v>147</v>
      </c>
      <c r="B157" s="29" t="s">
        <v>168</v>
      </c>
      <c r="C157" s="30" t="s">
        <v>169</v>
      </c>
      <c r="D157" s="31">
        <v>44798</v>
      </c>
      <c r="E157" s="37">
        <v>161.69999999999999</v>
      </c>
      <c r="F157" s="37">
        <v>161.86666666666667</v>
      </c>
      <c r="G157" s="38">
        <v>159.83333333333334</v>
      </c>
      <c r="H157" s="38">
        <v>157.96666666666667</v>
      </c>
      <c r="I157" s="38">
        <v>155.93333333333334</v>
      </c>
      <c r="J157" s="38">
        <v>163.73333333333335</v>
      </c>
      <c r="K157" s="38">
        <v>165.76666666666665</v>
      </c>
      <c r="L157" s="38">
        <v>167.63333333333335</v>
      </c>
      <c r="M157" s="28">
        <v>163.9</v>
      </c>
      <c r="N157" s="28">
        <v>160</v>
      </c>
      <c r="O157" s="39">
        <v>71802900</v>
      </c>
      <c r="P157" s="40">
        <v>3.1948881789137379E-2</v>
      </c>
    </row>
    <row r="158" spans="1:16" ht="12.75" customHeight="1">
      <c r="A158" s="28">
        <v>148</v>
      </c>
      <c r="B158" s="29" t="s">
        <v>96</v>
      </c>
      <c r="C158" s="30" t="s">
        <v>268</v>
      </c>
      <c r="D158" s="31">
        <v>44798</v>
      </c>
      <c r="E158" s="37">
        <v>958.45</v>
      </c>
      <c r="F158" s="37">
        <v>957.06666666666661</v>
      </c>
      <c r="G158" s="38">
        <v>942.38333333333321</v>
      </c>
      <c r="H158" s="38">
        <v>926.31666666666661</v>
      </c>
      <c r="I158" s="38">
        <v>911.63333333333321</v>
      </c>
      <c r="J158" s="38">
        <v>973.13333333333321</v>
      </c>
      <c r="K158" s="38">
        <v>987.81666666666661</v>
      </c>
      <c r="L158" s="38">
        <v>1003.8833333333332</v>
      </c>
      <c r="M158" s="28">
        <v>971.75</v>
      </c>
      <c r="N158" s="28">
        <v>941</v>
      </c>
      <c r="O158" s="39">
        <v>4466700</v>
      </c>
      <c r="P158" s="40">
        <v>1.1893434823977164E-2</v>
      </c>
    </row>
    <row r="159" spans="1:16" ht="12.75" customHeight="1">
      <c r="A159" s="28">
        <v>149</v>
      </c>
      <c r="B159" s="29" t="s">
        <v>86</v>
      </c>
      <c r="C159" s="30" t="s">
        <v>443</v>
      </c>
      <c r="D159" s="31">
        <v>44798</v>
      </c>
      <c r="E159" s="37">
        <v>3385.65</v>
      </c>
      <c r="F159" s="37">
        <v>3378.0500000000006</v>
      </c>
      <c r="G159" s="38">
        <v>3354.0500000000011</v>
      </c>
      <c r="H159" s="38">
        <v>3322.4500000000003</v>
      </c>
      <c r="I159" s="38">
        <v>3298.4500000000007</v>
      </c>
      <c r="J159" s="38">
        <v>3409.6500000000015</v>
      </c>
      <c r="K159" s="38">
        <v>3433.6500000000005</v>
      </c>
      <c r="L159" s="38">
        <v>3465.2500000000018</v>
      </c>
      <c r="M159" s="28">
        <v>3402.05</v>
      </c>
      <c r="N159" s="28">
        <v>3346.45</v>
      </c>
      <c r="O159" s="39">
        <v>407000</v>
      </c>
      <c r="P159" s="40">
        <v>1.2941762070681932E-2</v>
      </c>
    </row>
    <row r="160" spans="1:16" ht="12.75" customHeight="1">
      <c r="A160" s="28">
        <v>150</v>
      </c>
      <c r="B160" s="29" t="s">
        <v>79</v>
      </c>
      <c r="C160" s="30" t="s">
        <v>170</v>
      </c>
      <c r="D160" s="31">
        <v>44798</v>
      </c>
      <c r="E160" s="37">
        <v>136.85</v>
      </c>
      <c r="F160" s="37">
        <v>136.74999999999997</v>
      </c>
      <c r="G160" s="38">
        <v>135.79999999999995</v>
      </c>
      <c r="H160" s="38">
        <v>134.74999999999997</v>
      </c>
      <c r="I160" s="38">
        <v>133.79999999999995</v>
      </c>
      <c r="J160" s="38">
        <v>137.79999999999995</v>
      </c>
      <c r="K160" s="38">
        <v>138.74999999999994</v>
      </c>
      <c r="L160" s="38">
        <v>139.79999999999995</v>
      </c>
      <c r="M160" s="28">
        <v>137.69999999999999</v>
      </c>
      <c r="N160" s="28">
        <v>135.69999999999999</v>
      </c>
      <c r="O160" s="39">
        <v>56876050</v>
      </c>
      <c r="P160" s="40">
        <v>3.6556272803817007E-2</v>
      </c>
    </row>
    <row r="161" spans="1:16" ht="12.75" customHeight="1">
      <c r="A161" s="28">
        <v>151</v>
      </c>
      <c r="B161" s="29" t="s">
        <v>40</v>
      </c>
      <c r="C161" s="30" t="s">
        <v>171</v>
      </c>
      <c r="D161" s="31">
        <v>44798</v>
      </c>
      <c r="E161" s="37">
        <v>49690</v>
      </c>
      <c r="F161" s="37">
        <v>49786.633333333331</v>
      </c>
      <c r="G161" s="38">
        <v>49303.266666666663</v>
      </c>
      <c r="H161" s="38">
        <v>48916.533333333333</v>
      </c>
      <c r="I161" s="38">
        <v>48433.166666666664</v>
      </c>
      <c r="J161" s="38">
        <v>50173.366666666661</v>
      </c>
      <c r="K161" s="38">
        <v>50656.73333333333</v>
      </c>
      <c r="L161" s="38">
        <v>51043.46666666666</v>
      </c>
      <c r="M161" s="28">
        <v>50270</v>
      </c>
      <c r="N161" s="28">
        <v>49399.9</v>
      </c>
      <c r="O161" s="39">
        <v>106815</v>
      </c>
      <c r="P161" s="40">
        <v>-2.1437405524254501E-2</v>
      </c>
    </row>
    <row r="162" spans="1:16" ht="12.75" customHeight="1">
      <c r="A162" s="28">
        <v>152</v>
      </c>
      <c r="B162" s="29" t="s">
        <v>47</v>
      </c>
      <c r="C162" s="30" t="s">
        <v>172</v>
      </c>
      <c r="D162" s="31">
        <v>44798</v>
      </c>
      <c r="E162" s="37">
        <v>1977.4</v>
      </c>
      <c r="F162" s="37">
        <v>1968.7</v>
      </c>
      <c r="G162" s="38">
        <v>1938.7</v>
      </c>
      <c r="H162" s="38">
        <v>1900</v>
      </c>
      <c r="I162" s="38">
        <v>1870</v>
      </c>
      <c r="J162" s="38">
        <v>2007.4</v>
      </c>
      <c r="K162" s="38">
        <v>2037.4</v>
      </c>
      <c r="L162" s="38">
        <v>2076.1000000000004</v>
      </c>
      <c r="M162" s="28">
        <v>1998.7</v>
      </c>
      <c r="N162" s="28">
        <v>1930</v>
      </c>
      <c r="O162" s="39">
        <v>4372775</v>
      </c>
      <c r="P162" s="40">
        <v>1.196322881249213E-3</v>
      </c>
    </row>
    <row r="163" spans="1:16" ht="12.75" customHeight="1">
      <c r="A163" s="28">
        <v>153</v>
      </c>
      <c r="B163" s="29" t="s">
        <v>86</v>
      </c>
      <c r="C163" s="30" t="s">
        <v>448</v>
      </c>
      <c r="D163" s="31">
        <v>44798</v>
      </c>
      <c r="E163" s="37">
        <v>3814.7</v>
      </c>
      <c r="F163" s="37">
        <v>3806.5666666666671</v>
      </c>
      <c r="G163" s="38">
        <v>3743.1333333333341</v>
      </c>
      <c r="H163" s="38">
        <v>3671.5666666666671</v>
      </c>
      <c r="I163" s="38">
        <v>3608.1333333333341</v>
      </c>
      <c r="J163" s="38">
        <v>3878.1333333333341</v>
      </c>
      <c r="K163" s="38">
        <v>3941.5666666666675</v>
      </c>
      <c r="L163" s="38">
        <v>4013.1333333333341</v>
      </c>
      <c r="M163" s="28">
        <v>3870</v>
      </c>
      <c r="N163" s="28">
        <v>3735</v>
      </c>
      <c r="O163" s="39">
        <v>569250</v>
      </c>
      <c r="P163" s="40">
        <v>5.0664451827242524E-2</v>
      </c>
    </row>
    <row r="164" spans="1:16" ht="12.75" customHeight="1">
      <c r="A164" s="28">
        <v>154</v>
      </c>
      <c r="B164" s="29" t="s">
        <v>79</v>
      </c>
      <c r="C164" s="30" t="s">
        <v>173</v>
      </c>
      <c r="D164" s="31">
        <v>44798</v>
      </c>
      <c r="E164" s="37">
        <v>216.4</v>
      </c>
      <c r="F164" s="37">
        <v>216.68333333333331</v>
      </c>
      <c r="G164" s="38">
        <v>214.86666666666662</v>
      </c>
      <c r="H164" s="38">
        <v>213.33333333333331</v>
      </c>
      <c r="I164" s="38">
        <v>211.51666666666662</v>
      </c>
      <c r="J164" s="38">
        <v>218.21666666666661</v>
      </c>
      <c r="K164" s="38">
        <v>220.03333333333327</v>
      </c>
      <c r="L164" s="38">
        <v>221.56666666666661</v>
      </c>
      <c r="M164" s="28">
        <v>218.5</v>
      </c>
      <c r="N164" s="28">
        <v>215.15</v>
      </c>
      <c r="O164" s="39">
        <v>16404000</v>
      </c>
      <c r="P164" s="40">
        <v>3.6587677725118485E-2</v>
      </c>
    </row>
    <row r="165" spans="1:16" ht="12.75" customHeight="1">
      <c r="A165" s="28">
        <v>155</v>
      </c>
      <c r="B165" s="29" t="s">
        <v>63</v>
      </c>
      <c r="C165" s="30" t="s">
        <v>174</v>
      </c>
      <c r="D165" s="31">
        <v>44798</v>
      </c>
      <c r="E165" s="37">
        <v>119.5</v>
      </c>
      <c r="F165" s="37">
        <v>119.88333333333333</v>
      </c>
      <c r="G165" s="38">
        <v>118.16666666666666</v>
      </c>
      <c r="H165" s="38">
        <v>116.83333333333333</v>
      </c>
      <c r="I165" s="38">
        <v>115.11666666666666</v>
      </c>
      <c r="J165" s="38">
        <v>121.21666666666665</v>
      </c>
      <c r="K165" s="38">
        <v>122.93333333333332</v>
      </c>
      <c r="L165" s="38">
        <v>124.26666666666665</v>
      </c>
      <c r="M165" s="28">
        <v>121.6</v>
      </c>
      <c r="N165" s="28">
        <v>118.55</v>
      </c>
      <c r="O165" s="39">
        <v>41856200</v>
      </c>
      <c r="P165" s="40">
        <v>8.3644510828976854E-3</v>
      </c>
    </row>
    <row r="166" spans="1:16" ht="12.75" customHeight="1">
      <c r="A166" s="28">
        <v>156</v>
      </c>
      <c r="B166" s="29" t="s">
        <v>56</v>
      </c>
      <c r="C166" s="30" t="s">
        <v>176</v>
      </c>
      <c r="D166" s="31">
        <v>44798</v>
      </c>
      <c r="E166" s="37">
        <v>2728.1</v>
      </c>
      <c r="F166" s="37">
        <v>2720.25</v>
      </c>
      <c r="G166" s="38">
        <v>2692.85</v>
      </c>
      <c r="H166" s="38">
        <v>2657.6</v>
      </c>
      <c r="I166" s="38">
        <v>2630.2</v>
      </c>
      <c r="J166" s="38">
        <v>2755.5</v>
      </c>
      <c r="K166" s="38">
        <v>2782.8999999999996</v>
      </c>
      <c r="L166" s="38">
        <v>2818.15</v>
      </c>
      <c r="M166" s="28">
        <v>2747.65</v>
      </c>
      <c r="N166" s="28">
        <v>2685</v>
      </c>
      <c r="O166" s="39">
        <v>2864500</v>
      </c>
      <c r="P166" s="40">
        <v>-1.0706268347435675E-2</v>
      </c>
    </row>
    <row r="167" spans="1:16" ht="12.75" customHeight="1">
      <c r="A167" s="28">
        <v>157</v>
      </c>
      <c r="B167" s="29" t="s">
        <v>38</v>
      </c>
      <c r="C167" s="30" t="s">
        <v>177</v>
      </c>
      <c r="D167" s="31">
        <v>44798</v>
      </c>
      <c r="E167" s="37">
        <v>3430.7</v>
      </c>
      <c r="F167" s="37">
        <v>3415.9166666666665</v>
      </c>
      <c r="G167" s="38">
        <v>3389.7333333333331</v>
      </c>
      <c r="H167" s="38">
        <v>3348.7666666666664</v>
      </c>
      <c r="I167" s="38">
        <v>3322.583333333333</v>
      </c>
      <c r="J167" s="38">
        <v>3456.8833333333332</v>
      </c>
      <c r="K167" s="38">
        <v>3483.0666666666666</v>
      </c>
      <c r="L167" s="38">
        <v>3524.0333333333333</v>
      </c>
      <c r="M167" s="28">
        <v>3442.1</v>
      </c>
      <c r="N167" s="28">
        <v>3374.95</v>
      </c>
      <c r="O167" s="39">
        <v>1670500</v>
      </c>
      <c r="P167" s="40">
        <v>-1.2560957588296144E-2</v>
      </c>
    </row>
    <row r="168" spans="1:16" ht="12.75" customHeight="1">
      <c r="A168" s="28">
        <v>158</v>
      </c>
      <c r="B168" s="29" t="s">
        <v>58</v>
      </c>
      <c r="C168" s="30" t="s">
        <v>178</v>
      </c>
      <c r="D168" s="31">
        <v>44798</v>
      </c>
      <c r="E168" s="37">
        <v>34.6</v>
      </c>
      <c r="F168" s="37">
        <v>34.283333333333339</v>
      </c>
      <c r="G168" s="38">
        <v>33.866666666666674</v>
      </c>
      <c r="H168" s="38">
        <v>33.133333333333333</v>
      </c>
      <c r="I168" s="38">
        <v>32.716666666666669</v>
      </c>
      <c r="J168" s="38">
        <v>35.01666666666668</v>
      </c>
      <c r="K168" s="38">
        <v>35.433333333333351</v>
      </c>
      <c r="L168" s="38">
        <v>36.166666666666686</v>
      </c>
      <c r="M168" s="28">
        <v>34.700000000000003</v>
      </c>
      <c r="N168" s="28">
        <v>33.549999999999997</v>
      </c>
      <c r="O168" s="39">
        <v>209760000</v>
      </c>
      <c r="P168" s="40">
        <v>2.7535566773749425E-3</v>
      </c>
    </row>
    <row r="169" spans="1:16" ht="12.75" customHeight="1">
      <c r="A169" s="28">
        <v>159</v>
      </c>
      <c r="B169" s="29" t="s">
        <v>44</v>
      </c>
      <c r="C169" s="30" t="s">
        <v>270</v>
      </c>
      <c r="D169" s="31">
        <v>44798</v>
      </c>
      <c r="E169" s="37">
        <v>2453.3000000000002</v>
      </c>
      <c r="F169" s="37">
        <v>2457.1333333333332</v>
      </c>
      <c r="G169" s="38">
        <v>2433.3166666666666</v>
      </c>
      <c r="H169" s="38">
        <v>2413.3333333333335</v>
      </c>
      <c r="I169" s="38">
        <v>2389.5166666666669</v>
      </c>
      <c r="J169" s="38">
        <v>2477.1166666666663</v>
      </c>
      <c r="K169" s="38">
        <v>2500.9333333333329</v>
      </c>
      <c r="L169" s="38">
        <v>2520.9166666666661</v>
      </c>
      <c r="M169" s="28">
        <v>2480.9499999999998</v>
      </c>
      <c r="N169" s="28">
        <v>2437.15</v>
      </c>
      <c r="O169" s="39">
        <v>998100</v>
      </c>
      <c r="P169" s="40">
        <v>3.1308121512709237E-2</v>
      </c>
    </row>
    <row r="170" spans="1:16" ht="12.75" customHeight="1">
      <c r="A170" s="28">
        <v>160</v>
      </c>
      <c r="B170" s="29" t="s">
        <v>168</v>
      </c>
      <c r="C170" s="30" t="s">
        <v>179</v>
      </c>
      <c r="D170" s="31">
        <v>44798</v>
      </c>
      <c r="E170" s="37">
        <v>227.15</v>
      </c>
      <c r="F170" s="37">
        <v>227.5</v>
      </c>
      <c r="G170" s="38">
        <v>226.2</v>
      </c>
      <c r="H170" s="38">
        <v>225.25</v>
      </c>
      <c r="I170" s="38">
        <v>223.95</v>
      </c>
      <c r="J170" s="38">
        <v>228.45</v>
      </c>
      <c r="K170" s="38">
        <v>229.75</v>
      </c>
      <c r="L170" s="38">
        <v>230.7</v>
      </c>
      <c r="M170" s="28">
        <v>228.8</v>
      </c>
      <c r="N170" s="28">
        <v>226.55</v>
      </c>
      <c r="O170" s="39">
        <v>41844600</v>
      </c>
      <c r="P170" s="40">
        <v>-3.101162936101038E-2</v>
      </c>
    </row>
    <row r="171" spans="1:16" ht="12.75" customHeight="1">
      <c r="A171" s="28">
        <v>161</v>
      </c>
      <c r="B171" s="29" t="s">
        <v>180</v>
      </c>
      <c r="C171" s="30" t="s">
        <v>181</v>
      </c>
      <c r="D171" s="31">
        <v>44798</v>
      </c>
      <c r="E171" s="37">
        <v>1941.6</v>
      </c>
      <c r="F171" s="37">
        <v>1960.2666666666664</v>
      </c>
      <c r="G171" s="38">
        <v>1917.6833333333329</v>
      </c>
      <c r="H171" s="38">
        <v>1893.7666666666664</v>
      </c>
      <c r="I171" s="38">
        <v>1851.1833333333329</v>
      </c>
      <c r="J171" s="38">
        <v>1984.1833333333329</v>
      </c>
      <c r="K171" s="38">
        <v>2026.7666666666664</v>
      </c>
      <c r="L171" s="38">
        <v>2050.6833333333329</v>
      </c>
      <c r="M171" s="28">
        <v>2002.85</v>
      </c>
      <c r="N171" s="28">
        <v>1936.35</v>
      </c>
      <c r="O171" s="39">
        <v>3124539</v>
      </c>
      <c r="P171" s="40">
        <v>5.0492610837438424E-2</v>
      </c>
    </row>
    <row r="172" spans="1:16" ht="12.75" customHeight="1">
      <c r="A172" s="28">
        <v>162</v>
      </c>
      <c r="B172" s="29" t="s">
        <v>44</v>
      </c>
      <c r="C172" s="30" t="s">
        <v>460</v>
      </c>
      <c r="D172" s="31">
        <v>44798</v>
      </c>
      <c r="E172" s="37">
        <v>198.15</v>
      </c>
      <c r="F172" s="37">
        <v>198.98333333333335</v>
      </c>
      <c r="G172" s="38">
        <v>195.16666666666669</v>
      </c>
      <c r="H172" s="38">
        <v>192.18333333333334</v>
      </c>
      <c r="I172" s="38">
        <v>188.36666666666667</v>
      </c>
      <c r="J172" s="38">
        <v>201.9666666666667</v>
      </c>
      <c r="K172" s="38">
        <v>205.78333333333336</v>
      </c>
      <c r="L172" s="38">
        <v>208.76666666666671</v>
      </c>
      <c r="M172" s="28">
        <v>202.8</v>
      </c>
      <c r="N172" s="28">
        <v>196</v>
      </c>
      <c r="O172" s="39">
        <v>10654000</v>
      </c>
      <c r="P172" s="40">
        <v>-1.3609850939727802E-2</v>
      </c>
    </row>
    <row r="173" spans="1:16" ht="12.75" customHeight="1">
      <c r="A173" s="28">
        <v>163</v>
      </c>
      <c r="B173" s="29" t="s">
        <v>42</v>
      </c>
      <c r="C173" s="30" t="s">
        <v>182</v>
      </c>
      <c r="D173" s="31">
        <v>44798</v>
      </c>
      <c r="E173" s="37">
        <v>760.7</v>
      </c>
      <c r="F173" s="37">
        <v>761.54999999999984</v>
      </c>
      <c r="G173" s="38">
        <v>756.6999999999997</v>
      </c>
      <c r="H173" s="38">
        <v>752.69999999999982</v>
      </c>
      <c r="I173" s="38">
        <v>747.84999999999968</v>
      </c>
      <c r="J173" s="38">
        <v>765.54999999999973</v>
      </c>
      <c r="K173" s="38">
        <v>770.39999999999986</v>
      </c>
      <c r="L173" s="38">
        <v>774.39999999999975</v>
      </c>
      <c r="M173" s="28">
        <v>766.4</v>
      </c>
      <c r="N173" s="28">
        <v>757.55</v>
      </c>
      <c r="O173" s="39">
        <v>5752800</v>
      </c>
      <c r="P173" s="40">
        <v>-1.3280212483399733E-3</v>
      </c>
    </row>
    <row r="174" spans="1:16" ht="12.75" customHeight="1">
      <c r="A174" s="28">
        <v>164</v>
      </c>
      <c r="B174" s="29" t="s">
        <v>58</v>
      </c>
      <c r="C174" s="30" t="s">
        <v>183</v>
      </c>
      <c r="D174" s="31">
        <v>44798</v>
      </c>
      <c r="E174" s="37">
        <v>101.4</v>
      </c>
      <c r="F174" s="37">
        <v>100.78333333333335</v>
      </c>
      <c r="G174" s="38">
        <v>98.766666666666694</v>
      </c>
      <c r="H174" s="38">
        <v>96.133333333333354</v>
      </c>
      <c r="I174" s="38">
        <v>94.116666666666703</v>
      </c>
      <c r="J174" s="38">
        <v>103.41666666666669</v>
      </c>
      <c r="K174" s="38">
        <v>105.43333333333334</v>
      </c>
      <c r="L174" s="38">
        <v>108.06666666666668</v>
      </c>
      <c r="M174" s="28">
        <v>102.8</v>
      </c>
      <c r="N174" s="28">
        <v>98.15</v>
      </c>
      <c r="O174" s="39">
        <v>49505000</v>
      </c>
      <c r="P174" s="40">
        <v>9.7550160736060307E-2</v>
      </c>
    </row>
    <row r="175" spans="1:16" ht="12.75" customHeight="1">
      <c r="A175" s="28">
        <v>165</v>
      </c>
      <c r="B175" s="29" t="s">
        <v>168</v>
      </c>
      <c r="C175" s="30" t="s">
        <v>184</v>
      </c>
      <c r="D175" s="31">
        <v>44798</v>
      </c>
      <c r="E175" s="37">
        <v>105.6</v>
      </c>
      <c r="F175" s="37">
        <v>104.86666666666667</v>
      </c>
      <c r="G175" s="38">
        <v>103.58333333333334</v>
      </c>
      <c r="H175" s="38">
        <v>101.56666666666666</v>
      </c>
      <c r="I175" s="38">
        <v>100.28333333333333</v>
      </c>
      <c r="J175" s="38">
        <v>106.88333333333335</v>
      </c>
      <c r="K175" s="38">
        <v>108.16666666666669</v>
      </c>
      <c r="L175" s="38">
        <v>110.18333333333337</v>
      </c>
      <c r="M175" s="28">
        <v>106.15</v>
      </c>
      <c r="N175" s="28">
        <v>102.85</v>
      </c>
      <c r="O175" s="39">
        <v>30336000</v>
      </c>
      <c r="P175" s="40">
        <v>0.30815006468305306</v>
      </c>
    </row>
    <row r="176" spans="1:16" ht="12.75" customHeight="1">
      <c r="A176" s="28">
        <v>166</v>
      </c>
      <c r="B176" s="228" t="s">
        <v>79</v>
      </c>
      <c r="C176" s="30" t="s">
        <v>185</v>
      </c>
      <c r="D176" s="31">
        <v>44798</v>
      </c>
      <c r="E176" s="37">
        <v>2664.15</v>
      </c>
      <c r="F176" s="37">
        <v>2664.0499999999997</v>
      </c>
      <c r="G176" s="38">
        <v>2654.0999999999995</v>
      </c>
      <c r="H176" s="38">
        <v>2644.0499999999997</v>
      </c>
      <c r="I176" s="38">
        <v>2634.0999999999995</v>
      </c>
      <c r="J176" s="38">
        <v>2674.0999999999995</v>
      </c>
      <c r="K176" s="38">
        <v>2684.0499999999993</v>
      </c>
      <c r="L176" s="38">
        <v>2694.0999999999995</v>
      </c>
      <c r="M176" s="28">
        <v>2674</v>
      </c>
      <c r="N176" s="28">
        <v>2654</v>
      </c>
      <c r="O176" s="39">
        <v>32262750</v>
      </c>
      <c r="P176" s="40">
        <v>-8.565984973034433E-3</v>
      </c>
    </row>
    <row r="177" spans="1:16" ht="12.75" customHeight="1">
      <c r="A177" s="28">
        <v>167</v>
      </c>
      <c r="B177" s="29" t="s">
        <v>119</v>
      </c>
      <c r="C177" s="30" t="s">
        <v>186</v>
      </c>
      <c r="D177" s="31">
        <v>44798</v>
      </c>
      <c r="E177" s="37">
        <v>83</v>
      </c>
      <c r="F177" s="37">
        <v>83.25</v>
      </c>
      <c r="G177" s="38">
        <v>82.2</v>
      </c>
      <c r="H177" s="38">
        <v>81.400000000000006</v>
      </c>
      <c r="I177" s="38">
        <v>80.350000000000009</v>
      </c>
      <c r="J177" s="38">
        <v>84.05</v>
      </c>
      <c r="K177" s="38">
        <v>85.100000000000009</v>
      </c>
      <c r="L177" s="38">
        <v>85.899999999999991</v>
      </c>
      <c r="M177" s="28">
        <v>84.3</v>
      </c>
      <c r="N177" s="28">
        <v>82.45</v>
      </c>
      <c r="O177" s="39">
        <v>101838000</v>
      </c>
      <c r="P177" s="40">
        <v>-1.3255043311435382E-2</v>
      </c>
    </row>
    <row r="178" spans="1:16" ht="12.75" customHeight="1">
      <c r="A178" s="28">
        <v>168</v>
      </c>
      <c r="B178" s="29" t="s">
        <v>58</v>
      </c>
      <c r="C178" s="30" t="s">
        <v>273</v>
      </c>
      <c r="D178" s="31">
        <v>44798</v>
      </c>
      <c r="E178" s="37">
        <v>1004.85</v>
      </c>
      <c r="F178" s="37">
        <v>1002.6833333333334</v>
      </c>
      <c r="G178" s="38">
        <v>972.36666666666679</v>
      </c>
      <c r="H178" s="38">
        <v>939.88333333333344</v>
      </c>
      <c r="I178" s="38">
        <v>909.56666666666683</v>
      </c>
      <c r="J178" s="38">
        <v>1035.1666666666667</v>
      </c>
      <c r="K178" s="38">
        <v>1065.4833333333333</v>
      </c>
      <c r="L178" s="38">
        <v>1097.9666666666667</v>
      </c>
      <c r="M178" s="28">
        <v>1033</v>
      </c>
      <c r="N178" s="28">
        <v>970.2</v>
      </c>
      <c r="O178" s="39">
        <v>6236000</v>
      </c>
      <c r="P178" s="40">
        <v>4.1416165664662656E-2</v>
      </c>
    </row>
    <row r="179" spans="1:16" ht="12.75" customHeight="1">
      <c r="A179" s="28">
        <v>169</v>
      </c>
      <c r="B179" s="29" t="s">
        <v>63</v>
      </c>
      <c r="C179" s="30" t="s">
        <v>187</v>
      </c>
      <c r="D179" s="31">
        <v>44798</v>
      </c>
      <c r="E179" s="37">
        <v>1310.1500000000001</v>
      </c>
      <c r="F179" s="37">
        <v>1311.3166666666666</v>
      </c>
      <c r="G179" s="38">
        <v>1296.0833333333333</v>
      </c>
      <c r="H179" s="38">
        <v>1282.0166666666667</v>
      </c>
      <c r="I179" s="38">
        <v>1266.7833333333333</v>
      </c>
      <c r="J179" s="38">
        <v>1325.3833333333332</v>
      </c>
      <c r="K179" s="38">
        <v>1340.6166666666668</v>
      </c>
      <c r="L179" s="38">
        <v>1354.6833333333332</v>
      </c>
      <c r="M179" s="28">
        <v>1326.55</v>
      </c>
      <c r="N179" s="28">
        <v>1297.25</v>
      </c>
      <c r="O179" s="39">
        <v>6030750</v>
      </c>
      <c r="P179" s="40">
        <v>-4.9751831718269912E-2</v>
      </c>
    </row>
    <row r="180" spans="1:16" ht="12.75" customHeight="1">
      <c r="A180" s="28">
        <v>170</v>
      </c>
      <c r="B180" s="29" t="s">
        <v>58</v>
      </c>
      <c r="C180" s="30" t="s">
        <v>188</v>
      </c>
      <c r="D180" s="31">
        <v>44798</v>
      </c>
      <c r="E180" s="37">
        <v>530.20000000000005</v>
      </c>
      <c r="F180" s="37">
        <v>529.19999999999993</v>
      </c>
      <c r="G180" s="38">
        <v>526.09999999999991</v>
      </c>
      <c r="H180" s="38">
        <v>522</v>
      </c>
      <c r="I180" s="38">
        <v>518.9</v>
      </c>
      <c r="J180" s="38">
        <v>533.29999999999984</v>
      </c>
      <c r="K180" s="38">
        <v>536.4</v>
      </c>
      <c r="L180" s="38">
        <v>540.49999999999977</v>
      </c>
      <c r="M180" s="28">
        <v>532.29999999999995</v>
      </c>
      <c r="N180" s="28">
        <v>525.1</v>
      </c>
      <c r="O180" s="39">
        <v>56770500</v>
      </c>
      <c r="P180" s="40">
        <v>-3.1696558282046539E-4</v>
      </c>
    </row>
    <row r="181" spans="1:16" ht="12.75" customHeight="1">
      <c r="A181" s="28">
        <v>171</v>
      </c>
      <c r="B181" s="29" t="s">
        <v>42</v>
      </c>
      <c r="C181" s="30" t="s">
        <v>189</v>
      </c>
      <c r="D181" s="31">
        <v>44798</v>
      </c>
      <c r="E181" s="37">
        <v>21332.85</v>
      </c>
      <c r="F181" s="37">
        <v>21469.95</v>
      </c>
      <c r="G181" s="38">
        <v>21132.9</v>
      </c>
      <c r="H181" s="38">
        <v>20932.95</v>
      </c>
      <c r="I181" s="38">
        <v>20595.900000000001</v>
      </c>
      <c r="J181" s="38">
        <v>21669.9</v>
      </c>
      <c r="K181" s="38">
        <v>22006.949999999997</v>
      </c>
      <c r="L181" s="38">
        <v>22206.9</v>
      </c>
      <c r="M181" s="28">
        <v>21807</v>
      </c>
      <c r="N181" s="28">
        <v>21270</v>
      </c>
      <c r="O181" s="39">
        <v>332575</v>
      </c>
      <c r="P181" s="40">
        <v>1.5263680073265664E-2</v>
      </c>
    </row>
    <row r="182" spans="1:16" ht="12.75" customHeight="1">
      <c r="A182" s="28">
        <v>172</v>
      </c>
      <c r="B182" s="29" t="s">
        <v>70</v>
      </c>
      <c r="C182" s="30" t="s">
        <v>190</v>
      </c>
      <c r="D182" s="31">
        <v>44798</v>
      </c>
      <c r="E182" s="37">
        <v>2905.6</v>
      </c>
      <c r="F182" s="37">
        <v>2910.75</v>
      </c>
      <c r="G182" s="38">
        <v>2881.2</v>
      </c>
      <c r="H182" s="38">
        <v>2856.7999999999997</v>
      </c>
      <c r="I182" s="38">
        <v>2827.2499999999995</v>
      </c>
      <c r="J182" s="38">
        <v>2935.15</v>
      </c>
      <c r="K182" s="38">
        <v>2964.7000000000003</v>
      </c>
      <c r="L182" s="38">
        <v>2989.1000000000004</v>
      </c>
      <c r="M182" s="28">
        <v>2940.3</v>
      </c>
      <c r="N182" s="28">
        <v>2886.35</v>
      </c>
      <c r="O182" s="39">
        <v>1611500</v>
      </c>
      <c r="P182" s="40">
        <v>-4.2170644001307614E-2</v>
      </c>
    </row>
    <row r="183" spans="1:16" ht="12.75" customHeight="1">
      <c r="A183" s="28">
        <v>173</v>
      </c>
      <c r="B183" s="29" t="s">
        <v>40</v>
      </c>
      <c r="C183" s="30" t="s">
        <v>191</v>
      </c>
      <c r="D183" s="31">
        <v>44798</v>
      </c>
      <c r="E183" s="37">
        <v>2489.1999999999998</v>
      </c>
      <c r="F183" s="37">
        <v>2488.0666666666666</v>
      </c>
      <c r="G183" s="38">
        <v>2467.1333333333332</v>
      </c>
      <c r="H183" s="38">
        <v>2445.0666666666666</v>
      </c>
      <c r="I183" s="38">
        <v>2424.1333333333332</v>
      </c>
      <c r="J183" s="38">
        <v>2510.1333333333332</v>
      </c>
      <c r="K183" s="38">
        <v>2531.0666666666666</v>
      </c>
      <c r="L183" s="38">
        <v>2553.1333333333332</v>
      </c>
      <c r="M183" s="28">
        <v>2509</v>
      </c>
      <c r="N183" s="28">
        <v>2466</v>
      </c>
      <c r="O183" s="39">
        <v>3711750</v>
      </c>
      <c r="P183" s="40">
        <v>-1.8445061483538278E-2</v>
      </c>
    </row>
    <row r="184" spans="1:16" ht="12.75" customHeight="1">
      <c r="A184" s="28">
        <v>174</v>
      </c>
      <c r="B184" s="29" t="s">
        <v>63</v>
      </c>
      <c r="C184" s="30" t="s">
        <v>192</v>
      </c>
      <c r="D184" s="31">
        <v>44798</v>
      </c>
      <c r="E184" s="37">
        <v>1361.55</v>
      </c>
      <c r="F184" s="37">
        <v>1364.7</v>
      </c>
      <c r="G184" s="38">
        <v>1353.8500000000001</v>
      </c>
      <c r="H184" s="38">
        <v>1346.15</v>
      </c>
      <c r="I184" s="38">
        <v>1335.3000000000002</v>
      </c>
      <c r="J184" s="38">
        <v>1372.4</v>
      </c>
      <c r="K184" s="38">
        <v>1383.25</v>
      </c>
      <c r="L184" s="38">
        <v>1390.95</v>
      </c>
      <c r="M184" s="28">
        <v>1375.55</v>
      </c>
      <c r="N184" s="28">
        <v>1357</v>
      </c>
      <c r="O184" s="39">
        <v>4738200</v>
      </c>
      <c r="P184" s="40">
        <v>0.11649936377774636</v>
      </c>
    </row>
    <row r="185" spans="1:16" ht="12.75" customHeight="1">
      <c r="A185" s="28">
        <v>175</v>
      </c>
      <c r="B185" s="29" t="s">
        <v>47</v>
      </c>
      <c r="C185" s="30" t="s">
        <v>193</v>
      </c>
      <c r="D185" s="31">
        <v>44798</v>
      </c>
      <c r="E185" s="37">
        <v>921.3</v>
      </c>
      <c r="F185" s="37">
        <v>919.9</v>
      </c>
      <c r="G185" s="38">
        <v>915.4</v>
      </c>
      <c r="H185" s="38">
        <v>909.5</v>
      </c>
      <c r="I185" s="38">
        <v>905</v>
      </c>
      <c r="J185" s="38">
        <v>925.8</v>
      </c>
      <c r="K185" s="38">
        <v>930.3</v>
      </c>
      <c r="L185" s="38">
        <v>936.19999999999993</v>
      </c>
      <c r="M185" s="28">
        <v>924.4</v>
      </c>
      <c r="N185" s="28">
        <v>914</v>
      </c>
      <c r="O185" s="39">
        <v>20272000</v>
      </c>
      <c r="P185" s="40">
        <v>-1.2071046732195206E-3</v>
      </c>
    </row>
    <row r="186" spans="1:16" ht="12.75" customHeight="1">
      <c r="A186" s="28">
        <v>176</v>
      </c>
      <c r="B186" s="29" t="s">
        <v>180</v>
      </c>
      <c r="C186" s="30" t="s">
        <v>194</v>
      </c>
      <c r="D186" s="31">
        <v>44798</v>
      </c>
      <c r="E186" s="37">
        <v>477.6</v>
      </c>
      <c r="F186" s="37">
        <v>481.2166666666667</v>
      </c>
      <c r="G186" s="38">
        <v>472.73333333333341</v>
      </c>
      <c r="H186" s="38">
        <v>467.86666666666673</v>
      </c>
      <c r="I186" s="38">
        <v>459.38333333333344</v>
      </c>
      <c r="J186" s="38">
        <v>486.08333333333337</v>
      </c>
      <c r="K186" s="38">
        <v>494.56666666666672</v>
      </c>
      <c r="L186" s="38">
        <v>499.43333333333334</v>
      </c>
      <c r="M186" s="28">
        <v>489.7</v>
      </c>
      <c r="N186" s="28">
        <v>476.35</v>
      </c>
      <c r="O186" s="39">
        <v>10879500</v>
      </c>
      <c r="P186" s="40">
        <v>-8.0689277899343541E-3</v>
      </c>
    </row>
    <row r="187" spans="1:16" ht="12.75" customHeight="1">
      <c r="A187" s="28">
        <v>177</v>
      </c>
      <c r="B187" s="29" t="s">
        <v>47</v>
      </c>
      <c r="C187" s="30" t="s">
        <v>275</v>
      </c>
      <c r="D187" s="31">
        <v>44798</v>
      </c>
      <c r="E187" s="37">
        <v>591</v>
      </c>
      <c r="F187" s="37">
        <v>590.4</v>
      </c>
      <c r="G187" s="38">
        <v>584.9</v>
      </c>
      <c r="H187" s="38">
        <v>578.79999999999995</v>
      </c>
      <c r="I187" s="38">
        <v>573.29999999999995</v>
      </c>
      <c r="J187" s="38">
        <v>596.5</v>
      </c>
      <c r="K187" s="38">
        <v>602</v>
      </c>
      <c r="L187" s="38">
        <v>608.1</v>
      </c>
      <c r="M187" s="28">
        <v>595.9</v>
      </c>
      <c r="N187" s="28">
        <v>584.29999999999995</v>
      </c>
      <c r="O187" s="39">
        <v>2641000</v>
      </c>
      <c r="P187" s="40">
        <v>-1.858045336306206E-2</v>
      </c>
    </row>
    <row r="188" spans="1:16" ht="12.75" customHeight="1">
      <c r="A188" s="28">
        <v>178</v>
      </c>
      <c r="B188" s="29" t="s">
        <v>38</v>
      </c>
      <c r="C188" s="30" t="s">
        <v>195</v>
      </c>
      <c r="D188" s="31">
        <v>44798</v>
      </c>
      <c r="E188" s="37">
        <v>1111.55</v>
      </c>
      <c r="F188" s="37">
        <v>1118.9333333333334</v>
      </c>
      <c r="G188" s="38">
        <v>1097.8666666666668</v>
      </c>
      <c r="H188" s="38">
        <v>1084.1833333333334</v>
      </c>
      <c r="I188" s="38">
        <v>1063.1166666666668</v>
      </c>
      <c r="J188" s="38">
        <v>1132.6166666666668</v>
      </c>
      <c r="K188" s="38">
        <v>1153.6833333333334</v>
      </c>
      <c r="L188" s="38">
        <v>1167.3666666666668</v>
      </c>
      <c r="M188" s="28">
        <v>1140</v>
      </c>
      <c r="N188" s="28">
        <v>1105.25</v>
      </c>
      <c r="O188" s="39">
        <v>8313000</v>
      </c>
      <c r="P188" s="40">
        <v>-4.426304897677627E-2</v>
      </c>
    </row>
    <row r="189" spans="1:16" ht="12.75" customHeight="1">
      <c r="A189" s="28">
        <v>179</v>
      </c>
      <c r="B189" s="29" t="s">
        <v>74</v>
      </c>
      <c r="C189" s="30" t="s">
        <v>503</v>
      </c>
      <c r="D189" s="31">
        <v>44798</v>
      </c>
      <c r="E189" s="37">
        <v>1079.8</v>
      </c>
      <c r="F189" s="37">
        <v>1085.6000000000001</v>
      </c>
      <c r="G189" s="38">
        <v>1072.2000000000003</v>
      </c>
      <c r="H189" s="38">
        <v>1064.6000000000001</v>
      </c>
      <c r="I189" s="38">
        <v>1051.2000000000003</v>
      </c>
      <c r="J189" s="38">
        <v>1093.2000000000003</v>
      </c>
      <c r="K189" s="38">
        <v>1106.6000000000004</v>
      </c>
      <c r="L189" s="38">
        <v>1114.2000000000003</v>
      </c>
      <c r="M189" s="28">
        <v>1099</v>
      </c>
      <c r="N189" s="28">
        <v>1078</v>
      </c>
      <c r="O189" s="39">
        <v>3049000</v>
      </c>
      <c r="P189" s="40">
        <v>-1.4385000808146113E-2</v>
      </c>
    </row>
    <row r="190" spans="1:16" ht="12.75" customHeight="1">
      <c r="A190" s="28">
        <v>180</v>
      </c>
      <c r="B190" s="29" t="s">
        <v>56</v>
      </c>
      <c r="C190" s="30" t="s">
        <v>196</v>
      </c>
      <c r="D190" s="31">
        <v>44798</v>
      </c>
      <c r="E190" s="37">
        <v>794.25</v>
      </c>
      <c r="F190" s="37">
        <v>791.36666666666667</v>
      </c>
      <c r="G190" s="38">
        <v>785.43333333333339</v>
      </c>
      <c r="H190" s="38">
        <v>776.61666666666667</v>
      </c>
      <c r="I190" s="38">
        <v>770.68333333333339</v>
      </c>
      <c r="J190" s="38">
        <v>800.18333333333339</v>
      </c>
      <c r="K190" s="38">
        <v>806.11666666666656</v>
      </c>
      <c r="L190" s="38">
        <v>814.93333333333339</v>
      </c>
      <c r="M190" s="28">
        <v>797.3</v>
      </c>
      <c r="N190" s="28">
        <v>782.55</v>
      </c>
      <c r="O190" s="39">
        <v>9599400</v>
      </c>
      <c r="P190" s="40">
        <v>-5.8937709546497262E-2</v>
      </c>
    </row>
    <row r="191" spans="1:16" ht="12.75" customHeight="1">
      <c r="A191" s="28">
        <v>181</v>
      </c>
      <c r="B191" s="29" t="s">
        <v>49</v>
      </c>
      <c r="C191" s="30" t="s">
        <v>197</v>
      </c>
      <c r="D191" s="31">
        <v>44798</v>
      </c>
      <c r="E191" s="37">
        <v>486.7</v>
      </c>
      <c r="F191" s="37">
        <v>489.16666666666669</v>
      </c>
      <c r="G191" s="38">
        <v>483.08333333333337</v>
      </c>
      <c r="H191" s="38">
        <v>479.4666666666667</v>
      </c>
      <c r="I191" s="38">
        <v>473.38333333333338</v>
      </c>
      <c r="J191" s="38">
        <v>492.78333333333336</v>
      </c>
      <c r="K191" s="38">
        <v>498.86666666666673</v>
      </c>
      <c r="L191" s="38">
        <v>502.48333333333335</v>
      </c>
      <c r="M191" s="28">
        <v>495.25</v>
      </c>
      <c r="N191" s="28">
        <v>485.55</v>
      </c>
      <c r="O191" s="39">
        <v>66395025</v>
      </c>
      <c r="P191" s="40">
        <v>1.6122791177608667E-3</v>
      </c>
    </row>
    <row r="192" spans="1:16" ht="12.75" customHeight="1">
      <c r="A192" s="28">
        <v>182</v>
      </c>
      <c r="B192" s="29" t="s">
        <v>168</v>
      </c>
      <c r="C192" s="30" t="s">
        <v>198</v>
      </c>
      <c r="D192" s="31">
        <v>44798</v>
      </c>
      <c r="E192" s="37">
        <v>237.9</v>
      </c>
      <c r="F192" s="37">
        <v>239.16666666666666</v>
      </c>
      <c r="G192" s="38">
        <v>236.0333333333333</v>
      </c>
      <c r="H192" s="38">
        <v>234.16666666666666</v>
      </c>
      <c r="I192" s="38">
        <v>231.0333333333333</v>
      </c>
      <c r="J192" s="38">
        <v>241.0333333333333</v>
      </c>
      <c r="K192" s="38">
        <v>244.16666666666669</v>
      </c>
      <c r="L192" s="38">
        <v>246.0333333333333</v>
      </c>
      <c r="M192" s="28">
        <v>242.3</v>
      </c>
      <c r="N192" s="28">
        <v>237.3</v>
      </c>
      <c r="O192" s="39">
        <v>97135875</v>
      </c>
      <c r="P192" s="40">
        <v>3.2502242152466367E-2</v>
      </c>
    </row>
    <row r="193" spans="1:16" ht="12.75" customHeight="1">
      <c r="A193" s="28">
        <v>183</v>
      </c>
      <c r="B193" s="29" t="s">
        <v>119</v>
      </c>
      <c r="C193" s="30" t="s">
        <v>199</v>
      </c>
      <c r="D193" s="31">
        <v>44798</v>
      </c>
      <c r="E193" s="37">
        <v>112.7</v>
      </c>
      <c r="F193" s="37">
        <v>112.93333333333334</v>
      </c>
      <c r="G193" s="38">
        <v>112.21666666666667</v>
      </c>
      <c r="H193" s="38">
        <v>111.73333333333333</v>
      </c>
      <c r="I193" s="38">
        <v>111.01666666666667</v>
      </c>
      <c r="J193" s="38">
        <v>113.41666666666667</v>
      </c>
      <c r="K193" s="38">
        <v>114.13333333333334</v>
      </c>
      <c r="L193" s="38">
        <v>114.61666666666667</v>
      </c>
      <c r="M193" s="28">
        <v>113.65</v>
      </c>
      <c r="N193" s="28">
        <v>112.45</v>
      </c>
      <c r="O193" s="39">
        <v>246861250</v>
      </c>
      <c r="P193" s="40">
        <v>-4.4221243336818473E-3</v>
      </c>
    </row>
    <row r="194" spans="1:16" ht="12.75" customHeight="1">
      <c r="A194" s="28">
        <v>184</v>
      </c>
      <c r="B194" s="29" t="s">
        <v>86</v>
      </c>
      <c r="C194" s="30" t="s">
        <v>200</v>
      </c>
      <c r="D194" s="31">
        <v>44798</v>
      </c>
      <c r="E194" s="37">
        <v>3413.8</v>
      </c>
      <c r="F194" s="37">
        <v>3408.6333333333337</v>
      </c>
      <c r="G194" s="38">
        <v>3387.3666666666672</v>
      </c>
      <c r="H194" s="38">
        <v>3360.9333333333334</v>
      </c>
      <c r="I194" s="38">
        <v>3339.666666666667</v>
      </c>
      <c r="J194" s="38">
        <v>3435.0666666666675</v>
      </c>
      <c r="K194" s="38">
        <v>3456.3333333333339</v>
      </c>
      <c r="L194" s="38">
        <v>3482.7666666666678</v>
      </c>
      <c r="M194" s="28">
        <v>3429.9</v>
      </c>
      <c r="N194" s="28">
        <v>3382.2</v>
      </c>
      <c r="O194" s="39">
        <v>11903250</v>
      </c>
      <c r="P194" s="40">
        <v>2.1595271772075165E-3</v>
      </c>
    </row>
    <row r="195" spans="1:16" ht="12.75" customHeight="1">
      <c r="A195" s="28">
        <v>185</v>
      </c>
      <c r="B195" s="29" t="s">
        <v>86</v>
      </c>
      <c r="C195" s="30" t="s">
        <v>201</v>
      </c>
      <c r="D195" s="31">
        <v>44798</v>
      </c>
      <c r="E195" s="37">
        <v>1105.95</v>
      </c>
      <c r="F195" s="37">
        <v>1096.8333333333333</v>
      </c>
      <c r="G195" s="38">
        <v>1083.1666666666665</v>
      </c>
      <c r="H195" s="38">
        <v>1060.3833333333332</v>
      </c>
      <c r="I195" s="38">
        <v>1046.7166666666665</v>
      </c>
      <c r="J195" s="38">
        <v>1119.6166666666666</v>
      </c>
      <c r="K195" s="38">
        <v>1133.2833333333331</v>
      </c>
      <c r="L195" s="38">
        <v>1156.0666666666666</v>
      </c>
      <c r="M195" s="28">
        <v>1110.5</v>
      </c>
      <c r="N195" s="28">
        <v>1074.05</v>
      </c>
      <c r="O195" s="39">
        <v>21086400</v>
      </c>
      <c r="P195" s="40">
        <v>-3.426671429749114E-2</v>
      </c>
    </row>
    <row r="196" spans="1:16" ht="12.75" customHeight="1">
      <c r="A196" s="28">
        <v>186</v>
      </c>
      <c r="B196" s="29" t="s">
        <v>56</v>
      </c>
      <c r="C196" s="30" t="s">
        <v>202</v>
      </c>
      <c r="D196" s="31">
        <v>44798</v>
      </c>
      <c r="E196" s="37">
        <v>2494.75</v>
      </c>
      <c r="F196" s="37">
        <v>2502.5833333333335</v>
      </c>
      <c r="G196" s="38">
        <v>2476.166666666667</v>
      </c>
      <c r="H196" s="38">
        <v>2457.5833333333335</v>
      </c>
      <c r="I196" s="38">
        <v>2431.166666666667</v>
      </c>
      <c r="J196" s="38">
        <v>2521.166666666667</v>
      </c>
      <c r="K196" s="38">
        <v>2547.5833333333339</v>
      </c>
      <c r="L196" s="38">
        <v>2566.166666666667</v>
      </c>
      <c r="M196" s="28">
        <v>2529</v>
      </c>
      <c r="N196" s="28">
        <v>2484</v>
      </c>
      <c r="O196" s="39">
        <v>5364750</v>
      </c>
      <c r="P196" s="40">
        <v>-3.8298168651208133E-3</v>
      </c>
    </row>
    <row r="197" spans="1:16" ht="12.75" customHeight="1">
      <c r="A197" s="28">
        <v>187</v>
      </c>
      <c r="B197" s="29" t="s">
        <v>47</v>
      </c>
      <c r="C197" s="30" t="s">
        <v>203</v>
      </c>
      <c r="D197" s="31">
        <v>44798</v>
      </c>
      <c r="E197" s="37">
        <v>1563.7</v>
      </c>
      <c r="F197" s="37">
        <v>1564.1833333333332</v>
      </c>
      <c r="G197" s="38">
        <v>1550.8666666666663</v>
      </c>
      <c r="H197" s="38">
        <v>1538.0333333333331</v>
      </c>
      <c r="I197" s="38">
        <v>1524.7166666666662</v>
      </c>
      <c r="J197" s="38">
        <v>1577.0166666666664</v>
      </c>
      <c r="K197" s="38">
        <v>1590.3333333333335</v>
      </c>
      <c r="L197" s="38">
        <v>1603.1666666666665</v>
      </c>
      <c r="M197" s="28">
        <v>1577.5</v>
      </c>
      <c r="N197" s="28">
        <v>1551.35</v>
      </c>
      <c r="O197" s="39">
        <v>1491500</v>
      </c>
      <c r="P197" s="40">
        <v>-4.1760359781561195E-2</v>
      </c>
    </row>
    <row r="198" spans="1:16" ht="12.75" customHeight="1">
      <c r="A198" s="28">
        <v>188</v>
      </c>
      <c r="B198" s="29" t="s">
        <v>168</v>
      </c>
      <c r="C198" s="30" t="s">
        <v>204</v>
      </c>
      <c r="D198" s="31">
        <v>44798</v>
      </c>
      <c r="E198" s="37">
        <v>584.15</v>
      </c>
      <c r="F198" s="37">
        <v>585.81666666666661</v>
      </c>
      <c r="G198" s="38">
        <v>578.23333333333323</v>
      </c>
      <c r="H198" s="38">
        <v>572.31666666666661</v>
      </c>
      <c r="I198" s="38">
        <v>564.73333333333323</v>
      </c>
      <c r="J198" s="38">
        <v>591.73333333333323</v>
      </c>
      <c r="K198" s="38">
        <v>599.31666666666672</v>
      </c>
      <c r="L198" s="38">
        <v>605.23333333333323</v>
      </c>
      <c r="M198" s="28">
        <v>593.4</v>
      </c>
      <c r="N198" s="28">
        <v>579.9</v>
      </c>
      <c r="O198" s="39">
        <v>3157500</v>
      </c>
      <c r="P198" s="40">
        <v>-3.5288725939505043E-2</v>
      </c>
    </row>
    <row r="199" spans="1:16" ht="12.75" customHeight="1">
      <c r="A199" s="28">
        <v>189</v>
      </c>
      <c r="B199" s="29" t="s">
        <v>44</v>
      </c>
      <c r="C199" s="30" t="s">
        <v>205</v>
      </c>
      <c r="D199" s="31">
        <v>44798</v>
      </c>
      <c r="E199" s="37">
        <v>1476.45</v>
      </c>
      <c r="F199" s="37">
        <v>1459.8166666666666</v>
      </c>
      <c r="G199" s="38">
        <v>1435.6333333333332</v>
      </c>
      <c r="H199" s="38">
        <v>1394.8166666666666</v>
      </c>
      <c r="I199" s="38">
        <v>1370.6333333333332</v>
      </c>
      <c r="J199" s="38">
        <v>1500.6333333333332</v>
      </c>
      <c r="K199" s="38">
        <v>1524.8166666666666</v>
      </c>
      <c r="L199" s="38">
        <v>1565.6333333333332</v>
      </c>
      <c r="M199" s="28">
        <v>1484</v>
      </c>
      <c r="N199" s="28">
        <v>1419</v>
      </c>
      <c r="O199" s="39">
        <v>4897375</v>
      </c>
      <c r="P199" s="40">
        <v>2.9098110907982939E-2</v>
      </c>
    </row>
    <row r="200" spans="1:16" ht="12.75" customHeight="1">
      <c r="A200" s="28">
        <v>190</v>
      </c>
      <c r="B200" s="29" t="s">
        <v>49</v>
      </c>
      <c r="C200" s="30" t="s">
        <v>206</v>
      </c>
      <c r="D200" s="31">
        <v>44798</v>
      </c>
      <c r="E200" s="37">
        <v>972.15</v>
      </c>
      <c r="F200" s="37">
        <v>975.58333333333337</v>
      </c>
      <c r="G200" s="38">
        <v>966.76666666666677</v>
      </c>
      <c r="H200" s="38">
        <v>961.38333333333344</v>
      </c>
      <c r="I200" s="38">
        <v>952.56666666666683</v>
      </c>
      <c r="J200" s="38">
        <v>980.9666666666667</v>
      </c>
      <c r="K200" s="38">
        <v>989.7833333333333</v>
      </c>
      <c r="L200" s="38">
        <v>995.16666666666663</v>
      </c>
      <c r="M200" s="28">
        <v>984.4</v>
      </c>
      <c r="N200" s="28">
        <v>970.2</v>
      </c>
      <c r="O200" s="39">
        <v>8862000</v>
      </c>
      <c r="P200" s="40">
        <v>-3.3735307586627995E-2</v>
      </c>
    </row>
    <row r="201" spans="1:16" ht="12.75" customHeight="1">
      <c r="A201" s="28">
        <v>191</v>
      </c>
      <c r="B201" s="29" t="s">
        <v>56</v>
      </c>
      <c r="C201" s="30" t="s">
        <v>207</v>
      </c>
      <c r="D201" s="31">
        <v>44798</v>
      </c>
      <c r="E201" s="37">
        <v>1655.9</v>
      </c>
      <c r="F201" s="37">
        <v>1653.3</v>
      </c>
      <c r="G201" s="38">
        <v>1640.1999999999998</v>
      </c>
      <c r="H201" s="38">
        <v>1624.4999999999998</v>
      </c>
      <c r="I201" s="38">
        <v>1611.3999999999996</v>
      </c>
      <c r="J201" s="38">
        <v>1669</v>
      </c>
      <c r="K201" s="38">
        <v>1682.1</v>
      </c>
      <c r="L201" s="38">
        <v>1697.8000000000002</v>
      </c>
      <c r="M201" s="28">
        <v>1666.4</v>
      </c>
      <c r="N201" s="28">
        <v>1637.6</v>
      </c>
      <c r="O201" s="39">
        <v>1018400</v>
      </c>
      <c r="P201" s="40">
        <v>-1.3942680092951201E-2</v>
      </c>
    </row>
    <row r="202" spans="1:16" ht="12.75" customHeight="1">
      <c r="A202" s="28">
        <v>192</v>
      </c>
      <c r="B202" s="29" t="s">
        <v>42</v>
      </c>
      <c r="C202" s="30" t="s">
        <v>208</v>
      </c>
      <c r="D202" s="31">
        <v>44798</v>
      </c>
      <c r="E202" s="37">
        <v>6635.65</v>
      </c>
      <c r="F202" s="37">
        <v>6668.9833333333336</v>
      </c>
      <c r="G202" s="38">
        <v>6587.9666666666672</v>
      </c>
      <c r="H202" s="38">
        <v>6540.2833333333338</v>
      </c>
      <c r="I202" s="38">
        <v>6459.2666666666673</v>
      </c>
      <c r="J202" s="38">
        <v>6716.666666666667</v>
      </c>
      <c r="K202" s="38">
        <v>6797.6833333333334</v>
      </c>
      <c r="L202" s="38">
        <v>6845.3666666666668</v>
      </c>
      <c r="M202" s="28">
        <v>6750</v>
      </c>
      <c r="N202" s="28">
        <v>6621.3</v>
      </c>
      <c r="O202" s="39">
        <v>2019200</v>
      </c>
      <c r="P202" s="40">
        <v>-1.8662519440124418E-2</v>
      </c>
    </row>
    <row r="203" spans="1:16" ht="12.75" customHeight="1">
      <c r="A203" s="28">
        <v>193</v>
      </c>
      <c r="B203" s="29" t="s">
        <v>38</v>
      </c>
      <c r="C203" s="30" t="s">
        <v>209</v>
      </c>
      <c r="D203" s="31">
        <v>44798</v>
      </c>
      <c r="E203" s="37">
        <v>791.3</v>
      </c>
      <c r="F203" s="37">
        <v>790.61666666666667</v>
      </c>
      <c r="G203" s="38">
        <v>786.23333333333335</v>
      </c>
      <c r="H203" s="38">
        <v>781.16666666666663</v>
      </c>
      <c r="I203" s="38">
        <v>776.7833333333333</v>
      </c>
      <c r="J203" s="38">
        <v>795.68333333333339</v>
      </c>
      <c r="K203" s="38">
        <v>800.06666666666683</v>
      </c>
      <c r="L203" s="38">
        <v>805.13333333333344</v>
      </c>
      <c r="M203" s="28">
        <v>795</v>
      </c>
      <c r="N203" s="28">
        <v>785.55</v>
      </c>
      <c r="O203" s="39">
        <v>19831500</v>
      </c>
      <c r="P203" s="40">
        <v>-1.0477375417457927E-3</v>
      </c>
    </row>
    <row r="204" spans="1:16" ht="12.75" customHeight="1">
      <c r="A204" s="28">
        <v>194</v>
      </c>
      <c r="B204" s="29" t="s">
        <v>119</v>
      </c>
      <c r="C204" s="30" t="s">
        <v>210</v>
      </c>
      <c r="D204" s="31">
        <v>44798</v>
      </c>
      <c r="E204" s="37">
        <v>266.89999999999998</v>
      </c>
      <c r="F204" s="37">
        <v>266.5</v>
      </c>
      <c r="G204" s="38">
        <v>263.25</v>
      </c>
      <c r="H204" s="38">
        <v>259.60000000000002</v>
      </c>
      <c r="I204" s="38">
        <v>256.35000000000002</v>
      </c>
      <c r="J204" s="38">
        <v>270.14999999999998</v>
      </c>
      <c r="K204" s="38">
        <v>273.39999999999998</v>
      </c>
      <c r="L204" s="38">
        <v>277.04999999999995</v>
      </c>
      <c r="M204" s="28">
        <v>269.75</v>
      </c>
      <c r="N204" s="28">
        <v>262.85000000000002</v>
      </c>
      <c r="O204" s="39">
        <v>47199050</v>
      </c>
      <c r="P204" s="40">
        <v>-7.8753076292042653E-4</v>
      </c>
    </row>
    <row r="205" spans="1:16" ht="12.75" customHeight="1">
      <c r="A205" s="28">
        <v>195</v>
      </c>
      <c r="B205" s="29" t="s">
        <v>70</v>
      </c>
      <c r="C205" s="30" t="s">
        <v>211</v>
      </c>
      <c r="D205" s="31">
        <v>44798</v>
      </c>
      <c r="E205" s="37">
        <v>1030.6500000000001</v>
      </c>
      <c r="F205" s="37">
        <v>1028.6833333333334</v>
      </c>
      <c r="G205" s="38">
        <v>1021.8666666666668</v>
      </c>
      <c r="H205" s="38">
        <v>1013.0833333333334</v>
      </c>
      <c r="I205" s="38">
        <v>1006.2666666666668</v>
      </c>
      <c r="J205" s="38">
        <v>1037.4666666666667</v>
      </c>
      <c r="K205" s="38">
        <v>1044.2833333333333</v>
      </c>
      <c r="L205" s="38">
        <v>1053.0666666666668</v>
      </c>
      <c r="M205" s="28">
        <v>1035.5</v>
      </c>
      <c r="N205" s="28">
        <v>1019.9</v>
      </c>
      <c r="O205" s="39">
        <v>4226500</v>
      </c>
      <c r="P205" s="40">
        <v>-4.5398080180688874E-2</v>
      </c>
    </row>
    <row r="206" spans="1:16" ht="12.75" customHeight="1">
      <c r="A206" s="28">
        <v>196</v>
      </c>
      <c r="B206" s="29" t="s">
        <v>70</v>
      </c>
      <c r="C206" s="30" t="s">
        <v>280</v>
      </c>
      <c r="D206" s="31">
        <v>44798</v>
      </c>
      <c r="E206" s="37">
        <v>1824.5</v>
      </c>
      <c r="F206" s="37">
        <v>1850.0666666666668</v>
      </c>
      <c r="G206" s="38">
        <v>1786.5833333333337</v>
      </c>
      <c r="H206" s="38">
        <v>1748.666666666667</v>
      </c>
      <c r="I206" s="38">
        <v>1685.1833333333338</v>
      </c>
      <c r="J206" s="38">
        <v>1887.9833333333336</v>
      </c>
      <c r="K206" s="38">
        <v>1951.4666666666667</v>
      </c>
      <c r="L206" s="38">
        <v>1989.3833333333334</v>
      </c>
      <c r="M206" s="28">
        <v>1913.55</v>
      </c>
      <c r="N206" s="28">
        <v>1812.15</v>
      </c>
      <c r="O206" s="39">
        <v>747250</v>
      </c>
      <c r="P206" s="40">
        <v>0.46836313617606601</v>
      </c>
    </row>
    <row r="207" spans="1:16" ht="12.75" customHeight="1">
      <c r="A207" s="28">
        <v>197</v>
      </c>
      <c r="B207" s="29" t="s">
        <v>86</v>
      </c>
      <c r="C207" s="30" t="s">
        <v>212</v>
      </c>
      <c r="D207" s="31">
        <v>44798</v>
      </c>
      <c r="E207" s="37">
        <v>444.65</v>
      </c>
      <c r="F207" s="37">
        <v>442.84999999999997</v>
      </c>
      <c r="G207" s="38">
        <v>439.29999999999995</v>
      </c>
      <c r="H207" s="38">
        <v>433.95</v>
      </c>
      <c r="I207" s="38">
        <v>430.4</v>
      </c>
      <c r="J207" s="38">
        <v>448.19999999999993</v>
      </c>
      <c r="K207" s="38">
        <v>451.75</v>
      </c>
      <c r="L207" s="38">
        <v>457.09999999999991</v>
      </c>
      <c r="M207" s="28">
        <v>446.4</v>
      </c>
      <c r="N207" s="28">
        <v>437.5</v>
      </c>
      <c r="O207" s="39">
        <v>40195000</v>
      </c>
      <c r="P207" s="40">
        <v>-4.8772034066151713E-3</v>
      </c>
    </row>
    <row r="208" spans="1:16" ht="12.75" customHeight="1">
      <c r="A208" s="28">
        <v>198</v>
      </c>
      <c r="B208" s="29" t="s">
        <v>180</v>
      </c>
      <c r="C208" s="30" t="s">
        <v>213</v>
      </c>
      <c r="D208" s="31">
        <v>44798</v>
      </c>
      <c r="E208" s="37">
        <v>253.4</v>
      </c>
      <c r="F208" s="37">
        <v>249.66666666666666</v>
      </c>
      <c r="G208" s="38">
        <v>241.83333333333331</v>
      </c>
      <c r="H208" s="38">
        <v>230.26666666666665</v>
      </c>
      <c r="I208" s="38">
        <v>222.43333333333331</v>
      </c>
      <c r="J208" s="38">
        <v>261.23333333333335</v>
      </c>
      <c r="K208" s="38">
        <v>269.06666666666661</v>
      </c>
      <c r="L208" s="38">
        <v>280.63333333333333</v>
      </c>
      <c r="M208" s="28">
        <v>257.5</v>
      </c>
      <c r="N208" s="28">
        <v>238.1</v>
      </c>
      <c r="O208" s="39">
        <v>83166000</v>
      </c>
      <c r="P208" s="40">
        <v>5.2667552686538825E-2</v>
      </c>
    </row>
    <row r="209" spans="1:16" ht="12.75" customHeight="1">
      <c r="A209" s="28">
        <v>199</v>
      </c>
      <c r="B209" s="29" t="s">
        <v>47</v>
      </c>
      <c r="C209" s="30" t="s">
        <v>827</v>
      </c>
      <c r="D209" s="31">
        <v>44798</v>
      </c>
      <c r="E209" s="37">
        <v>400.5</v>
      </c>
      <c r="F209" s="37">
        <v>399.83333333333331</v>
      </c>
      <c r="G209" s="38">
        <v>397.66666666666663</v>
      </c>
      <c r="H209" s="38">
        <v>394.83333333333331</v>
      </c>
      <c r="I209" s="38">
        <v>392.66666666666663</v>
      </c>
      <c r="J209" s="38">
        <v>402.66666666666663</v>
      </c>
      <c r="K209" s="38">
        <v>404.83333333333326</v>
      </c>
      <c r="L209" s="38">
        <v>407.66666666666663</v>
      </c>
      <c r="M209" s="28">
        <v>402</v>
      </c>
      <c r="N209" s="28">
        <v>397</v>
      </c>
      <c r="O209" s="39">
        <v>14184000</v>
      </c>
      <c r="P209" s="40">
        <v>7.9304169864415457E-3</v>
      </c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73"/>
      <c r="C212" s="252"/>
      <c r="D212" s="274"/>
      <c r="E212" s="253"/>
      <c r="F212" s="253"/>
      <c r="G212" s="275"/>
      <c r="H212" s="275"/>
      <c r="I212" s="275"/>
      <c r="J212" s="275"/>
      <c r="K212" s="275"/>
      <c r="L212" s="275"/>
      <c r="M212" s="252"/>
      <c r="N212" s="252"/>
      <c r="O212" s="276"/>
      <c r="P212" s="277"/>
    </row>
    <row r="213" spans="1:16" ht="12.75" customHeight="1">
      <c r="A213" s="28"/>
      <c r="B213" s="273"/>
      <c r="C213" s="252"/>
      <c r="D213" s="274"/>
      <c r="E213" s="253"/>
      <c r="F213" s="253"/>
      <c r="G213" s="275"/>
      <c r="H213" s="275"/>
      <c r="I213" s="275"/>
      <c r="J213" s="275"/>
      <c r="K213" s="275"/>
      <c r="L213" s="275"/>
      <c r="M213" s="252"/>
      <c r="N213" s="252"/>
      <c r="O213" s="276"/>
      <c r="P213" s="277"/>
    </row>
    <row r="214" spans="1:16" ht="12.75" customHeight="1">
      <c r="A214" s="252"/>
      <c r="B214" s="42"/>
      <c r="C214" s="41"/>
      <c r="D214" s="43"/>
      <c r="E214" s="44"/>
      <c r="F214" s="44"/>
      <c r="G214" s="45"/>
      <c r="H214" s="45"/>
      <c r="I214" s="45"/>
      <c r="J214" s="45"/>
      <c r="K214" s="45"/>
      <c r="L214" s="1"/>
      <c r="M214" s="1"/>
      <c r="N214" s="1"/>
      <c r="O214" s="1"/>
      <c r="P214" s="1"/>
    </row>
    <row r="215" spans="1:16" ht="12.75" customHeight="1">
      <c r="A215" s="252"/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21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</row>
    <row r="519" spans="1:16" ht="12.75" customHeight="1">
      <c r="A519" s="1"/>
    </row>
    <row r="520" spans="1:16" ht="12.75" customHeight="1">
      <c r="A520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7" sqref="B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44791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36" t="s">
        <v>16</v>
      </c>
      <c r="B8" s="438"/>
      <c r="C8" s="442" t="s">
        <v>20</v>
      </c>
      <c r="D8" s="442" t="s">
        <v>21</v>
      </c>
      <c r="E8" s="433" t="s">
        <v>22</v>
      </c>
      <c r="F8" s="434"/>
      <c r="G8" s="435"/>
      <c r="H8" s="433" t="s">
        <v>23</v>
      </c>
      <c r="I8" s="434"/>
      <c r="J8" s="435"/>
      <c r="K8" s="23"/>
      <c r="L8" s="50"/>
      <c r="M8" s="50"/>
      <c r="N8" s="1"/>
      <c r="O8" s="1"/>
    </row>
    <row r="9" spans="1:15" ht="36" customHeight="1">
      <c r="A9" s="440"/>
      <c r="B9" s="441"/>
      <c r="C9" s="441"/>
      <c r="D9" s="44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17944.25</v>
      </c>
      <c r="D10" s="32">
        <v>17914.516666666666</v>
      </c>
      <c r="E10" s="32">
        <v>17863.083333333332</v>
      </c>
      <c r="F10" s="32">
        <v>17781.916666666664</v>
      </c>
      <c r="G10" s="32">
        <v>17730.48333333333</v>
      </c>
      <c r="H10" s="32">
        <v>17995.683333333334</v>
      </c>
      <c r="I10" s="32">
        <v>18047.116666666669</v>
      </c>
      <c r="J10" s="32">
        <v>18128.283333333336</v>
      </c>
      <c r="K10" s="34">
        <v>17965.95</v>
      </c>
      <c r="L10" s="34">
        <v>17833.349999999999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39461.699999999997</v>
      </c>
      <c r="D11" s="37">
        <v>39389.666666666664</v>
      </c>
      <c r="E11" s="37">
        <v>39274.833333333328</v>
      </c>
      <c r="F11" s="37">
        <v>39087.966666666667</v>
      </c>
      <c r="G11" s="37">
        <v>38973.133333333331</v>
      </c>
      <c r="H11" s="37">
        <v>39576.533333333326</v>
      </c>
      <c r="I11" s="37">
        <v>39691.366666666654</v>
      </c>
      <c r="J11" s="37">
        <v>39878.233333333323</v>
      </c>
      <c r="K11" s="28">
        <v>39504.5</v>
      </c>
      <c r="L11" s="28">
        <v>39202.800000000003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2660.15</v>
      </c>
      <c r="D12" s="37">
        <v>2666.1333333333337</v>
      </c>
      <c r="E12" s="37">
        <v>2650.4666666666672</v>
      </c>
      <c r="F12" s="37">
        <v>2640.7833333333333</v>
      </c>
      <c r="G12" s="37">
        <v>2625.1166666666668</v>
      </c>
      <c r="H12" s="37">
        <v>2675.8166666666675</v>
      </c>
      <c r="I12" s="37">
        <v>2691.4833333333345</v>
      </c>
      <c r="J12" s="37">
        <v>2701.1666666666679</v>
      </c>
      <c r="K12" s="28">
        <v>2681.8</v>
      </c>
      <c r="L12" s="28">
        <v>2656.45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5094</v>
      </c>
      <c r="D13" s="37">
        <v>5094.05</v>
      </c>
      <c r="E13" s="37">
        <v>5082.75</v>
      </c>
      <c r="F13" s="37">
        <v>5071.5</v>
      </c>
      <c r="G13" s="37">
        <v>5060.2</v>
      </c>
      <c r="H13" s="37">
        <v>5105.3</v>
      </c>
      <c r="I13" s="37">
        <v>5116.6000000000013</v>
      </c>
      <c r="J13" s="37">
        <v>5127.8500000000004</v>
      </c>
      <c r="K13" s="28">
        <v>5105.3500000000004</v>
      </c>
      <c r="L13" s="28">
        <v>5082.8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30256.9</v>
      </c>
      <c r="D14" s="37">
        <v>30123.066666666669</v>
      </c>
      <c r="E14" s="37">
        <v>29917.983333333337</v>
      </c>
      <c r="F14" s="37">
        <v>29579.066666666669</v>
      </c>
      <c r="G14" s="37">
        <v>29373.983333333337</v>
      </c>
      <c r="H14" s="37">
        <v>30461.983333333337</v>
      </c>
      <c r="I14" s="37">
        <v>30667.066666666673</v>
      </c>
      <c r="J14" s="37">
        <v>31005.983333333337</v>
      </c>
      <c r="K14" s="28">
        <v>30328.15</v>
      </c>
      <c r="L14" s="28">
        <v>29784.15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4198</v>
      </c>
      <c r="D15" s="37">
        <v>4203.583333333333</v>
      </c>
      <c r="E15" s="37">
        <v>4185.8666666666659</v>
      </c>
      <c r="F15" s="37">
        <v>4173.7333333333327</v>
      </c>
      <c r="G15" s="37">
        <v>4156.0166666666655</v>
      </c>
      <c r="H15" s="37">
        <v>4215.7166666666662</v>
      </c>
      <c r="I15" s="37">
        <v>4233.4333333333334</v>
      </c>
      <c r="J15" s="37">
        <v>4245.5666666666666</v>
      </c>
      <c r="K15" s="28">
        <v>4221.3</v>
      </c>
      <c r="L15" s="28">
        <v>4191.45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8506.7999999999993</v>
      </c>
      <c r="D16" s="37">
        <v>8501.5999999999985</v>
      </c>
      <c r="E16" s="37">
        <v>8483.5499999999975</v>
      </c>
      <c r="F16" s="37">
        <v>8460.2999999999993</v>
      </c>
      <c r="G16" s="37">
        <v>8442.2499999999982</v>
      </c>
      <c r="H16" s="37">
        <v>8524.8499999999967</v>
      </c>
      <c r="I16" s="37">
        <v>8542.9</v>
      </c>
      <c r="J16" s="37">
        <v>8566.149999999996</v>
      </c>
      <c r="K16" s="28">
        <v>8519.65</v>
      </c>
      <c r="L16" s="28">
        <v>8478.35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2891.75</v>
      </c>
      <c r="D17" s="37">
        <v>2895.2833333333333</v>
      </c>
      <c r="E17" s="37">
        <v>2866.4666666666667</v>
      </c>
      <c r="F17" s="37">
        <v>2841.1833333333334</v>
      </c>
      <c r="G17" s="37">
        <v>2812.3666666666668</v>
      </c>
      <c r="H17" s="37">
        <v>2920.5666666666666</v>
      </c>
      <c r="I17" s="37">
        <v>2949.3833333333332</v>
      </c>
      <c r="J17" s="37">
        <v>2974.6666666666665</v>
      </c>
      <c r="K17" s="28">
        <v>2924.1</v>
      </c>
      <c r="L17" s="28">
        <v>2870</v>
      </c>
      <c r="M17" s="28">
        <v>4.8168300000000004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2283.15</v>
      </c>
      <c r="D18" s="37">
        <v>2287.5</v>
      </c>
      <c r="E18" s="37">
        <v>2267.65</v>
      </c>
      <c r="F18" s="37">
        <v>2252.15</v>
      </c>
      <c r="G18" s="37">
        <v>2232.3000000000002</v>
      </c>
      <c r="H18" s="37">
        <v>2303</v>
      </c>
      <c r="I18" s="37">
        <v>2322.8500000000004</v>
      </c>
      <c r="J18" s="37">
        <v>2338.35</v>
      </c>
      <c r="K18" s="28">
        <v>2307.35</v>
      </c>
      <c r="L18" s="28">
        <v>2272</v>
      </c>
      <c r="M18" s="28">
        <v>4.6526899999999998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646.25</v>
      </c>
      <c r="D19" s="37">
        <v>645.25</v>
      </c>
      <c r="E19" s="37">
        <v>638.5</v>
      </c>
      <c r="F19" s="37">
        <v>630.75</v>
      </c>
      <c r="G19" s="37">
        <v>624</v>
      </c>
      <c r="H19" s="37">
        <v>653</v>
      </c>
      <c r="I19" s="37">
        <v>659.75</v>
      </c>
      <c r="J19" s="37">
        <v>667.5</v>
      </c>
      <c r="K19" s="28">
        <v>652</v>
      </c>
      <c r="L19" s="28">
        <v>637.5</v>
      </c>
      <c r="M19" s="28">
        <v>18.839919999999999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19216.099999999999</v>
      </c>
      <c r="D20" s="37">
        <v>19180.900000000001</v>
      </c>
      <c r="E20" s="37">
        <v>19056.850000000002</v>
      </c>
      <c r="F20" s="37">
        <v>18897.600000000002</v>
      </c>
      <c r="G20" s="37">
        <v>18773.550000000003</v>
      </c>
      <c r="H20" s="37">
        <v>19340.150000000001</v>
      </c>
      <c r="I20" s="37">
        <v>19464.200000000004</v>
      </c>
      <c r="J20" s="37">
        <v>19623.45</v>
      </c>
      <c r="K20" s="28">
        <v>19304.95</v>
      </c>
      <c r="L20" s="28">
        <v>19021.650000000001</v>
      </c>
      <c r="M20" s="28">
        <v>0.11323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3008.65</v>
      </c>
      <c r="D21" s="37">
        <v>3005.7333333333336</v>
      </c>
      <c r="E21" s="37">
        <v>2982.916666666667</v>
      </c>
      <c r="F21" s="37">
        <v>2957.1833333333334</v>
      </c>
      <c r="G21" s="37">
        <v>2934.3666666666668</v>
      </c>
      <c r="H21" s="37">
        <v>3031.4666666666672</v>
      </c>
      <c r="I21" s="37">
        <v>3054.2833333333338</v>
      </c>
      <c r="J21" s="37">
        <v>3080.0166666666673</v>
      </c>
      <c r="K21" s="28">
        <v>3028.55</v>
      </c>
      <c r="L21" s="28">
        <v>2980</v>
      </c>
      <c r="M21" s="28">
        <v>15.101710000000001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2227.0500000000002</v>
      </c>
      <c r="D22" s="37">
        <v>2230.2166666666667</v>
      </c>
      <c r="E22" s="37">
        <v>2203.9833333333336</v>
      </c>
      <c r="F22" s="37">
        <v>2180.916666666667</v>
      </c>
      <c r="G22" s="37">
        <v>2154.6833333333338</v>
      </c>
      <c r="H22" s="37">
        <v>2253.2833333333333</v>
      </c>
      <c r="I22" s="37">
        <v>2279.516666666666</v>
      </c>
      <c r="J22" s="37">
        <v>2302.583333333333</v>
      </c>
      <c r="K22" s="28">
        <v>2256.4499999999998</v>
      </c>
      <c r="L22" s="28">
        <v>2207.15</v>
      </c>
      <c r="M22" s="28">
        <v>11.18867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824.75</v>
      </c>
      <c r="D23" s="37">
        <v>825.94999999999993</v>
      </c>
      <c r="E23" s="37">
        <v>819.94999999999982</v>
      </c>
      <c r="F23" s="37">
        <v>815.14999999999986</v>
      </c>
      <c r="G23" s="37">
        <v>809.14999999999975</v>
      </c>
      <c r="H23" s="37">
        <v>830.74999999999989</v>
      </c>
      <c r="I23" s="37">
        <v>836.75000000000011</v>
      </c>
      <c r="J23" s="37">
        <v>841.55</v>
      </c>
      <c r="K23" s="28">
        <v>831.95</v>
      </c>
      <c r="L23" s="28">
        <v>821.15</v>
      </c>
      <c r="M23" s="28">
        <v>36.948500000000003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3471.85</v>
      </c>
      <c r="D24" s="37">
        <v>3470.1</v>
      </c>
      <c r="E24" s="37">
        <v>3406.75</v>
      </c>
      <c r="F24" s="37">
        <v>3341.65</v>
      </c>
      <c r="G24" s="37">
        <v>3278.3</v>
      </c>
      <c r="H24" s="37">
        <v>3535.2</v>
      </c>
      <c r="I24" s="37">
        <v>3598.5499999999993</v>
      </c>
      <c r="J24" s="37">
        <v>3663.6499999999996</v>
      </c>
      <c r="K24" s="28">
        <v>3533.45</v>
      </c>
      <c r="L24" s="28">
        <v>3405</v>
      </c>
      <c r="M24" s="28">
        <v>2.9542799999999998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3597.65</v>
      </c>
      <c r="D25" s="37">
        <v>3595.8833333333332</v>
      </c>
      <c r="E25" s="37">
        <v>3566.7666666666664</v>
      </c>
      <c r="F25" s="37">
        <v>3535.8833333333332</v>
      </c>
      <c r="G25" s="37">
        <v>3506.7666666666664</v>
      </c>
      <c r="H25" s="37">
        <v>3626.7666666666664</v>
      </c>
      <c r="I25" s="37">
        <v>3655.8833333333332</v>
      </c>
      <c r="J25" s="37">
        <v>3686.7666666666664</v>
      </c>
      <c r="K25" s="28">
        <v>3625</v>
      </c>
      <c r="L25" s="28">
        <v>3565</v>
      </c>
      <c r="M25" s="28">
        <v>3.87697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112.8</v>
      </c>
      <c r="D26" s="37">
        <v>113.18333333333332</v>
      </c>
      <c r="E26" s="37">
        <v>112.01666666666665</v>
      </c>
      <c r="F26" s="37">
        <v>111.23333333333333</v>
      </c>
      <c r="G26" s="37">
        <v>110.06666666666666</v>
      </c>
      <c r="H26" s="37">
        <v>113.96666666666664</v>
      </c>
      <c r="I26" s="37">
        <v>115.1333333333333</v>
      </c>
      <c r="J26" s="37">
        <v>115.91666666666663</v>
      </c>
      <c r="K26" s="28">
        <v>114.35</v>
      </c>
      <c r="L26" s="28">
        <v>112.4</v>
      </c>
      <c r="M26" s="28">
        <v>24.05547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293.3</v>
      </c>
      <c r="D27" s="37">
        <v>292.18333333333334</v>
      </c>
      <c r="E27" s="37">
        <v>289.4666666666667</v>
      </c>
      <c r="F27" s="37">
        <v>285.63333333333338</v>
      </c>
      <c r="G27" s="37">
        <v>282.91666666666674</v>
      </c>
      <c r="H27" s="37">
        <v>296.01666666666665</v>
      </c>
      <c r="I27" s="37">
        <v>298.73333333333323</v>
      </c>
      <c r="J27" s="37">
        <v>302.56666666666661</v>
      </c>
      <c r="K27" s="28">
        <v>294.89999999999998</v>
      </c>
      <c r="L27" s="28">
        <v>288.35000000000002</v>
      </c>
      <c r="M27" s="28">
        <v>32.174590000000002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656.1</v>
      </c>
      <c r="D28" s="37">
        <v>655.98333333333335</v>
      </c>
      <c r="E28" s="37">
        <v>651.61666666666667</v>
      </c>
      <c r="F28" s="37">
        <v>647.13333333333333</v>
      </c>
      <c r="G28" s="37">
        <v>642.76666666666665</v>
      </c>
      <c r="H28" s="37">
        <v>660.4666666666667</v>
      </c>
      <c r="I28" s="37">
        <v>664.83333333333348</v>
      </c>
      <c r="J28" s="37">
        <v>669.31666666666672</v>
      </c>
      <c r="K28" s="28">
        <v>660.35</v>
      </c>
      <c r="L28" s="28">
        <v>651.5</v>
      </c>
      <c r="M28" s="28">
        <v>0.78861999999999999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2937.9</v>
      </c>
      <c r="D29" s="37">
        <v>2945.0833333333335</v>
      </c>
      <c r="E29" s="37">
        <v>2925.666666666667</v>
      </c>
      <c r="F29" s="37">
        <v>2913.4333333333334</v>
      </c>
      <c r="G29" s="37">
        <v>2894.0166666666669</v>
      </c>
      <c r="H29" s="37">
        <v>2957.3166666666671</v>
      </c>
      <c r="I29" s="37">
        <v>2976.733333333334</v>
      </c>
      <c r="J29" s="37">
        <v>2988.9666666666672</v>
      </c>
      <c r="K29" s="28">
        <v>2964.5</v>
      </c>
      <c r="L29" s="28">
        <v>2932.85</v>
      </c>
      <c r="M29" s="28">
        <v>3.36178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398.3</v>
      </c>
      <c r="D30" s="37">
        <v>400.08333333333331</v>
      </c>
      <c r="E30" s="37">
        <v>395.21666666666664</v>
      </c>
      <c r="F30" s="37">
        <v>392.13333333333333</v>
      </c>
      <c r="G30" s="37">
        <v>387.26666666666665</v>
      </c>
      <c r="H30" s="37">
        <v>403.16666666666663</v>
      </c>
      <c r="I30" s="37">
        <v>408.0333333333333</v>
      </c>
      <c r="J30" s="37">
        <v>411.11666666666662</v>
      </c>
      <c r="K30" s="28">
        <v>404.95</v>
      </c>
      <c r="L30" s="28">
        <v>397</v>
      </c>
      <c r="M30" s="28">
        <v>94.313779999999994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4305.75</v>
      </c>
      <c r="D31" s="37">
        <v>4320.55</v>
      </c>
      <c r="E31" s="37">
        <v>4271.05</v>
      </c>
      <c r="F31" s="37">
        <v>4236.3500000000004</v>
      </c>
      <c r="G31" s="37">
        <v>4186.8500000000004</v>
      </c>
      <c r="H31" s="37">
        <v>4355.25</v>
      </c>
      <c r="I31" s="37">
        <v>4404.75</v>
      </c>
      <c r="J31" s="37">
        <v>4439.45</v>
      </c>
      <c r="K31" s="28">
        <v>4370.05</v>
      </c>
      <c r="L31" s="28">
        <v>4285.8500000000004</v>
      </c>
      <c r="M31" s="28">
        <v>5.0243399999999996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260</v>
      </c>
      <c r="D32" s="37">
        <v>256.98333333333335</v>
      </c>
      <c r="E32" s="37">
        <v>252.06666666666672</v>
      </c>
      <c r="F32" s="37">
        <v>244.13333333333338</v>
      </c>
      <c r="G32" s="37">
        <v>239.21666666666675</v>
      </c>
      <c r="H32" s="37">
        <v>264.91666666666669</v>
      </c>
      <c r="I32" s="37">
        <v>269.83333333333331</v>
      </c>
      <c r="J32" s="37">
        <v>277.76666666666665</v>
      </c>
      <c r="K32" s="28">
        <v>261.89999999999998</v>
      </c>
      <c r="L32" s="28">
        <v>249.05</v>
      </c>
      <c r="M32" s="28">
        <v>88.844009999999997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147.9</v>
      </c>
      <c r="D33" s="37">
        <v>148.96666666666667</v>
      </c>
      <c r="E33" s="37">
        <v>146.43333333333334</v>
      </c>
      <c r="F33" s="37">
        <v>144.96666666666667</v>
      </c>
      <c r="G33" s="37">
        <v>142.43333333333334</v>
      </c>
      <c r="H33" s="37">
        <v>150.43333333333334</v>
      </c>
      <c r="I33" s="37">
        <v>152.9666666666667</v>
      </c>
      <c r="J33" s="37">
        <v>154.43333333333334</v>
      </c>
      <c r="K33" s="28">
        <v>151.5</v>
      </c>
      <c r="L33" s="28">
        <v>147.5</v>
      </c>
      <c r="M33" s="28">
        <v>122.29915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3523.7</v>
      </c>
      <c r="D34" s="37">
        <v>3524.65</v>
      </c>
      <c r="E34" s="37">
        <v>3503.65</v>
      </c>
      <c r="F34" s="37">
        <v>3483.6</v>
      </c>
      <c r="G34" s="37">
        <v>3462.6</v>
      </c>
      <c r="H34" s="37">
        <v>3544.7000000000003</v>
      </c>
      <c r="I34" s="37">
        <v>3565.7000000000003</v>
      </c>
      <c r="J34" s="37">
        <v>3585.7500000000005</v>
      </c>
      <c r="K34" s="28">
        <v>3545.65</v>
      </c>
      <c r="L34" s="28">
        <v>3504.6</v>
      </c>
      <c r="M34" s="28">
        <v>8.1791199999999993</v>
      </c>
      <c r="N34" s="1"/>
      <c r="O34" s="1"/>
    </row>
    <row r="35" spans="1:15" ht="12.75" customHeight="1">
      <c r="A35" s="53">
        <v>26</v>
      </c>
      <c r="B35" s="28" t="s">
        <v>302</v>
      </c>
      <c r="C35" s="28">
        <v>2014.25</v>
      </c>
      <c r="D35" s="37">
        <v>2016.25</v>
      </c>
      <c r="E35" s="37">
        <v>1997.5</v>
      </c>
      <c r="F35" s="37">
        <v>1980.75</v>
      </c>
      <c r="G35" s="37">
        <v>1962</v>
      </c>
      <c r="H35" s="37">
        <v>2033</v>
      </c>
      <c r="I35" s="37">
        <v>2051.75</v>
      </c>
      <c r="J35" s="37">
        <v>2068.5</v>
      </c>
      <c r="K35" s="28">
        <v>2035</v>
      </c>
      <c r="L35" s="28">
        <v>1999.5</v>
      </c>
      <c r="M35" s="28">
        <v>3.1524200000000002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579.9</v>
      </c>
      <c r="D36" s="37">
        <v>582.01666666666665</v>
      </c>
      <c r="E36" s="37">
        <v>575.08333333333326</v>
      </c>
      <c r="F36" s="37">
        <v>570.26666666666665</v>
      </c>
      <c r="G36" s="37">
        <v>563.33333333333326</v>
      </c>
      <c r="H36" s="37">
        <v>586.83333333333326</v>
      </c>
      <c r="I36" s="37">
        <v>593.76666666666665</v>
      </c>
      <c r="J36" s="37">
        <v>598.58333333333326</v>
      </c>
      <c r="K36" s="28">
        <v>588.95000000000005</v>
      </c>
      <c r="L36" s="28">
        <v>577.20000000000005</v>
      </c>
      <c r="M36" s="28">
        <v>14.05087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4398.6499999999996</v>
      </c>
      <c r="D37" s="37">
        <v>4402.2166666666662</v>
      </c>
      <c r="E37" s="37">
        <v>4366.4333333333325</v>
      </c>
      <c r="F37" s="37">
        <v>4334.2166666666662</v>
      </c>
      <c r="G37" s="37">
        <v>4298.4333333333325</v>
      </c>
      <c r="H37" s="37">
        <v>4434.4333333333325</v>
      </c>
      <c r="I37" s="37">
        <v>4470.2166666666672</v>
      </c>
      <c r="J37" s="37">
        <v>4502.4333333333325</v>
      </c>
      <c r="K37" s="28">
        <v>4438</v>
      </c>
      <c r="L37" s="28">
        <v>4370</v>
      </c>
      <c r="M37" s="28">
        <v>3.1682600000000001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772.1</v>
      </c>
      <c r="D38" s="37">
        <v>770.69999999999993</v>
      </c>
      <c r="E38" s="37">
        <v>767.64999999999986</v>
      </c>
      <c r="F38" s="37">
        <v>763.19999999999993</v>
      </c>
      <c r="G38" s="37">
        <v>760.14999999999986</v>
      </c>
      <c r="H38" s="37">
        <v>775.14999999999986</v>
      </c>
      <c r="I38" s="37">
        <v>778.19999999999982</v>
      </c>
      <c r="J38" s="37">
        <v>782.64999999999986</v>
      </c>
      <c r="K38" s="28">
        <v>773.75</v>
      </c>
      <c r="L38" s="28">
        <v>766.25</v>
      </c>
      <c r="M38" s="28">
        <v>76.743899999999996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4067.9</v>
      </c>
      <c r="D39" s="37">
        <v>4082.7833333333333</v>
      </c>
      <c r="E39" s="37">
        <v>4045.1166666666668</v>
      </c>
      <c r="F39" s="37">
        <v>4022.3333333333335</v>
      </c>
      <c r="G39" s="37">
        <v>3984.666666666667</v>
      </c>
      <c r="H39" s="37">
        <v>4105.5666666666666</v>
      </c>
      <c r="I39" s="37">
        <v>4143.2333333333336</v>
      </c>
      <c r="J39" s="37">
        <v>4166.0166666666664</v>
      </c>
      <c r="K39" s="28">
        <v>4120.45</v>
      </c>
      <c r="L39" s="28">
        <v>4060</v>
      </c>
      <c r="M39" s="28">
        <v>3.1317900000000001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7527.1</v>
      </c>
      <c r="D40" s="37">
        <v>7487.0333333333328</v>
      </c>
      <c r="E40" s="37">
        <v>7336.0666666666657</v>
      </c>
      <c r="F40" s="37">
        <v>7145.0333333333328</v>
      </c>
      <c r="G40" s="37">
        <v>6994.0666666666657</v>
      </c>
      <c r="H40" s="37">
        <v>7678.0666666666657</v>
      </c>
      <c r="I40" s="37">
        <v>7829.0333333333328</v>
      </c>
      <c r="J40" s="37">
        <v>8020.0666666666657</v>
      </c>
      <c r="K40" s="28">
        <v>7638</v>
      </c>
      <c r="L40" s="28">
        <v>7296</v>
      </c>
      <c r="M40" s="28">
        <v>23.444140000000001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16840.3</v>
      </c>
      <c r="D41" s="37">
        <v>16637.266666666666</v>
      </c>
      <c r="E41" s="37">
        <v>16133.033333333333</v>
      </c>
      <c r="F41" s="37">
        <v>15425.766666666666</v>
      </c>
      <c r="G41" s="37">
        <v>14921.533333333333</v>
      </c>
      <c r="H41" s="37">
        <v>17344.533333333333</v>
      </c>
      <c r="I41" s="37">
        <v>17848.766666666663</v>
      </c>
      <c r="J41" s="37">
        <v>18556.033333333333</v>
      </c>
      <c r="K41" s="28">
        <v>17141.5</v>
      </c>
      <c r="L41" s="28">
        <v>15930</v>
      </c>
      <c r="M41" s="28">
        <v>9.43581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5431.65</v>
      </c>
      <c r="D42" s="37">
        <v>5402.3</v>
      </c>
      <c r="E42" s="37">
        <v>5355.6</v>
      </c>
      <c r="F42" s="37">
        <v>5279.55</v>
      </c>
      <c r="G42" s="37">
        <v>5232.8500000000004</v>
      </c>
      <c r="H42" s="37">
        <v>5478.35</v>
      </c>
      <c r="I42" s="37">
        <v>5525.0499999999993</v>
      </c>
      <c r="J42" s="37">
        <v>5601.1</v>
      </c>
      <c r="K42" s="28">
        <v>5449</v>
      </c>
      <c r="L42" s="28">
        <v>5326.25</v>
      </c>
      <c r="M42" s="28">
        <v>0.53154000000000001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2214.85</v>
      </c>
      <c r="D43" s="37">
        <v>2215.5333333333333</v>
      </c>
      <c r="E43" s="37">
        <v>2201.5666666666666</v>
      </c>
      <c r="F43" s="37">
        <v>2188.2833333333333</v>
      </c>
      <c r="G43" s="37">
        <v>2174.3166666666666</v>
      </c>
      <c r="H43" s="37">
        <v>2228.8166666666666</v>
      </c>
      <c r="I43" s="37">
        <v>2242.7833333333328</v>
      </c>
      <c r="J43" s="37">
        <v>2256.0666666666666</v>
      </c>
      <c r="K43" s="28">
        <v>2229.5</v>
      </c>
      <c r="L43" s="28">
        <v>2202.25</v>
      </c>
      <c r="M43" s="28">
        <v>3.4179200000000001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286.64999999999998</v>
      </c>
      <c r="D44" s="37">
        <v>284.60000000000002</v>
      </c>
      <c r="E44" s="37">
        <v>281.15000000000003</v>
      </c>
      <c r="F44" s="37">
        <v>275.65000000000003</v>
      </c>
      <c r="G44" s="37">
        <v>272.20000000000005</v>
      </c>
      <c r="H44" s="37">
        <v>290.10000000000002</v>
      </c>
      <c r="I44" s="37">
        <v>293.55000000000007</v>
      </c>
      <c r="J44" s="37">
        <v>299.05</v>
      </c>
      <c r="K44" s="28">
        <v>288.05</v>
      </c>
      <c r="L44" s="28">
        <v>279.10000000000002</v>
      </c>
      <c r="M44" s="28">
        <v>74.273820000000001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126.6</v>
      </c>
      <c r="D45" s="37">
        <v>124.98333333333333</v>
      </c>
      <c r="E45" s="37">
        <v>122.96666666666667</v>
      </c>
      <c r="F45" s="37">
        <v>119.33333333333333</v>
      </c>
      <c r="G45" s="37">
        <v>117.31666666666666</v>
      </c>
      <c r="H45" s="37">
        <v>128.61666666666667</v>
      </c>
      <c r="I45" s="37">
        <v>130.63333333333335</v>
      </c>
      <c r="J45" s="37">
        <v>134.26666666666668</v>
      </c>
      <c r="K45" s="28">
        <v>127</v>
      </c>
      <c r="L45" s="28">
        <v>121.35</v>
      </c>
      <c r="M45" s="28">
        <v>358.45276000000001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50.6</v>
      </c>
      <c r="D46" s="37">
        <v>50.300000000000004</v>
      </c>
      <c r="E46" s="37">
        <v>49.500000000000007</v>
      </c>
      <c r="F46" s="37">
        <v>48.400000000000006</v>
      </c>
      <c r="G46" s="37">
        <v>47.600000000000009</v>
      </c>
      <c r="H46" s="37">
        <v>51.400000000000006</v>
      </c>
      <c r="I46" s="37">
        <v>52.2</v>
      </c>
      <c r="J46" s="37">
        <v>53.300000000000004</v>
      </c>
      <c r="K46" s="28">
        <v>51.1</v>
      </c>
      <c r="L46" s="28">
        <v>49.2</v>
      </c>
      <c r="M46" s="28">
        <v>41.630850000000002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1936.45</v>
      </c>
      <c r="D47" s="37">
        <v>1938.8166666666666</v>
      </c>
      <c r="E47" s="37">
        <v>1888.6333333333332</v>
      </c>
      <c r="F47" s="37">
        <v>1840.8166666666666</v>
      </c>
      <c r="G47" s="37">
        <v>1790.6333333333332</v>
      </c>
      <c r="H47" s="37">
        <v>1986.6333333333332</v>
      </c>
      <c r="I47" s="37">
        <v>2036.8166666666666</v>
      </c>
      <c r="J47" s="37">
        <v>2084.6333333333332</v>
      </c>
      <c r="K47" s="28">
        <v>1989</v>
      </c>
      <c r="L47" s="28">
        <v>1891</v>
      </c>
      <c r="M47" s="28">
        <v>10.435790000000001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705</v>
      </c>
      <c r="D48" s="37">
        <v>698.73333333333323</v>
      </c>
      <c r="E48" s="37">
        <v>688.51666666666642</v>
      </c>
      <c r="F48" s="37">
        <v>672.03333333333319</v>
      </c>
      <c r="G48" s="37">
        <v>661.81666666666638</v>
      </c>
      <c r="H48" s="37">
        <v>715.21666666666647</v>
      </c>
      <c r="I48" s="37">
        <v>725.43333333333339</v>
      </c>
      <c r="J48" s="37">
        <v>741.91666666666652</v>
      </c>
      <c r="K48" s="28">
        <v>708.95</v>
      </c>
      <c r="L48" s="28">
        <v>682.25</v>
      </c>
      <c r="M48" s="28">
        <v>18.00385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291.35000000000002</v>
      </c>
      <c r="D49" s="37">
        <v>292.55</v>
      </c>
      <c r="E49" s="37">
        <v>289.40000000000003</v>
      </c>
      <c r="F49" s="37">
        <v>287.45000000000005</v>
      </c>
      <c r="G49" s="37">
        <v>284.30000000000007</v>
      </c>
      <c r="H49" s="37">
        <v>294.5</v>
      </c>
      <c r="I49" s="37">
        <v>297.64999999999998</v>
      </c>
      <c r="J49" s="37">
        <v>299.59999999999997</v>
      </c>
      <c r="K49" s="28">
        <v>295.7</v>
      </c>
      <c r="L49" s="28">
        <v>290.60000000000002</v>
      </c>
      <c r="M49" s="28">
        <v>43.243470000000002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763.65</v>
      </c>
      <c r="D50" s="37">
        <v>770.73333333333323</v>
      </c>
      <c r="E50" s="37">
        <v>754.46666666666647</v>
      </c>
      <c r="F50" s="37">
        <v>745.28333333333319</v>
      </c>
      <c r="G50" s="37">
        <v>729.01666666666642</v>
      </c>
      <c r="H50" s="37">
        <v>779.91666666666652</v>
      </c>
      <c r="I50" s="37">
        <v>796.18333333333317</v>
      </c>
      <c r="J50" s="37">
        <v>805.36666666666656</v>
      </c>
      <c r="K50" s="28">
        <v>787</v>
      </c>
      <c r="L50" s="28">
        <v>761.55</v>
      </c>
      <c r="M50" s="28">
        <v>13.1685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53.75</v>
      </c>
      <c r="D51" s="37">
        <v>53.833333333333336</v>
      </c>
      <c r="E51" s="37">
        <v>53.416666666666671</v>
      </c>
      <c r="F51" s="37">
        <v>53.083333333333336</v>
      </c>
      <c r="G51" s="37">
        <v>52.666666666666671</v>
      </c>
      <c r="H51" s="37">
        <v>54.166666666666671</v>
      </c>
      <c r="I51" s="37">
        <v>54.583333333333343</v>
      </c>
      <c r="J51" s="37">
        <v>54.916666666666671</v>
      </c>
      <c r="K51" s="28">
        <v>54.25</v>
      </c>
      <c r="L51" s="28">
        <v>53.5</v>
      </c>
      <c r="M51" s="28">
        <v>118.73959000000001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353.15</v>
      </c>
      <c r="D52" s="37">
        <v>351.8</v>
      </c>
      <c r="E52" s="37">
        <v>348.35</v>
      </c>
      <c r="F52" s="37">
        <v>343.55</v>
      </c>
      <c r="G52" s="37">
        <v>340.1</v>
      </c>
      <c r="H52" s="37">
        <v>356.6</v>
      </c>
      <c r="I52" s="37">
        <v>360.04999999999995</v>
      </c>
      <c r="J52" s="37">
        <v>364.85</v>
      </c>
      <c r="K52" s="28">
        <v>355.25</v>
      </c>
      <c r="L52" s="28">
        <v>347</v>
      </c>
      <c r="M52" s="28">
        <v>70.733999999999995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722.95</v>
      </c>
      <c r="D53" s="37">
        <v>716.63333333333321</v>
      </c>
      <c r="E53" s="37">
        <v>708.61666666666645</v>
      </c>
      <c r="F53" s="37">
        <v>694.28333333333319</v>
      </c>
      <c r="G53" s="37">
        <v>686.26666666666642</v>
      </c>
      <c r="H53" s="37">
        <v>730.96666666666647</v>
      </c>
      <c r="I53" s="37">
        <v>738.98333333333335</v>
      </c>
      <c r="J53" s="37">
        <v>753.31666666666649</v>
      </c>
      <c r="K53" s="28">
        <v>724.65</v>
      </c>
      <c r="L53" s="28">
        <v>702.3</v>
      </c>
      <c r="M53" s="28">
        <v>88.129540000000006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317.5</v>
      </c>
      <c r="D54" s="37">
        <v>317.71666666666664</v>
      </c>
      <c r="E54" s="37">
        <v>315.93333333333328</v>
      </c>
      <c r="F54" s="37">
        <v>314.36666666666662</v>
      </c>
      <c r="G54" s="37">
        <v>312.58333333333326</v>
      </c>
      <c r="H54" s="37">
        <v>319.2833333333333</v>
      </c>
      <c r="I54" s="37">
        <v>321.06666666666672</v>
      </c>
      <c r="J54" s="37">
        <v>322.63333333333333</v>
      </c>
      <c r="K54" s="28">
        <v>319.5</v>
      </c>
      <c r="L54" s="28">
        <v>316.14999999999998</v>
      </c>
      <c r="M54" s="28">
        <v>12.055949999999999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17957.099999999999</v>
      </c>
      <c r="D55" s="37">
        <v>18012.883333333335</v>
      </c>
      <c r="E55" s="37">
        <v>17801.066666666669</v>
      </c>
      <c r="F55" s="37">
        <v>17645.033333333333</v>
      </c>
      <c r="G55" s="37">
        <v>17433.216666666667</v>
      </c>
      <c r="H55" s="37">
        <v>18168.916666666672</v>
      </c>
      <c r="I55" s="37">
        <v>18380.733333333337</v>
      </c>
      <c r="J55" s="37">
        <v>18536.766666666674</v>
      </c>
      <c r="K55" s="28">
        <v>18224.7</v>
      </c>
      <c r="L55" s="28">
        <v>17856.849999999999</v>
      </c>
      <c r="M55" s="28">
        <v>0.61621999999999999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3705.2</v>
      </c>
      <c r="D56" s="37">
        <v>3700.4333333333329</v>
      </c>
      <c r="E56" s="37">
        <v>3685.9166666666661</v>
      </c>
      <c r="F56" s="37">
        <v>3666.6333333333332</v>
      </c>
      <c r="G56" s="37">
        <v>3652.1166666666663</v>
      </c>
      <c r="H56" s="37">
        <v>3719.7166666666658</v>
      </c>
      <c r="I56" s="37">
        <v>3734.2333333333331</v>
      </c>
      <c r="J56" s="37">
        <v>3753.5166666666655</v>
      </c>
      <c r="K56" s="28">
        <v>3714.95</v>
      </c>
      <c r="L56" s="28">
        <v>3681.15</v>
      </c>
      <c r="M56" s="28">
        <v>3.5394100000000002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239.2</v>
      </c>
      <c r="D57" s="37">
        <v>237.16666666666666</v>
      </c>
      <c r="E57" s="37">
        <v>234.18333333333331</v>
      </c>
      <c r="F57" s="37">
        <v>229.16666666666666</v>
      </c>
      <c r="G57" s="37">
        <v>226.18333333333331</v>
      </c>
      <c r="H57" s="37">
        <v>242.18333333333331</v>
      </c>
      <c r="I57" s="37">
        <v>245.16666666666666</v>
      </c>
      <c r="J57" s="37">
        <v>250.18333333333331</v>
      </c>
      <c r="K57" s="28">
        <v>240.15</v>
      </c>
      <c r="L57" s="28">
        <v>232.15</v>
      </c>
      <c r="M57" s="28">
        <v>151.76003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789.9</v>
      </c>
      <c r="D58" s="37">
        <v>791.75</v>
      </c>
      <c r="E58" s="37">
        <v>782.5</v>
      </c>
      <c r="F58" s="37">
        <v>775.1</v>
      </c>
      <c r="G58" s="37">
        <v>765.85</v>
      </c>
      <c r="H58" s="37">
        <v>799.15</v>
      </c>
      <c r="I58" s="37">
        <v>808.4</v>
      </c>
      <c r="J58" s="37">
        <v>815.8</v>
      </c>
      <c r="K58" s="28">
        <v>801</v>
      </c>
      <c r="L58" s="28">
        <v>784.35</v>
      </c>
      <c r="M58" s="28">
        <v>11.680199999999999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1025.75</v>
      </c>
      <c r="D59" s="37">
        <v>1030.9666666666665</v>
      </c>
      <c r="E59" s="37">
        <v>1018.9833333333329</v>
      </c>
      <c r="F59" s="37">
        <v>1012.2166666666665</v>
      </c>
      <c r="G59" s="37">
        <v>1000.2333333333329</v>
      </c>
      <c r="H59" s="37">
        <v>1037.7333333333329</v>
      </c>
      <c r="I59" s="37">
        <v>1049.7166666666665</v>
      </c>
      <c r="J59" s="37">
        <v>1056.4833333333329</v>
      </c>
      <c r="K59" s="28">
        <v>1042.95</v>
      </c>
      <c r="L59" s="28">
        <v>1024.2</v>
      </c>
      <c r="M59" s="28">
        <v>11.02323</v>
      </c>
      <c r="N59" s="1"/>
      <c r="O59" s="1"/>
    </row>
    <row r="60" spans="1:15" ht="12.75" customHeight="1">
      <c r="A60" s="53">
        <v>51</v>
      </c>
      <c r="B60" s="28" t="s">
        <v>839</v>
      </c>
      <c r="C60" s="28">
        <v>1673.05</v>
      </c>
      <c r="D60" s="37">
        <v>1667.0166666666667</v>
      </c>
      <c r="E60" s="37">
        <v>1654.0333333333333</v>
      </c>
      <c r="F60" s="37">
        <v>1635.0166666666667</v>
      </c>
      <c r="G60" s="37">
        <v>1622.0333333333333</v>
      </c>
      <c r="H60" s="37">
        <v>1686.0333333333333</v>
      </c>
      <c r="I60" s="37">
        <v>1699.0166666666664</v>
      </c>
      <c r="J60" s="37">
        <v>1718.0333333333333</v>
      </c>
      <c r="K60" s="28">
        <v>1680</v>
      </c>
      <c r="L60" s="28">
        <v>1648</v>
      </c>
      <c r="M60" s="28">
        <v>1.54566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221.45</v>
      </c>
      <c r="D61" s="37">
        <v>221.70000000000002</v>
      </c>
      <c r="E61" s="37">
        <v>219.90000000000003</v>
      </c>
      <c r="F61" s="37">
        <v>218.35000000000002</v>
      </c>
      <c r="G61" s="37">
        <v>216.55000000000004</v>
      </c>
      <c r="H61" s="37">
        <v>223.25000000000003</v>
      </c>
      <c r="I61" s="37">
        <v>225.05000000000004</v>
      </c>
      <c r="J61" s="37">
        <v>226.60000000000002</v>
      </c>
      <c r="K61" s="28">
        <v>223.5</v>
      </c>
      <c r="L61" s="28">
        <v>220.15</v>
      </c>
      <c r="M61" s="28">
        <v>61.191569999999999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3894.7</v>
      </c>
      <c r="D62" s="37">
        <v>3885.8333333333335</v>
      </c>
      <c r="E62" s="37">
        <v>3821.666666666667</v>
      </c>
      <c r="F62" s="37">
        <v>3748.6333333333337</v>
      </c>
      <c r="G62" s="37">
        <v>3684.4666666666672</v>
      </c>
      <c r="H62" s="37">
        <v>3958.8666666666668</v>
      </c>
      <c r="I62" s="37">
        <v>4023.0333333333338</v>
      </c>
      <c r="J62" s="37">
        <v>4096.0666666666666</v>
      </c>
      <c r="K62" s="28">
        <v>3950</v>
      </c>
      <c r="L62" s="28">
        <v>3812.8</v>
      </c>
      <c r="M62" s="28">
        <v>3.7474400000000001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1567.15</v>
      </c>
      <c r="D63" s="37">
        <v>1570.4666666666665</v>
      </c>
      <c r="E63" s="37">
        <v>1560.9333333333329</v>
      </c>
      <c r="F63" s="37">
        <v>1554.7166666666665</v>
      </c>
      <c r="G63" s="37">
        <v>1545.1833333333329</v>
      </c>
      <c r="H63" s="37">
        <v>1576.6833333333329</v>
      </c>
      <c r="I63" s="37">
        <v>1586.2166666666662</v>
      </c>
      <c r="J63" s="37">
        <v>1592.4333333333329</v>
      </c>
      <c r="K63" s="28">
        <v>1580</v>
      </c>
      <c r="L63" s="28">
        <v>1564.25</v>
      </c>
      <c r="M63" s="28">
        <v>1.8016700000000001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705.9</v>
      </c>
      <c r="D64" s="37">
        <v>711.93333333333339</v>
      </c>
      <c r="E64" s="37">
        <v>697.51666666666677</v>
      </c>
      <c r="F64" s="37">
        <v>689.13333333333333</v>
      </c>
      <c r="G64" s="37">
        <v>674.7166666666667</v>
      </c>
      <c r="H64" s="37">
        <v>720.31666666666683</v>
      </c>
      <c r="I64" s="37">
        <v>734.73333333333335</v>
      </c>
      <c r="J64" s="37">
        <v>743.1166666666669</v>
      </c>
      <c r="K64" s="28">
        <v>726.35</v>
      </c>
      <c r="L64" s="28">
        <v>703.55</v>
      </c>
      <c r="M64" s="28">
        <v>16.549980000000001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1059.45</v>
      </c>
      <c r="D65" s="37">
        <v>1068.4833333333333</v>
      </c>
      <c r="E65" s="37">
        <v>1044.0166666666667</v>
      </c>
      <c r="F65" s="37">
        <v>1028.5833333333333</v>
      </c>
      <c r="G65" s="37">
        <v>1004.1166666666666</v>
      </c>
      <c r="H65" s="37">
        <v>1083.9166666666667</v>
      </c>
      <c r="I65" s="37">
        <v>1108.3833333333334</v>
      </c>
      <c r="J65" s="37">
        <v>1123.8166666666668</v>
      </c>
      <c r="K65" s="28">
        <v>1092.95</v>
      </c>
      <c r="L65" s="28">
        <v>1053.05</v>
      </c>
      <c r="M65" s="28">
        <v>3.2444299999999999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392.3</v>
      </c>
      <c r="D66" s="37">
        <v>389.83333333333331</v>
      </c>
      <c r="E66" s="37">
        <v>384.71666666666664</v>
      </c>
      <c r="F66" s="37">
        <v>377.13333333333333</v>
      </c>
      <c r="G66" s="37">
        <v>372.01666666666665</v>
      </c>
      <c r="H66" s="37">
        <v>397.41666666666663</v>
      </c>
      <c r="I66" s="37">
        <v>402.5333333333333</v>
      </c>
      <c r="J66" s="37">
        <v>410.11666666666662</v>
      </c>
      <c r="K66" s="28">
        <v>394.95</v>
      </c>
      <c r="L66" s="28">
        <v>382.25</v>
      </c>
      <c r="M66" s="28">
        <v>29.322900000000001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1246.75</v>
      </c>
      <c r="D67" s="37">
        <v>1253.8833333333334</v>
      </c>
      <c r="E67" s="37">
        <v>1235.1166666666668</v>
      </c>
      <c r="F67" s="37">
        <v>1223.4833333333333</v>
      </c>
      <c r="G67" s="37">
        <v>1204.7166666666667</v>
      </c>
      <c r="H67" s="37">
        <v>1265.5166666666669</v>
      </c>
      <c r="I67" s="37">
        <v>1284.2833333333338</v>
      </c>
      <c r="J67" s="37">
        <v>1295.916666666667</v>
      </c>
      <c r="K67" s="28">
        <v>1272.6500000000001</v>
      </c>
      <c r="L67" s="28">
        <v>1242.25</v>
      </c>
      <c r="M67" s="28">
        <v>5.5706800000000003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380.35</v>
      </c>
      <c r="D68" s="37">
        <v>381.95</v>
      </c>
      <c r="E68" s="37">
        <v>377.4</v>
      </c>
      <c r="F68" s="37">
        <v>374.45</v>
      </c>
      <c r="G68" s="37">
        <v>369.9</v>
      </c>
      <c r="H68" s="37">
        <v>384.9</v>
      </c>
      <c r="I68" s="37">
        <v>389.45000000000005</v>
      </c>
      <c r="J68" s="37">
        <v>392.4</v>
      </c>
      <c r="K68" s="28">
        <v>386.5</v>
      </c>
      <c r="L68" s="28">
        <v>379</v>
      </c>
      <c r="M68" s="28">
        <v>63.843269999999997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584.95000000000005</v>
      </c>
      <c r="D69" s="37">
        <v>582.38333333333333</v>
      </c>
      <c r="E69" s="37">
        <v>578.76666666666665</v>
      </c>
      <c r="F69" s="37">
        <v>572.58333333333337</v>
      </c>
      <c r="G69" s="37">
        <v>568.9666666666667</v>
      </c>
      <c r="H69" s="37">
        <v>588.56666666666661</v>
      </c>
      <c r="I69" s="37">
        <v>592.18333333333317</v>
      </c>
      <c r="J69" s="37">
        <v>598.36666666666656</v>
      </c>
      <c r="K69" s="28">
        <v>586</v>
      </c>
      <c r="L69" s="28">
        <v>576.20000000000005</v>
      </c>
      <c r="M69" s="28">
        <v>15.241110000000001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1595.35</v>
      </c>
      <c r="D70" s="37">
        <v>1593.45</v>
      </c>
      <c r="E70" s="37">
        <v>1581.9</v>
      </c>
      <c r="F70" s="37">
        <v>1568.45</v>
      </c>
      <c r="G70" s="37">
        <v>1556.9</v>
      </c>
      <c r="H70" s="37">
        <v>1606.9</v>
      </c>
      <c r="I70" s="37">
        <v>1618.4499999999998</v>
      </c>
      <c r="J70" s="37">
        <v>1631.9</v>
      </c>
      <c r="K70" s="28">
        <v>1605</v>
      </c>
      <c r="L70" s="28">
        <v>1580</v>
      </c>
      <c r="M70" s="28">
        <v>1.77704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2117.6</v>
      </c>
      <c r="D71" s="37">
        <v>2117.6333333333337</v>
      </c>
      <c r="E71" s="37">
        <v>2100.5166666666673</v>
      </c>
      <c r="F71" s="37">
        <v>2083.4333333333338</v>
      </c>
      <c r="G71" s="37">
        <v>2066.3166666666675</v>
      </c>
      <c r="H71" s="37">
        <v>2134.7166666666672</v>
      </c>
      <c r="I71" s="37">
        <v>2151.833333333333</v>
      </c>
      <c r="J71" s="37">
        <v>2168.916666666667</v>
      </c>
      <c r="K71" s="28">
        <v>2134.75</v>
      </c>
      <c r="L71" s="28">
        <v>2100.5500000000002</v>
      </c>
      <c r="M71" s="28">
        <v>10.87467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3748.4</v>
      </c>
      <c r="D72" s="37">
        <v>3755.2999999999997</v>
      </c>
      <c r="E72" s="37">
        <v>3733.0999999999995</v>
      </c>
      <c r="F72" s="37">
        <v>3717.7999999999997</v>
      </c>
      <c r="G72" s="37">
        <v>3695.5999999999995</v>
      </c>
      <c r="H72" s="37">
        <v>3770.5999999999995</v>
      </c>
      <c r="I72" s="37">
        <v>3792.7999999999993</v>
      </c>
      <c r="J72" s="37">
        <v>3808.0999999999995</v>
      </c>
      <c r="K72" s="28">
        <v>3777.5</v>
      </c>
      <c r="L72" s="28">
        <v>3740</v>
      </c>
      <c r="M72" s="28">
        <v>6.7136800000000001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4006.15</v>
      </c>
      <c r="D73" s="37">
        <v>3988.4</v>
      </c>
      <c r="E73" s="37">
        <v>3921.8</v>
      </c>
      <c r="F73" s="37">
        <v>3837.4500000000003</v>
      </c>
      <c r="G73" s="37">
        <v>3770.8500000000004</v>
      </c>
      <c r="H73" s="37">
        <v>4072.75</v>
      </c>
      <c r="I73" s="37">
        <v>4139.3499999999995</v>
      </c>
      <c r="J73" s="37">
        <v>4223.7</v>
      </c>
      <c r="K73" s="28">
        <v>4055</v>
      </c>
      <c r="L73" s="28">
        <v>3904.05</v>
      </c>
      <c r="M73" s="28">
        <v>6.2329400000000001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2480.5500000000002</v>
      </c>
      <c r="D74" s="37">
        <v>2495.1333333333332</v>
      </c>
      <c r="E74" s="37">
        <v>2450.4166666666665</v>
      </c>
      <c r="F74" s="37">
        <v>2420.2833333333333</v>
      </c>
      <c r="G74" s="37">
        <v>2375.5666666666666</v>
      </c>
      <c r="H74" s="37">
        <v>2525.2666666666664</v>
      </c>
      <c r="I74" s="37">
        <v>2569.9833333333336</v>
      </c>
      <c r="J74" s="37">
        <v>2600.1166666666663</v>
      </c>
      <c r="K74" s="28">
        <v>2539.85</v>
      </c>
      <c r="L74" s="28">
        <v>2465</v>
      </c>
      <c r="M74" s="28">
        <v>1.9019299999999999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4315.8999999999996</v>
      </c>
      <c r="D75" s="37">
        <v>4312.5166666666664</v>
      </c>
      <c r="E75" s="37">
        <v>4295.1333333333332</v>
      </c>
      <c r="F75" s="37">
        <v>4274.3666666666668</v>
      </c>
      <c r="G75" s="37">
        <v>4256.9833333333336</v>
      </c>
      <c r="H75" s="37">
        <v>4333.2833333333328</v>
      </c>
      <c r="I75" s="37">
        <v>4350.6666666666661</v>
      </c>
      <c r="J75" s="37">
        <v>4371.4333333333325</v>
      </c>
      <c r="K75" s="28">
        <v>4329.8999999999996</v>
      </c>
      <c r="L75" s="28">
        <v>4291.75</v>
      </c>
      <c r="M75" s="28">
        <v>4.3381100000000004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3397.6</v>
      </c>
      <c r="D76" s="37">
        <v>3388.6666666666665</v>
      </c>
      <c r="E76" s="37">
        <v>3344.0333333333328</v>
      </c>
      <c r="F76" s="37">
        <v>3290.4666666666662</v>
      </c>
      <c r="G76" s="37">
        <v>3245.8333333333326</v>
      </c>
      <c r="H76" s="37">
        <v>3442.2333333333331</v>
      </c>
      <c r="I76" s="37">
        <v>3486.8666666666672</v>
      </c>
      <c r="J76" s="37">
        <v>3540.4333333333334</v>
      </c>
      <c r="K76" s="28">
        <v>3433.3</v>
      </c>
      <c r="L76" s="28">
        <v>3335.1</v>
      </c>
      <c r="M76" s="28">
        <v>16.545670000000001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463.95</v>
      </c>
      <c r="D77" s="37">
        <v>464.01666666666665</v>
      </c>
      <c r="E77" s="37">
        <v>458.93333333333328</v>
      </c>
      <c r="F77" s="37">
        <v>453.91666666666663</v>
      </c>
      <c r="G77" s="37">
        <v>448.83333333333326</v>
      </c>
      <c r="H77" s="37">
        <v>469.0333333333333</v>
      </c>
      <c r="I77" s="37">
        <v>474.11666666666667</v>
      </c>
      <c r="J77" s="37">
        <v>479.13333333333333</v>
      </c>
      <c r="K77" s="28">
        <v>469.1</v>
      </c>
      <c r="L77" s="28">
        <v>459</v>
      </c>
      <c r="M77" s="28">
        <v>2.9257599999999999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1819.1</v>
      </c>
      <c r="D78" s="37">
        <v>1829.8333333333333</v>
      </c>
      <c r="E78" s="37">
        <v>1800.2666666666664</v>
      </c>
      <c r="F78" s="37">
        <v>1781.4333333333332</v>
      </c>
      <c r="G78" s="37">
        <v>1751.8666666666663</v>
      </c>
      <c r="H78" s="37">
        <v>1848.6666666666665</v>
      </c>
      <c r="I78" s="37">
        <v>1878.2333333333336</v>
      </c>
      <c r="J78" s="37">
        <v>1897.0666666666666</v>
      </c>
      <c r="K78" s="28">
        <v>1859.4</v>
      </c>
      <c r="L78" s="28">
        <v>1811</v>
      </c>
      <c r="M78" s="28">
        <v>6.0182500000000001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163.25</v>
      </c>
      <c r="D79" s="37">
        <v>163.83333333333334</v>
      </c>
      <c r="E79" s="37">
        <v>162.16666666666669</v>
      </c>
      <c r="F79" s="37">
        <v>161.08333333333334</v>
      </c>
      <c r="G79" s="37">
        <v>159.41666666666669</v>
      </c>
      <c r="H79" s="37">
        <v>164.91666666666669</v>
      </c>
      <c r="I79" s="37">
        <v>166.58333333333337</v>
      </c>
      <c r="J79" s="37">
        <v>167.66666666666669</v>
      </c>
      <c r="K79" s="28">
        <v>165.5</v>
      </c>
      <c r="L79" s="28">
        <v>162.75</v>
      </c>
      <c r="M79" s="28">
        <v>25.496749999999999</v>
      </c>
      <c r="N79" s="1"/>
      <c r="O79" s="1"/>
    </row>
    <row r="80" spans="1:15" ht="12.75" customHeight="1">
      <c r="A80" s="53">
        <v>71</v>
      </c>
      <c r="B80" s="28" t="s">
        <v>840</v>
      </c>
      <c r="C80" s="28">
        <v>1400.95</v>
      </c>
      <c r="D80" s="37">
        <v>1401.0833333333333</v>
      </c>
      <c r="E80" s="37">
        <v>1392.2166666666665</v>
      </c>
      <c r="F80" s="37">
        <v>1383.4833333333331</v>
      </c>
      <c r="G80" s="37">
        <v>1374.6166666666663</v>
      </c>
      <c r="H80" s="37">
        <v>1409.8166666666666</v>
      </c>
      <c r="I80" s="37">
        <v>1418.6833333333334</v>
      </c>
      <c r="J80" s="37">
        <v>1427.4166666666667</v>
      </c>
      <c r="K80" s="28">
        <v>1409.95</v>
      </c>
      <c r="L80" s="28">
        <v>1392.35</v>
      </c>
      <c r="M80" s="28">
        <v>3.3464900000000002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109.8</v>
      </c>
      <c r="D81" s="37">
        <v>109.85000000000001</v>
      </c>
      <c r="E81" s="37">
        <v>108.75000000000001</v>
      </c>
      <c r="F81" s="37">
        <v>107.7</v>
      </c>
      <c r="G81" s="37">
        <v>106.60000000000001</v>
      </c>
      <c r="H81" s="37">
        <v>110.90000000000002</v>
      </c>
      <c r="I81" s="37">
        <v>112.00000000000001</v>
      </c>
      <c r="J81" s="37">
        <v>113.05000000000003</v>
      </c>
      <c r="K81" s="28">
        <v>110.95</v>
      </c>
      <c r="L81" s="28">
        <v>108.8</v>
      </c>
      <c r="M81" s="28">
        <v>108.61982999999999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293.64999999999998</v>
      </c>
      <c r="D82" s="37">
        <v>294.14999999999998</v>
      </c>
      <c r="E82" s="37">
        <v>290.39999999999998</v>
      </c>
      <c r="F82" s="37">
        <v>287.14999999999998</v>
      </c>
      <c r="G82" s="37">
        <v>283.39999999999998</v>
      </c>
      <c r="H82" s="37">
        <v>297.39999999999998</v>
      </c>
      <c r="I82" s="37">
        <v>301.14999999999998</v>
      </c>
      <c r="J82" s="37">
        <v>304.39999999999998</v>
      </c>
      <c r="K82" s="28">
        <v>297.89999999999998</v>
      </c>
      <c r="L82" s="28">
        <v>290.89999999999998</v>
      </c>
      <c r="M82" s="28">
        <v>26.292339999999999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134.94999999999999</v>
      </c>
      <c r="D83" s="37">
        <v>135.26666666666668</v>
      </c>
      <c r="E83" s="37">
        <v>134.23333333333335</v>
      </c>
      <c r="F83" s="37">
        <v>133.51666666666668</v>
      </c>
      <c r="G83" s="37">
        <v>132.48333333333335</v>
      </c>
      <c r="H83" s="37">
        <v>135.98333333333335</v>
      </c>
      <c r="I83" s="37">
        <v>137.01666666666671</v>
      </c>
      <c r="J83" s="37">
        <v>137.73333333333335</v>
      </c>
      <c r="K83" s="28">
        <v>136.30000000000001</v>
      </c>
      <c r="L83" s="28">
        <v>134.55000000000001</v>
      </c>
      <c r="M83" s="28">
        <v>123.73062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2370.0500000000002</v>
      </c>
      <c r="D84" s="37">
        <v>2365.0500000000002</v>
      </c>
      <c r="E84" s="37">
        <v>2345.0500000000002</v>
      </c>
      <c r="F84" s="37">
        <v>2320.0500000000002</v>
      </c>
      <c r="G84" s="37">
        <v>2300.0500000000002</v>
      </c>
      <c r="H84" s="37">
        <v>2390.0500000000002</v>
      </c>
      <c r="I84" s="37">
        <v>2410.0500000000002</v>
      </c>
      <c r="J84" s="37">
        <v>2435.0500000000002</v>
      </c>
      <c r="K84" s="28">
        <v>2385.0500000000002</v>
      </c>
      <c r="L84" s="28">
        <v>2340.0500000000002</v>
      </c>
      <c r="M84" s="28">
        <v>1.6023000000000001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403.35</v>
      </c>
      <c r="D85" s="37">
        <v>400.01666666666665</v>
      </c>
      <c r="E85" s="37">
        <v>392.0333333333333</v>
      </c>
      <c r="F85" s="37">
        <v>380.71666666666664</v>
      </c>
      <c r="G85" s="37">
        <v>372.73333333333329</v>
      </c>
      <c r="H85" s="37">
        <v>411.33333333333331</v>
      </c>
      <c r="I85" s="37">
        <v>419.31666666666666</v>
      </c>
      <c r="J85" s="37">
        <v>430.63333333333333</v>
      </c>
      <c r="K85" s="28">
        <v>408</v>
      </c>
      <c r="L85" s="28">
        <v>388.7</v>
      </c>
      <c r="M85" s="28">
        <v>25.632429999999999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890.2</v>
      </c>
      <c r="D86" s="37">
        <v>892.73333333333323</v>
      </c>
      <c r="E86" s="37">
        <v>883.46666666666647</v>
      </c>
      <c r="F86" s="37">
        <v>876.73333333333323</v>
      </c>
      <c r="G86" s="37">
        <v>867.46666666666647</v>
      </c>
      <c r="H86" s="37">
        <v>899.46666666666647</v>
      </c>
      <c r="I86" s="37">
        <v>908.73333333333312</v>
      </c>
      <c r="J86" s="37">
        <v>915.46666666666647</v>
      </c>
      <c r="K86" s="28">
        <v>902</v>
      </c>
      <c r="L86" s="28">
        <v>886</v>
      </c>
      <c r="M86" s="28">
        <v>14.06779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1390.25</v>
      </c>
      <c r="D87" s="37">
        <v>1389.3166666666668</v>
      </c>
      <c r="E87" s="37">
        <v>1360.8333333333337</v>
      </c>
      <c r="F87" s="37">
        <v>1331.416666666667</v>
      </c>
      <c r="G87" s="37">
        <v>1302.9333333333338</v>
      </c>
      <c r="H87" s="37">
        <v>1418.7333333333336</v>
      </c>
      <c r="I87" s="37">
        <v>1447.2166666666667</v>
      </c>
      <c r="J87" s="37">
        <v>1476.6333333333334</v>
      </c>
      <c r="K87" s="28">
        <v>1417.8</v>
      </c>
      <c r="L87" s="28">
        <v>1359.9</v>
      </c>
      <c r="M87" s="28">
        <v>17.228079999999999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1616.55</v>
      </c>
      <c r="D88" s="37">
        <v>1617.1833333333334</v>
      </c>
      <c r="E88" s="37">
        <v>1595.4166666666667</v>
      </c>
      <c r="F88" s="37">
        <v>1574.2833333333333</v>
      </c>
      <c r="G88" s="37">
        <v>1552.5166666666667</v>
      </c>
      <c r="H88" s="37">
        <v>1638.3166666666668</v>
      </c>
      <c r="I88" s="37">
        <v>1660.0833333333333</v>
      </c>
      <c r="J88" s="37">
        <v>1681.2166666666669</v>
      </c>
      <c r="K88" s="28">
        <v>1638.95</v>
      </c>
      <c r="L88" s="28">
        <v>1596.05</v>
      </c>
      <c r="M88" s="28">
        <v>10.483700000000001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495.9</v>
      </c>
      <c r="D89" s="37">
        <v>488.31666666666666</v>
      </c>
      <c r="E89" s="37">
        <v>476.33333333333331</v>
      </c>
      <c r="F89" s="37">
        <v>456.76666666666665</v>
      </c>
      <c r="G89" s="37">
        <v>444.7833333333333</v>
      </c>
      <c r="H89" s="37">
        <v>507.88333333333333</v>
      </c>
      <c r="I89" s="37">
        <v>519.86666666666667</v>
      </c>
      <c r="J89" s="37">
        <v>539.43333333333339</v>
      </c>
      <c r="K89" s="28">
        <v>500.3</v>
      </c>
      <c r="L89" s="28">
        <v>468.75</v>
      </c>
      <c r="M89" s="28">
        <v>28.411660000000001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244.25</v>
      </c>
      <c r="D90" s="37">
        <v>245.18333333333331</v>
      </c>
      <c r="E90" s="37">
        <v>242.76666666666662</v>
      </c>
      <c r="F90" s="37">
        <v>241.2833333333333</v>
      </c>
      <c r="G90" s="37">
        <v>238.86666666666662</v>
      </c>
      <c r="H90" s="37">
        <v>246.66666666666663</v>
      </c>
      <c r="I90" s="37">
        <v>249.08333333333331</v>
      </c>
      <c r="J90" s="37">
        <v>250.56666666666663</v>
      </c>
      <c r="K90" s="28">
        <v>247.6</v>
      </c>
      <c r="L90" s="28">
        <v>243.7</v>
      </c>
      <c r="M90" s="28">
        <v>5.0474500000000004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980.6</v>
      </c>
      <c r="D91" s="37">
        <v>972.83333333333337</v>
      </c>
      <c r="E91" s="37">
        <v>962.76666666666677</v>
      </c>
      <c r="F91" s="37">
        <v>944.93333333333339</v>
      </c>
      <c r="G91" s="37">
        <v>934.86666666666679</v>
      </c>
      <c r="H91" s="37">
        <v>990.66666666666674</v>
      </c>
      <c r="I91" s="37">
        <v>1000.7333333333333</v>
      </c>
      <c r="J91" s="37">
        <v>1018.5666666666667</v>
      </c>
      <c r="K91" s="28">
        <v>982.9</v>
      </c>
      <c r="L91" s="28">
        <v>955</v>
      </c>
      <c r="M91" s="28">
        <v>46.491250000000001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2172.5</v>
      </c>
      <c r="D92" s="37">
        <v>2176.7333333333331</v>
      </c>
      <c r="E92" s="37">
        <v>2150.3166666666662</v>
      </c>
      <c r="F92" s="37">
        <v>2128.1333333333332</v>
      </c>
      <c r="G92" s="37">
        <v>2101.7166666666662</v>
      </c>
      <c r="H92" s="37">
        <v>2198.9166666666661</v>
      </c>
      <c r="I92" s="37">
        <v>2225.333333333333</v>
      </c>
      <c r="J92" s="37">
        <v>2247.516666666666</v>
      </c>
      <c r="K92" s="28">
        <v>2203.15</v>
      </c>
      <c r="L92" s="28">
        <v>2154.5500000000002</v>
      </c>
      <c r="M92" s="28">
        <v>7.7305799999999998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1509.9</v>
      </c>
      <c r="D93" s="37">
        <v>1502.8</v>
      </c>
      <c r="E93" s="37">
        <v>1492.85</v>
      </c>
      <c r="F93" s="37">
        <v>1475.8</v>
      </c>
      <c r="G93" s="37">
        <v>1465.85</v>
      </c>
      <c r="H93" s="37">
        <v>1519.85</v>
      </c>
      <c r="I93" s="37">
        <v>1529.8000000000002</v>
      </c>
      <c r="J93" s="37">
        <v>1546.85</v>
      </c>
      <c r="K93" s="28">
        <v>1512.75</v>
      </c>
      <c r="L93" s="28">
        <v>1485.75</v>
      </c>
      <c r="M93" s="28">
        <v>61.921750000000003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589.35</v>
      </c>
      <c r="D94" s="37">
        <v>583.68333333333339</v>
      </c>
      <c r="E94" s="37">
        <v>575.66666666666674</v>
      </c>
      <c r="F94" s="37">
        <v>561.98333333333335</v>
      </c>
      <c r="G94" s="37">
        <v>553.9666666666667</v>
      </c>
      <c r="H94" s="37">
        <v>597.36666666666679</v>
      </c>
      <c r="I94" s="37">
        <v>605.38333333333344</v>
      </c>
      <c r="J94" s="37">
        <v>619.06666666666683</v>
      </c>
      <c r="K94" s="28">
        <v>591.70000000000005</v>
      </c>
      <c r="L94" s="28">
        <v>570</v>
      </c>
      <c r="M94" s="28">
        <v>87.757170000000002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1348.5</v>
      </c>
      <c r="D95" s="37">
        <v>1330.6833333333334</v>
      </c>
      <c r="E95" s="37">
        <v>1308.5666666666668</v>
      </c>
      <c r="F95" s="37">
        <v>1268.6333333333334</v>
      </c>
      <c r="G95" s="37">
        <v>1246.5166666666669</v>
      </c>
      <c r="H95" s="37">
        <v>1370.6166666666668</v>
      </c>
      <c r="I95" s="37">
        <v>1392.7333333333336</v>
      </c>
      <c r="J95" s="37">
        <v>1432.6666666666667</v>
      </c>
      <c r="K95" s="28">
        <v>1352.8</v>
      </c>
      <c r="L95" s="28">
        <v>1290.75</v>
      </c>
      <c r="M95" s="28">
        <v>12.00211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2913.45</v>
      </c>
      <c r="D96" s="37">
        <v>2883.5</v>
      </c>
      <c r="E96" s="37">
        <v>2838</v>
      </c>
      <c r="F96" s="37">
        <v>2762.55</v>
      </c>
      <c r="G96" s="37">
        <v>2717.05</v>
      </c>
      <c r="H96" s="37">
        <v>2958.95</v>
      </c>
      <c r="I96" s="37">
        <v>3004.45</v>
      </c>
      <c r="J96" s="37">
        <v>3079.8999999999996</v>
      </c>
      <c r="K96" s="28">
        <v>2929</v>
      </c>
      <c r="L96" s="28">
        <v>2808.05</v>
      </c>
      <c r="M96" s="28">
        <v>25.108689999999999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438.95</v>
      </c>
      <c r="D97" s="37">
        <v>435.98333333333329</v>
      </c>
      <c r="E97" s="37">
        <v>429.56666666666661</v>
      </c>
      <c r="F97" s="37">
        <v>420.18333333333334</v>
      </c>
      <c r="G97" s="37">
        <v>413.76666666666665</v>
      </c>
      <c r="H97" s="37">
        <v>445.36666666666656</v>
      </c>
      <c r="I97" s="37">
        <v>451.78333333333319</v>
      </c>
      <c r="J97" s="37">
        <v>461.16666666666652</v>
      </c>
      <c r="K97" s="28">
        <v>442.4</v>
      </c>
      <c r="L97" s="28">
        <v>426.6</v>
      </c>
      <c r="M97" s="28">
        <v>122.9757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2290.5500000000002</v>
      </c>
      <c r="D98" s="37">
        <v>2300.5499999999997</v>
      </c>
      <c r="E98" s="37">
        <v>2271.4999999999995</v>
      </c>
      <c r="F98" s="37">
        <v>2252.4499999999998</v>
      </c>
      <c r="G98" s="37">
        <v>2223.3999999999996</v>
      </c>
      <c r="H98" s="37">
        <v>2319.5999999999995</v>
      </c>
      <c r="I98" s="37">
        <v>2348.6499999999996</v>
      </c>
      <c r="J98" s="37">
        <v>2367.6999999999994</v>
      </c>
      <c r="K98" s="28">
        <v>2329.6</v>
      </c>
      <c r="L98" s="28">
        <v>2281.5</v>
      </c>
      <c r="M98" s="28">
        <v>8.8308599999999995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264.25</v>
      </c>
      <c r="D99" s="37">
        <v>261.66666666666669</v>
      </c>
      <c r="E99" s="37">
        <v>258.08333333333337</v>
      </c>
      <c r="F99" s="37">
        <v>251.91666666666669</v>
      </c>
      <c r="G99" s="37">
        <v>248.33333333333337</v>
      </c>
      <c r="H99" s="37">
        <v>267.83333333333337</v>
      </c>
      <c r="I99" s="37">
        <v>271.41666666666674</v>
      </c>
      <c r="J99" s="37">
        <v>277.58333333333337</v>
      </c>
      <c r="K99" s="28">
        <v>265.25</v>
      </c>
      <c r="L99" s="28">
        <v>255.5</v>
      </c>
      <c r="M99" s="28">
        <v>77.419049999999999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2684.65</v>
      </c>
      <c r="D100" s="37">
        <v>2674.3833333333332</v>
      </c>
      <c r="E100" s="37">
        <v>2654.7666666666664</v>
      </c>
      <c r="F100" s="37">
        <v>2624.8833333333332</v>
      </c>
      <c r="G100" s="37">
        <v>2605.2666666666664</v>
      </c>
      <c r="H100" s="37">
        <v>2704.2666666666664</v>
      </c>
      <c r="I100" s="37">
        <v>2723.8833333333332</v>
      </c>
      <c r="J100" s="37">
        <v>2753.7666666666664</v>
      </c>
      <c r="K100" s="28">
        <v>2694</v>
      </c>
      <c r="L100" s="28">
        <v>2644.5</v>
      </c>
      <c r="M100" s="28">
        <v>17.113810000000001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285.60000000000002</v>
      </c>
      <c r="D101" s="37">
        <v>289.2</v>
      </c>
      <c r="E101" s="37">
        <v>280.39999999999998</v>
      </c>
      <c r="F101" s="37">
        <v>275.2</v>
      </c>
      <c r="G101" s="37">
        <v>266.39999999999998</v>
      </c>
      <c r="H101" s="37">
        <v>294.39999999999998</v>
      </c>
      <c r="I101" s="37">
        <v>303.20000000000005</v>
      </c>
      <c r="J101" s="37">
        <v>308.39999999999998</v>
      </c>
      <c r="K101" s="28">
        <v>298</v>
      </c>
      <c r="L101" s="28">
        <v>284</v>
      </c>
      <c r="M101" s="28">
        <v>29.976489999999998</v>
      </c>
      <c r="N101" s="1"/>
      <c r="O101" s="1"/>
    </row>
    <row r="102" spans="1:15" ht="12.75" customHeight="1">
      <c r="A102" s="53">
        <v>93</v>
      </c>
      <c r="B102" s="28" t="s">
        <v>380</v>
      </c>
      <c r="C102" s="28">
        <v>43531.95</v>
      </c>
      <c r="D102" s="37">
        <v>43352.083333333336</v>
      </c>
      <c r="E102" s="37">
        <v>42884.866666666669</v>
      </c>
      <c r="F102" s="37">
        <v>42237.783333333333</v>
      </c>
      <c r="G102" s="37">
        <v>41770.566666666666</v>
      </c>
      <c r="H102" s="37">
        <v>43999.166666666672</v>
      </c>
      <c r="I102" s="37">
        <v>44466.383333333331</v>
      </c>
      <c r="J102" s="37">
        <v>45113.466666666674</v>
      </c>
      <c r="K102" s="28">
        <v>43819.3</v>
      </c>
      <c r="L102" s="28">
        <v>42705</v>
      </c>
      <c r="M102" s="28">
        <v>0.13189000000000001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2491.6</v>
      </c>
      <c r="D103" s="37">
        <v>2477.8833333333337</v>
      </c>
      <c r="E103" s="37">
        <v>2457.7666666666673</v>
      </c>
      <c r="F103" s="37">
        <v>2423.9333333333338</v>
      </c>
      <c r="G103" s="37">
        <v>2403.8166666666675</v>
      </c>
      <c r="H103" s="37">
        <v>2511.7166666666672</v>
      </c>
      <c r="I103" s="37">
        <v>2531.833333333333</v>
      </c>
      <c r="J103" s="37">
        <v>2565.666666666667</v>
      </c>
      <c r="K103" s="28">
        <v>2498</v>
      </c>
      <c r="L103" s="28">
        <v>2444.0500000000002</v>
      </c>
      <c r="M103" s="28">
        <v>16.3689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883.25</v>
      </c>
      <c r="D104" s="37">
        <v>882.38333333333333</v>
      </c>
      <c r="E104" s="37">
        <v>879.26666666666665</v>
      </c>
      <c r="F104" s="37">
        <v>875.2833333333333</v>
      </c>
      <c r="G104" s="37">
        <v>872.16666666666663</v>
      </c>
      <c r="H104" s="37">
        <v>886.36666666666667</v>
      </c>
      <c r="I104" s="37">
        <v>889.48333333333323</v>
      </c>
      <c r="J104" s="37">
        <v>893.4666666666667</v>
      </c>
      <c r="K104" s="28">
        <v>885.5</v>
      </c>
      <c r="L104" s="28">
        <v>878.4</v>
      </c>
      <c r="M104" s="28">
        <v>90.580399999999997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1355.5</v>
      </c>
      <c r="D105" s="37">
        <v>1340.1833333333334</v>
      </c>
      <c r="E105" s="37">
        <v>1311.3666666666668</v>
      </c>
      <c r="F105" s="37">
        <v>1267.2333333333333</v>
      </c>
      <c r="G105" s="37">
        <v>1238.4166666666667</v>
      </c>
      <c r="H105" s="37">
        <v>1384.3166666666668</v>
      </c>
      <c r="I105" s="37">
        <v>1413.1333333333334</v>
      </c>
      <c r="J105" s="37">
        <v>1457.2666666666669</v>
      </c>
      <c r="K105" s="28">
        <v>1369</v>
      </c>
      <c r="L105" s="28">
        <v>1296.05</v>
      </c>
      <c r="M105" s="28">
        <v>16.750139999999998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580.5</v>
      </c>
      <c r="D106" s="37">
        <v>580.1</v>
      </c>
      <c r="E106" s="37">
        <v>574.6</v>
      </c>
      <c r="F106" s="37">
        <v>568.70000000000005</v>
      </c>
      <c r="G106" s="37">
        <v>563.20000000000005</v>
      </c>
      <c r="H106" s="37">
        <v>586</v>
      </c>
      <c r="I106" s="37">
        <v>591.5</v>
      </c>
      <c r="J106" s="37">
        <v>597.4</v>
      </c>
      <c r="K106" s="28">
        <v>585.6</v>
      </c>
      <c r="L106" s="28">
        <v>574.20000000000005</v>
      </c>
      <c r="M106" s="28">
        <v>5.9402200000000001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532.35</v>
      </c>
      <c r="D107" s="37">
        <v>521.04999999999995</v>
      </c>
      <c r="E107" s="37">
        <v>503.09999999999991</v>
      </c>
      <c r="F107" s="37">
        <v>473.84999999999997</v>
      </c>
      <c r="G107" s="37">
        <v>455.89999999999992</v>
      </c>
      <c r="H107" s="37">
        <v>550.29999999999995</v>
      </c>
      <c r="I107" s="37">
        <v>568.25</v>
      </c>
      <c r="J107" s="37">
        <v>597.49999999999989</v>
      </c>
      <c r="K107" s="28">
        <v>539</v>
      </c>
      <c r="L107" s="28">
        <v>491.8</v>
      </c>
      <c r="M107" s="28">
        <v>30.552779999999998</v>
      </c>
      <c r="N107" s="1"/>
      <c r="O107" s="1"/>
    </row>
    <row r="108" spans="1:15" ht="12.75" customHeight="1">
      <c r="A108" s="53">
        <v>99</v>
      </c>
      <c r="B108" s="28" t="s">
        <v>383</v>
      </c>
      <c r="C108" s="28">
        <v>40.6</v>
      </c>
      <c r="D108" s="37">
        <v>40.666666666666671</v>
      </c>
      <c r="E108" s="37">
        <v>40.13333333333334</v>
      </c>
      <c r="F108" s="37">
        <v>39.666666666666671</v>
      </c>
      <c r="G108" s="37">
        <v>39.13333333333334</v>
      </c>
      <c r="H108" s="37">
        <v>41.13333333333334</v>
      </c>
      <c r="I108" s="37">
        <v>41.666666666666671</v>
      </c>
      <c r="J108" s="37">
        <v>42.13333333333334</v>
      </c>
      <c r="K108" s="28">
        <v>41.2</v>
      </c>
      <c r="L108" s="28">
        <v>40.200000000000003</v>
      </c>
      <c r="M108" s="28">
        <v>52.710169999999998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46</v>
      </c>
      <c r="D109" s="37">
        <v>45.75</v>
      </c>
      <c r="E109" s="37">
        <v>45.35</v>
      </c>
      <c r="F109" s="37">
        <v>44.7</v>
      </c>
      <c r="G109" s="37">
        <v>44.300000000000004</v>
      </c>
      <c r="H109" s="37">
        <v>46.4</v>
      </c>
      <c r="I109" s="37">
        <v>46.800000000000004</v>
      </c>
      <c r="J109" s="37">
        <v>47.449999999999996</v>
      </c>
      <c r="K109" s="28">
        <v>46.15</v>
      </c>
      <c r="L109" s="28">
        <v>45.1</v>
      </c>
      <c r="M109" s="28">
        <v>326.95204000000001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312.55</v>
      </c>
      <c r="D110" s="37">
        <v>312.26666666666665</v>
      </c>
      <c r="E110" s="37">
        <v>311.2833333333333</v>
      </c>
      <c r="F110" s="37">
        <v>310.01666666666665</v>
      </c>
      <c r="G110" s="37">
        <v>309.0333333333333</v>
      </c>
      <c r="H110" s="37">
        <v>313.5333333333333</v>
      </c>
      <c r="I110" s="37">
        <v>314.51666666666665</v>
      </c>
      <c r="J110" s="37">
        <v>315.7833333333333</v>
      </c>
      <c r="K110" s="28">
        <v>313.25</v>
      </c>
      <c r="L110" s="28">
        <v>311</v>
      </c>
      <c r="M110" s="28">
        <v>79.758539999999996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4380.1499999999996</v>
      </c>
      <c r="D111" s="37">
        <v>4378.55</v>
      </c>
      <c r="E111" s="37">
        <v>4322.1000000000004</v>
      </c>
      <c r="F111" s="37">
        <v>4264.05</v>
      </c>
      <c r="G111" s="37">
        <v>4207.6000000000004</v>
      </c>
      <c r="H111" s="37">
        <v>4436.6000000000004</v>
      </c>
      <c r="I111" s="37">
        <v>4493.0499999999993</v>
      </c>
      <c r="J111" s="37">
        <v>4551.1000000000004</v>
      </c>
      <c r="K111" s="28">
        <v>4435</v>
      </c>
      <c r="L111" s="28">
        <v>4320.5</v>
      </c>
      <c r="M111" s="28">
        <v>1.8749</v>
      </c>
      <c r="N111" s="1"/>
      <c r="O111" s="1"/>
    </row>
    <row r="112" spans="1:15" ht="12.75" customHeight="1">
      <c r="A112" s="53">
        <v>103</v>
      </c>
      <c r="B112" s="28" t="s">
        <v>393</v>
      </c>
      <c r="C112" s="28">
        <v>183.7</v>
      </c>
      <c r="D112" s="37">
        <v>183.5</v>
      </c>
      <c r="E112" s="37">
        <v>181.2</v>
      </c>
      <c r="F112" s="37">
        <v>178.7</v>
      </c>
      <c r="G112" s="37">
        <v>176.39999999999998</v>
      </c>
      <c r="H112" s="37">
        <v>186</v>
      </c>
      <c r="I112" s="37">
        <v>188.3</v>
      </c>
      <c r="J112" s="37">
        <v>190.8</v>
      </c>
      <c r="K112" s="28">
        <v>185.8</v>
      </c>
      <c r="L112" s="28">
        <v>181</v>
      </c>
      <c r="M112" s="28">
        <v>18.465599999999998</v>
      </c>
      <c r="N112" s="1"/>
      <c r="O112" s="1"/>
    </row>
    <row r="113" spans="1:15" ht="12.75" customHeight="1">
      <c r="A113" s="53">
        <v>104</v>
      </c>
      <c r="B113" s="28" t="s">
        <v>394</v>
      </c>
      <c r="C113" s="28">
        <v>172.6</v>
      </c>
      <c r="D113" s="37">
        <v>173.53333333333333</v>
      </c>
      <c r="E113" s="37">
        <v>171.21666666666667</v>
      </c>
      <c r="F113" s="37">
        <v>169.83333333333334</v>
      </c>
      <c r="G113" s="37">
        <v>167.51666666666668</v>
      </c>
      <c r="H113" s="37">
        <v>174.91666666666666</v>
      </c>
      <c r="I113" s="37">
        <v>177.23333333333332</v>
      </c>
      <c r="J113" s="37">
        <v>178.61666666666665</v>
      </c>
      <c r="K113" s="28">
        <v>175.85</v>
      </c>
      <c r="L113" s="28">
        <v>172.15</v>
      </c>
      <c r="M113" s="28">
        <v>130.52241000000001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275.25</v>
      </c>
      <c r="D114" s="37">
        <v>276.76666666666665</v>
      </c>
      <c r="E114" s="37">
        <v>272.98333333333329</v>
      </c>
      <c r="F114" s="37">
        <v>270.71666666666664</v>
      </c>
      <c r="G114" s="37">
        <v>266.93333333333328</v>
      </c>
      <c r="H114" s="37">
        <v>279.0333333333333</v>
      </c>
      <c r="I114" s="37">
        <v>282.81666666666661</v>
      </c>
      <c r="J114" s="37">
        <v>285.08333333333331</v>
      </c>
      <c r="K114" s="28">
        <v>280.55</v>
      </c>
      <c r="L114" s="28">
        <v>274.5</v>
      </c>
      <c r="M114" s="28">
        <v>81.405510000000007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73.349999999999994</v>
      </c>
      <c r="D115" s="37">
        <v>73.449999999999989</v>
      </c>
      <c r="E115" s="37">
        <v>73.09999999999998</v>
      </c>
      <c r="F115" s="37">
        <v>72.849999999999994</v>
      </c>
      <c r="G115" s="37">
        <v>72.499999999999986</v>
      </c>
      <c r="H115" s="37">
        <v>73.699999999999974</v>
      </c>
      <c r="I115" s="37">
        <v>74.05</v>
      </c>
      <c r="J115" s="37">
        <v>74.299999999999969</v>
      </c>
      <c r="K115" s="28">
        <v>73.8</v>
      </c>
      <c r="L115" s="28">
        <v>73.2</v>
      </c>
      <c r="M115" s="28">
        <v>185.42371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671.65</v>
      </c>
      <c r="D116" s="37">
        <v>671.93333333333339</v>
      </c>
      <c r="E116" s="37">
        <v>667.86666666666679</v>
      </c>
      <c r="F116" s="37">
        <v>664.08333333333337</v>
      </c>
      <c r="G116" s="37">
        <v>660.01666666666677</v>
      </c>
      <c r="H116" s="37">
        <v>675.71666666666681</v>
      </c>
      <c r="I116" s="37">
        <v>679.78333333333342</v>
      </c>
      <c r="J116" s="37">
        <v>683.56666666666683</v>
      </c>
      <c r="K116" s="28">
        <v>676</v>
      </c>
      <c r="L116" s="28">
        <v>668.15</v>
      </c>
      <c r="M116" s="28">
        <v>15.26304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429.8</v>
      </c>
      <c r="D117" s="37">
        <v>430.48333333333335</v>
      </c>
      <c r="E117" s="37">
        <v>425.01666666666671</v>
      </c>
      <c r="F117" s="37">
        <v>420.23333333333335</v>
      </c>
      <c r="G117" s="37">
        <v>414.76666666666671</v>
      </c>
      <c r="H117" s="37">
        <v>435.26666666666671</v>
      </c>
      <c r="I117" s="37">
        <v>440.73333333333341</v>
      </c>
      <c r="J117" s="37">
        <v>445.51666666666671</v>
      </c>
      <c r="K117" s="28">
        <v>435.95</v>
      </c>
      <c r="L117" s="28">
        <v>425.7</v>
      </c>
      <c r="M117" s="28">
        <v>33.256920000000001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199.5</v>
      </c>
      <c r="D118" s="37">
        <v>198.43333333333331</v>
      </c>
      <c r="E118" s="37">
        <v>196.06666666666661</v>
      </c>
      <c r="F118" s="37">
        <v>192.6333333333333</v>
      </c>
      <c r="G118" s="37">
        <v>190.26666666666659</v>
      </c>
      <c r="H118" s="37">
        <v>201.86666666666662</v>
      </c>
      <c r="I118" s="37">
        <v>204.23333333333335</v>
      </c>
      <c r="J118" s="37">
        <v>207.66666666666663</v>
      </c>
      <c r="K118" s="28">
        <v>200.8</v>
      </c>
      <c r="L118" s="28">
        <v>195</v>
      </c>
      <c r="M118" s="28">
        <v>52.475020000000001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1088.5999999999999</v>
      </c>
      <c r="D119" s="37">
        <v>1088.5333333333333</v>
      </c>
      <c r="E119" s="37">
        <v>1082.0666666666666</v>
      </c>
      <c r="F119" s="37">
        <v>1075.5333333333333</v>
      </c>
      <c r="G119" s="37">
        <v>1069.0666666666666</v>
      </c>
      <c r="H119" s="37">
        <v>1095.0666666666666</v>
      </c>
      <c r="I119" s="37">
        <v>1101.5333333333333</v>
      </c>
      <c r="J119" s="37">
        <v>1108.0666666666666</v>
      </c>
      <c r="K119" s="28">
        <v>1095</v>
      </c>
      <c r="L119" s="28">
        <v>1082</v>
      </c>
      <c r="M119" s="28">
        <v>17.68441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4481.8</v>
      </c>
      <c r="D120" s="37">
        <v>4461.6166666666659</v>
      </c>
      <c r="E120" s="37">
        <v>4405.2333333333318</v>
      </c>
      <c r="F120" s="37">
        <v>4328.6666666666661</v>
      </c>
      <c r="G120" s="37">
        <v>4272.2833333333319</v>
      </c>
      <c r="H120" s="37">
        <v>4538.1833333333316</v>
      </c>
      <c r="I120" s="37">
        <v>4594.5666666666648</v>
      </c>
      <c r="J120" s="37">
        <v>4671.1333333333314</v>
      </c>
      <c r="K120" s="28">
        <v>4518</v>
      </c>
      <c r="L120" s="28">
        <v>4385.05</v>
      </c>
      <c r="M120" s="28">
        <v>4.5315700000000003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1606.25</v>
      </c>
      <c r="D121" s="37">
        <v>1601.0833333333333</v>
      </c>
      <c r="E121" s="37">
        <v>1590.1666666666665</v>
      </c>
      <c r="F121" s="37">
        <v>1574.0833333333333</v>
      </c>
      <c r="G121" s="37">
        <v>1563.1666666666665</v>
      </c>
      <c r="H121" s="37">
        <v>1617.1666666666665</v>
      </c>
      <c r="I121" s="37">
        <v>1628.083333333333</v>
      </c>
      <c r="J121" s="37">
        <v>1644.1666666666665</v>
      </c>
      <c r="K121" s="28">
        <v>1612</v>
      </c>
      <c r="L121" s="28">
        <v>1585</v>
      </c>
      <c r="M121" s="28">
        <v>40.67324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2050.5500000000002</v>
      </c>
      <c r="D122" s="37">
        <v>2059.8166666666671</v>
      </c>
      <c r="E122" s="37">
        <v>2031.6333333333341</v>
      </c>
      <c r="F122" s="37">
        <v>2012.7166666666672</v>
      </c>
      <c r="G122" s="37">
        <v>1984.5333333333342</v>
      </c>
      <c r="H122" s="37">
        <v>2078.733333333334</v>
      </c>
      <c r="I122" s="37">
        <v>2106.9166666666674</v>
      </c>
      <c r="J122" s="37">
        <v>2125.8333333333339</v>
      </c>
      <c r="K122" s="28">
        <v>2088</v>
      </c>
      <c r="L122" s="28">
        <v>2040.9</v>
      </c>
      <c r="M122" s="28">
        <v>4.0067000000000004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919.85</v>
      </c>
      <c r="D123" s="37">
        <v>922.48333333333323</v>
      </c>
      <c r="E123" s="37">
        <v>911.96666666666647</v>
      </c>
      <c r="F123" s="37">
        <v>904.08333333333326</v>
      </c>
      <c r="G123" s="37">
        <v>893.56666666666649</v>
      </c>
      <c r="H123" s="37">
        <v>930.36666666666645</v>
      </c>
      <c r="I123" s="37">
        <v>940.8833333333331</v>
      </c>
      <c r="J123" s="37">
        <v>948.76666666666642</v>
      </c>
      <c r="K123" s="28">
        <v>933</v>
      </c>
      <c r="L123" s="28">
        <v>914.6</v>
      </c>
      <c r="M123" s="28">
        <v>3.859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332.2</v>
      </c>
      <c r="D124" s="37">
        <v>334.93333333333334</v>
      </c>
      <c r="E124" s="37">
        <v>327.86666666666667</v>
      </c>
      <c r="F124" s="37">
        <v>323.53333333333336</v>
      </c>
      <c r="G124" s="37">
        <v>316.4666666666667</v>
      </c>
      <c r="H124" s="37">
        <v>339.26666666666665</v>
      </c>
      <c r="I124" s="37">
        <v>346.33333333333337</v>
      </c>
      <c r="J124" s="37">
        <v>350.66666666666663</v>
      </c>
      <c r="K124" s="28">
        <v>342</v>
      </c>
      <c r="L124" s="28">
        <v>330.6</v>
      </c>
      <c r="M124" s="28">
        <v>18.415669999999999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672.6</v>
      </c>
      <c r="D125" s="37">
        <v>672.48333333333346</v>
      </c>
      <c r="E125" s="37">
        <v>668.51666666666688</v>
      </c>
      <c r="F125" s="37">
        <v>664.43333333333339</v>
      </c>
      <c r="G125" s="37">
        <v>660.46666666666681</v>
      </c>
      <c r="H125" s="37">
        <v>676.56666666666695</v>
      </c>
      <c r="I125" s="37">
        <v>680.53333333333342</v>
      </c>
      <c r="J125" s="37">
        <v>684.61666666666702</v>
      </c>
      <c r="K125" s="28">
        <v>676.45</v>
      </c>
      <c r="L125" s="28">
        <v>668.4</v>
      </c>
      <c r="M125" s="28">
        <v>23.498390000000001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410.15</v>
      </c>
      <c r="D126" s="37">
        <v>410.15000000000003</v>
      </c>
      <c r="E126" s="37">
        <v>407.05000000000007</v>
      </c>
      <c r="F126" s="37">
        <v>403.95000000000005</v>
      </c>
      <c r="G126" s="37">
        <v>400.85000000000008</v>
      </c>
      <c r="H126" s="37">
        <v>413.25000000000006</v>
      </c>
      <c r="I126" s="37">
        <v>416.35000000000008</v>
      </c>
      <c r="J126" s="37">
        <v>419.45000000000005</v>
      </c>
      <c r="K126" s="28">
        <v>413.25</v>
      </c>
      <c r="L126" s="28">
        <v>407.05</v>
      </c>
      <c r="M126" s="28">
        <v>25.74513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605.85</v>
      </c>
      <c r="D127" s="37">
        <v>598.86666666666667</v>
      </c>
      <c r="E127" s="37">
        <v>586.73333333333335</v>
      </c>
      <c r="F127" s="37">
        <v>567.61666666666667</v>
      </c>
      <c r="G127" s="37">
        <v>555.48333333333335</v>
      </c>
      <c r="H127" s="37">
        <v>617.98333333333335</v>
      </c>
      <c r="I127" s="37">
        <v>630.11666666666679</v>
      </c>
      <c r="J127" s="37">
        <v>649.23333333333335</v>
      </c>
      <c r="K127" s="28">
        <v>611</v>
      </c>
      <c r="L127" s="28">
        <v>579.75</v>
      </c>
      <c r="M127" s="28">
        <v>82.479699999999994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1839.7</v>
      </c>
      <c r="D128" s="37">
        <v>1841.6166666666668</v>
      </c>
      <c r="E128" s="37">
        <v>1829.2333333333336</v>
      </c>
      <c r="F128" s="37">
        <v>1818.7666666666669</v>
      </c>
      <c r="G128" s="37">
        <v>1806.3833333333337</v>
      </c>
      <c r="H128" s="37">
        <v>1852.0833333333335</v>
      </c>
      <c r="I128" s="37">
        <v>1864.4666666666667</v>
      </c>
      <c r="J128" s="37">
        <v>1874.9333333333334</v>
      </c>
      <c r="K128" s="28">
        <v>1854</v>
      </c>
      <c r="L128" s="28">
        <v>1831.15</v>
      </c>
      <c r="M128" s="28">
        <v>33.83334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77.5</v>
      </c>
      <c r="D129" s="37">
        <v>77.75</v>
      </c>
      <c r="E129" s="37">
        <v>77.05</v>
      </c>
      <c r="F129" s="37">
        <v>76.599999999999994</v>
      </c>
      <c r="G129" s="37">
        <v>75.899999999999991</v>
      </c>
      <c r="H129" s="37">
        <v>78.2</v>
      </c>
      <c r="I129" s="37">
        <v>78.899999999999991</v>
      </c>
      <c r="J129" s="37">
        <v>79.350000000000009</v>
      </c>
      <c r="K129" s="28">
        <v>78.45</v>
      </c>
      <c r="L129" s="28">
        <v>77.3</v>
      </c>
      <c r="M129" s="28">
        <v>38.494050000000001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3840.2</v>
      </c>
      <c r="D130" s="37">
        <v>3790.2999999999997</v>
      </c>
      <c r="E130" s="37">
        <v>3725.5999999999995</v>
      </c>
      <c r="F130" s="37">
        <v>3610.9999999999995</v>
      </c>
      <c r="G130" s="37">
        <v>3546.2999999999993</v>
      </c>
      <c r="H130" s="37">
        <v>3904.8999999999996</v>
      </c>
      <c r="I130" s="37">
        <v>3969.5999999999995</v>
      </c>
      <c r="J130" s="37">
        <v>4084.2</v>
      </c>
      <c r="K130" s="28">
        <v>3855</v>
      </c>
      <c r="L130" s="28">
        <v>3675.7</v>
      </c>
      <c r="M130" s="28">
        <v>5.2070600000000002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396.8</v>
      </c>
      <c r="D131" s="37">
        <v>397.3</v>
      </c>
      <c r="E131" s="37">
        <v>393.6</v>
      </c>
      <c r="F131" s="37">
        <v>390.40000000000003</v>
      </c>
      <c r="G131" s="37">
        <v>386.70000000000005</v>
      </c>
      <c r="H131" s="37">
        <v>400.5</v>
      </c>
      <c r="I131" s="37">
        <v>404.19999999999993</v>
      </c>
      <c r="J131" s="37">
        <v>407.4</v>
      </c>
      <c r="K131" s="28">
        <v>401</v>
      </c>
      <c r="L131" s="28">
        <v>394.1</v>
      </c>
      <c r="M131" s="28">
        <v>24.093789999999998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4961.05</v>
      </c>
      <c r="D132" s="37">
        <v>4949.0166666666664</v>
      </c>
      <c r="E132" s="37">
        <v>4899.0333333333328</v>
      </c>
      <c r="F132" s="37">
        <v>4837.0166666666664</v>
      </c>
      <c r="G132" s="37">
        <v>4787.0333333333328</v>
      </c>
      <c r="H132" s="37">
        <v>5011.0333333333328</v>
      </c>
      <c r="I132" s="37">
        <v>5061.0166666666664</v>
      </c>
      <c r="J132" s="37">
        <v>5123.0333333333328</v>
      </c>
      <c r="K132" s="28">
        <v>4999</v>
      </c>
      <c r="L132" s="28">
        <v>4887</v>
      </c>
      <c r="M132" s="28">
        <v>3.3012299999999999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1855.7</v>
      </c>
      <c r="D133" s="37">
        <v>1857.7</v>
      </c>
      <c r="E133" s="37">
        <v>1848.0500000000002</v>
      </c>
      <c r="F133" s="37">
        <v>1840.4</v>
      </c>
      <c r="G133" s="37">
        <v>1830.7500000000002</v>
      </c>
      <c r="H133" s="37">
        <v>1865.3500000000001</v>
      </c>
      <c r="I133" s="37">
        <v>1875.0000000000002</v>
      </c>
      <c r="J133" s="37">
        <v>1882.65</v>
      </c>
      <c r="K133" s="28">
        <v>1867.35</v>
      </c>
      <c r="L133" s="28">
        <v>1850.05</v>
      </c>
      <c r="M133" s="28">
        <v>17.483709999999999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590.95000000000005</v>
      </c>
      <c r="D134" s="37">
        <v>590.98333333333335</v>
      </c>
      <c r="E134" s="37">
        <v>578.2166666666667</v>
      </c>
      <c r="F134" s="37">
        <v>565.48333333333335</v>
      </c>
      <c r="G134" s="37">
        <v>552.7166666666667</v>
      </c>
      <c r="H134" s="37">
        <v>603.7166666666667</v>
      </c>
      <c r="I134" s="37">
        <v>616.48333333333335</v>
      </c>
      <c r="J134" s="37">
        <v>629.2166666666667</v>
      </c>
      <c r="K134" s="28">
        <v>603.75</v>
      </c>
      <c r="L134" s="28">
        <v>578.25</v>
      </c>
      <c r="M134" s="28">
        <v>24.03885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687.95</v>
      </c>
      <c r="D135" s="37">
        <v>686.6</v>
      </c>
      <c r="E135" s="37">
        <v>680.7</v>
      </c>
      <c r="F135" s="37">
        <v>673.45</v>
      </c>
      <c r="G135" s="37">
        <v>667.55000000000007</v>
      </c>
      <c r="H135" s="37">
        <v>693.85</v>
      </c>
      <c r="I135" s="37">
        <v>699.74999999999989</v>
      </c>
      <c r="J135" s="37">
        <v>707</v>
      </c>
      <c r="K135" s="28">
        <v>692.5</v>
      </c>
      <c r="L135" s="28">
        <v>679.35</v>
      </c>
      <c r="M135" s="28">
        <v>10.22273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86853.6</v>
      </c>
      <c r="D136" s="37">
        <v>87053.3</v>
      </c>
      <c r="E136" s="37">
        <v>86181.3</v>
      </c>
      <c r="F136" s="37">
        <v>85509</v>
      </c>
      <c r="G136" s="37">
        <v>84637</v>
      </c>
      <c r="H136" s="37">
        <v>87725.6</v>
      </c>
      <c r="I136" s="37">
        <v>88597.6</v>
      </c>
      <c r="J136" s="37">
        <v>89269.900000000009</v>
      </c>
      <c r="K136" s="28">
        <v>87925.3</v>
      </c>
      <c r="L136" s="28">
        <v>86381</v>
      </c>
      <c r="M136" s="28">
        <v>0.18110999999999999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199.3</v>
      </c>
      <c r="D137" s="37">
        <v>199.61666666666667</v>
      </c>
      <c r="E137" s="37">
        <v>197.68333333333334</v>
      </c>
      <c r="F137" s="37">
        <v>196.06666666666666</v>
      </c>
      <c r="G137" s="37">
        <v>194.13333333333333</v>
      </c>
      <c r="H137" s="37">
        <v>201.23333333333335</v>
      </c>
      <c r="I137" s="37">
        <v>203.16666666666669</v>
      </c>
      <c r="J137" s="37">
        <v>204.78333333333336</v>
      </c>
      <c r="K137" s="28">
        <v>201.55</v>
      </c>
      <c r="L137" s="28">
        <v>198</v>
      </c>
      <c r="M137" s="28">
        <v>49.109729999999999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1274.25</v>
      </c>
      <c r="D138" s="37">
        <v>1279.4333333333334</v>
      </c>
      <c r="E138" s="37">
        <v>1264.8666666666668</v>
      </c>
      <c r="F138" s="37">
        <v>1255.4833333333333</v>
      </c>
      <c r="G138" s="37">
        <v>1240.9166666666667</v>
      </c>
      <c r="H138" s="37">
        <v>1288.8166666666668</v>
      </c>
      <c r="I138" s="37">
        <v>1303.3833333333334</v>
      </c>
      <c r="J138" s="37">
        <v>1312.7666666666669</v>
      </c>
      <c r="K138" s="28">
        <v>1294</v>
      </c>
      <c r="L138" s="28">
        <v>1270.05</v>
      </c>
      <c r="M138" s="28">
        <v>21.97165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107.35</v>
      </c>
      <c r="D139" s="37">
        <v>107.26666666666667</v>
      </c>
      <c r="E139" s="37">
        <v>106.08333333333333</v>
      </c>
      <c r="F139" s="37">
        <v>104.81666666666666</v>
      </c>
      <c r="G139" s="37">
        <v>103.63333333333333</v>
      </c>
      <c r="H139" s="37">
        <v>108.53333333333333</v>
      </c>
      <c r="I139" s="37">
        <v>109.71666666666667</v>
      </c>
      <c r="J139" s="37">
        <v>110.98333333333333</v>
      </c>
      <c r="K139" s="28">
        <v>108.45</v>
      </c>
      <c r="L139" s="28">
        <v>106</v>
      </c>
      <c r="M139" s="28">
        <v>56.525300000000001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512.70000000000005</v>
      </c>
      <c r="D140" s="37">
        <v>513.66666666666663</v>
      </c>
      <c r="E140" s="37">
        <v>509.7833333333333</v>
      </c>
      <c r="F140" s="37">
        <v>506.86666666666667</v>
      </c>
      <c r="G140" s="37">
        <v>502.98333333333335</v>
      </c>
      <c r="H140" s="37">
        <v>516.58333333333326</v>
      </c>
      <c r="I140" s="37">
        <v>520.4666666666667</v>
      </c>
      <c r="J140" s="37">
        <v>523.38333333333321</v>
      </c>
      <c r="K140" s="28">
        <v>517.54999999999995</v>
      </c>
      <c r="L140" s="28">
        <v>510.75</v>
      </c>
      <c r="M140" s="28">
        <v>5.9085999999999999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8944.35</v>
      </c>
      <c r="D141" s="37">
        <v>8978.1166666666668</v>
      </c>
      <c r="E141" s="37">
        <v>8886.2333333333336</v>
      </c>
      <c r="F141" s="37">
        <v>8828.1166666666668</v>
      </c>
      <c r="G141" s="37">
        <v>8736.2333333333336</v>
      </c>
      <c r="H141" s="37">
        <v>9036.2333333333336</v>
      </c>
      <c r="I141" s="37">
        <v>9128.1166666666686</v>
      </c>
      <c r="J141" s="37">
        <v>9186.2333333333336</v>
      </c>
      <c r="K141" s="28">
        <v>9070</v>
      </c>
      <c r="L141" s="28">
        <v>8920</v>
      </c>
      <c r="M141" s="28">
        <v>6.2374900000000002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837.95</v>
      </c>
      <c r="D142" s="37">
        <v>836.55000000000007</v>
      </c>
      <c r="E142" s="37">
        <v>818.40000000000009</v>
      </c>
      <c r="F142" s="37">
        <v>798.85</v>
      </c>
      <c r="G142" s="37">
        <v>780.7</v>
      </c>
      <c r="H142" s="37">
        <v>856.10000000000014</v>
      </c>
      <c r="I142" s="37">
        <v>874.25</v>
      </c>
      <c r="J142" s="37">
        <v>893.80000000000018</v>
      </c>
      <c r="K142" s="28">
        <v>854.7</v>
      </c>
      <c r="L142" s="28">
        <v>817</v>
      </c>
      <c r="M142" s="28">
        <v>7.0237999999999996</v>
      </c>
      <c r="N142" s="1"/>
      <c r="O142" s="1"/>
    </row>
    <row r="143" spans="1:15" ht="12.75" customHeight="1">
      <c r="A143" s="53">
        <v>134</v>
      </c>
      <c r="B143" s="28" t="s">
        <v>429</v>
      </c>
      <c r="C143" s="28">
        <v>386.95</v>
      </c>
      <c r="D143" s="37">
        <v>392.18333333333334</v>
      </c>
      <c r="E143" s="37">
        <v>379.66666666666669</v>
      </c>
      <c r="F143" s="37">
        <v>372.38333333333333</v>
      </c>
      <c r="G143" s="37">
        <v>359.86666666666667</v>
      </c>
      <c r="H143" s="37">
        <v>399.4666666666667</v>
      </c>
      <c r="I143" s="37">
        <v>411.98333333333335</v>
      </c>
      <c r="J143" s="37">
        <v>419.26666666666671</v>
      </c>
      <c r="K143" s="28">
        <v>404.7</v>
      </c>
      <c r="L143" s="28">
        <v>384.9</v>
      </c>
      <c r="M143" s="28">
        <v>31.741060000000001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1455.45</v>
      </c>
      <c r="D144" s="37">
        <v>1463.0166666666667</v>
      </c>
      <c r="E144" s="37">
        <v>1442.8333333333333</v>
      </c>
      <c r="F144" s="37">
        <v>1430.2166666666667</v>
      </c>
      <c r="G144" s="37">
        <v>1410.0333333333333</v>
      </c>
      <c r="H144" s="37">
        <v>1475.6333333333332</v>
      </c>
      <c r="I144" s="37">
        <v>1495.8166666666666</v>
      </c>
      <c r="J144" s="37">
        <v>1508.4333333333332</v>
      </c>
      <c r="K144" s="28">
        <v>1483.2</v>
      </c>
      <c r="L144" s="28">
        <v>1450.4</v>
      </c>
      <c r="M144" s="28">
        <v>3.3207100000000001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3558.65</v>
      </c>
      <c r="D145" s="37">
        <v>3559.4166666666665</v>
      </c>
      <c r="E145" s="37">
        <v>3521.583333333333</v>
      </c>
      <c r="F145" s="37">
        <v>3484.5166666666664</v>
      </c>
      <c r="G145" s="37">
        <v>3446.6833333333329</v>
      </c>
      <c r="H145" s="37">
        <v>3596.4833333333331</v>
      </c>
      <c r="I145" s="37">
        <v>3634.3166666666662</v>
      </c>
      <c r="J145" s="37">
        <v>3671.3833333333332</v>
      </c>
      <c r="K145" s="28">
        <v>3597.25</v>
      </c>
      <c r="L145" s="28">
        <v>3522.35</v>
      </c>
      <c r="M145" s="28">
        <v>4.6057800000000002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2404.4</v>
      </c>
      <c r="D146" s="37">
        <v>2390.5166666666664</v>
      </c>
      <c r="E146" s="37">
        <v>2362.0333333333328</v>
      </c>
      <c r="F146" s="37">
        <v>2319.6666666666665</v>
      </c>
      <c r="G146" s="37">
        <v>2291.1833333333329</v>
      </c>
      <c r="H146" s="37">
        <v>2432.8833333333328</v>
      </c>
      <c r="I146" s="37">
        <v>2461.3666666666663</v>
      </c>
      <c r="J146" s="37">
        <v>2503.7333333333327</v>
      </c>
      <c r="K146" s="28">
        <v>2419</v>
      </c>
      <c r="L146" s="28">
        <v>2348.15</v>
      </c>
      <c r="M146" s="28">
        <v>5.5408400000000002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1067.75</v>
      </c>
      <c r="D147" s="37">
        <v>1065.2166666666667</v>
      </c>
      <c r="E147" s="37">
        <v>1046.5333333333333</v>
      </c>
      <c r="F147" s="37">
        <v>1025.3166666666666</v>
      </c>
      <c r="G147" s="37">
        <v>1006.6333333333332</v>
      </c>
      <c r="H147" s="37">
        <v>1086.4333333333334</v>
      </c>
      <c r="I147" s="37">
        <v>1105.1166666666668</v>
      </c>
      <c r="J147" s="37">
        <v>1126.3333333333335</v>
      </c>
      <c r="K147" s="28">
        <v>1083.9000000000001</v>
      </c>
      <c r="L147" s="28">
        <v>1044</v>
      </c>
      <c r="M147" s="28">
        <v>40.669339999999998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116.05</v>
      </c>
      <c r="D148" s="37">
        <v>116.25</v>
      </c>
      <c r="E148" s="37">
        <v>115.3</v>
      </c>
      <c r="F148" s="37">
        <v>114.55</v>
      </c>
      <c r="G148" s="37">
        <v>113.6</v>
      </c>
      <c r="H148" s="37">
        <v>117</v>
      </c>
      <c r="I148" s="37">
        <v>117.94999999999999</v>
      </c>
      <c r="J148" s="37">
        <v>118.7</v>
      </c>
      <c r="K148" s="28">
        <v>117.2</v>
      </c>
      <c r="L148" s="28">
        <v>115.5</v>
      </c>
      <c r="M148" s="28">
        <v>149.13343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161.44999999999999</v>
      </c>
      <c r="D149" s="37">
        <v>161.36666666666667</v>
      </c>
      <c r="E149" s="37">
        <v>159.08333333333334</v>
      </c>
      <c r="F149" s="37">
        <v>156.71666666666667</v>
      </c>
      <c r="G149" s="37">
        <v>154.43333333333334</v>
      </c>
      <c r="H149" s="37">
        <v>163.73333333333335</v>
      </c>
      <c r="I149" s="37">
        <v>166.01666666666665</v>
      </c>
      <c r="J149" s="37">
        <v>168.38333333333335</v>
      </c>
      <c r="K149" s="28">
        <v>163.65</v>
      </c>
      <c r="L149" s="28">
        <v>159</v>
      </c>
      <c r="M149" s="28">
        <v>196.74109999999999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82.3</v>
      </c>
      <c r="D150" s="37">
        <v>81.63333333333334</v>
      </c>
      <c r="E150" s="37">
        <v>79.816666666666677</v>
      </c>
      <c r="F150" s="37">
        <v>77.333333333333343</v>
      </c>
      <c r="G150" s="37">
        <v>75.51666666666668</v>
      </c>
      <c r="H150" s="37">
        <v>84.116666666666674</v>
      </c>
      <c r="I150" s="37">
        <v>85.933333333333337</v>
      </c>
      <c r="J150" s="37">
        <v>88.416666666666671</v>
      </c>
      <c r="K150" s="28">
        <v>83.45</v>
      </c>
      <c r="L150" s="28">
        <v>79.150000000000006</v>
      </c>
      <c r="M150" s="28">
        <v>289.75054999999998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4419.1499999999996</v>
      </c>
      <c r="D151" s="37">
        <v>4415.916666666667</v>
      </c>
      <c r="E151" s="37">
        <v>4359.5833333333339</v>
      </c>
      <c r="F151" s="37">
        <v>4300.0166666666673</v>
      </c>
      <c r="G151" s="37">
        <v>4243.6833333333343</v>
      </c>
      <c r="H151" s="37">
        <v>4475.4833333333336</v>
      </c>
      <c r="I151" s="37">
        <v>4531.8166666666675</v>
      </c>
      <c r="J151" s="37">
        <v>4591.3833333333332</v>
      </c>
      <c r="K151" s="28">
        <v>4472.25</v>
      </c>
      <c r="L151" s="28">
        <v>4356.3500000000004</v>
      </c>
      <c r="M151" s="28">
        <v>1.78342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19735.3</v>
      </c>
      <c r="D152" s="37">
        <v>19749.483333333334</v>
      </c>
      <c r="E152" s="37">
        <v>19655.016666666666</v>
      </c>
      <c r="F152" s="37">
        <v>19574.733333333334</v>
      </c>
      <c r="G152" s="37">
        <v>19480.266666666666</v>
      </c>
      <c r="H152" s="37">
        <v>19829.766666666666</v>
      </c>
      <c r="I152" s="37">
        <v>19924.233333333334</v>
      </c>
      <c r="J152" s="37">
        <v>20004.516666666666</v>
      </c>
      <c r="K152" s="28">
        <v>19843.95</v>
      </c>
      <c r="L152" s="28">
        <v>19669.2</v>
      </c>
      <c r="M152" s="28">
        <v>0.39600000000000002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314.3</v>
      </c>
      <c r="D153" s="37">
        <v>314.8</v>
      </c>
      <c r="E153" s="37">
        <v>310.95000000000005</v>
      </c>
      <c r="F153" s="37">
        <v>307.60000000000002</v>
      </c>
      <c r="G153" s="37">
        <v>303.75000000000006</v>
      </c>
      <c r="H153" s="37">
        <v>318.15000000000003</v>
      </c>
      <c r="I153" s="37">
        <v>322.00000000000006</v>
      </c>
      <c r="J153" s="37">
        <v>325.35000000000002</v>
      </c>
      <c r="K153" s="28">
        <v>318.64999999999998</v>
      </c>
      <c r="L153" s="28">
        <v>311.45</v>
      </c>
      <c r="M153" s="28">
        <v>6.3255999999999997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956.8</v>
      </c>
      <c r="D154" s="37">
        <v>955.5</v>
      </c>
      <c r="E154" s="37">
        <v>941.55</v>
      </c>
      <c r="F154" s="37">
        <v>926.3</v>
      </c>
      <c r="G154" s="37">
        <v>912.34999999999991</v>
      </c>
      <c r="H154" s="37">
        <v>970.75</v>
      </c>
      <c r="I154" s="37">
        <v>984.7</v>
      </c>
      <c r="J154" s="37">
        <v>999.95</v>
      </c>
      <c r="K154" s="28">
        <v>969.45</v>
      </c>
      <c r="L154" s="28">
        <v>940.25</v>
      </c>
      <c r="M154" s="28">
        <v>4.5635500000000002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139.65</v>
      </c>
      <c r="D155" s="37">
        <v>139.71666666666667</v>
      </c>
      <c r="E155" s="37">
        <v>138.63333333333333</v>
      </c>
      <c r="F155" s="37">
        <v>137.61666666666665</v>
      </c>
      <c r="G155" s="37">
        <v>136.5333333333333</v>
      </c>
      <c r="H155" s="37">
        <v>140.73333333333335</v>
      </c>
      <c r="I155" s="37">
        <v>141.81666666666666</v>
      </c>
      <c r="J155" s="37">
        <v>142.83333333333337</v>
      </c>
      <c r="K155" s="28">
        <v>140.80000000000001</v>
      </c>
      <c r="L155" s="28">
        <v>138.69999999999999</v>
      </c>
      <c r="M155" s="28">
        <v>156.9477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190.4</v>
      </c>
      <c r="D156" s="37">
        <v>190.33333333333334</v>
      </c>
      <c r="E156" s="37">
        <v>189.16666666666669</v>
      </c>
      <c r="F156" s="37">
        <v>187.93333333333334</v>
      </c>
      <c r="G156" s="37">
        <v>186.76666666666668</v>
      </c>
      <c r="H156" s="37">
        <v>191.56666666666669</v>
      </c>
      <c r="I156" s="37">
        <v>192.73333333333338</v>
      </c>
      <c r="J156" s="37">
        <v>193.9666666666667</v>
      </c>
      <c r="K156" s="28">
        <v>191.5</v>
      </c>
      <c r="L156" s="28">
        <v>189.1</v>
      </c>
      <c r="M156" s="28">
        <v>15.36178</v>
      </c>
      <c r="N156" s="1"/>
      <c r="O156" s="1"/>
    </row>
    <row r="157" spans="1:15" ht="12.75" customHeight="1">
      <c r="A157" s="53">
        <v>148</v>
      </c>
      <c r="B157" s="28" t="s">
        <v>841</v>
      </c>
      <c r="C157" s="28">
        <v>784.7</v>
      </c>
      <c r="D157" s="37">
        <v>788.88333333333321</v>
      </c>
      <c r="E157" s="37">
        <v>777.86666666666645</v>
      </c>
      <c r="F157" s="37">
        <v>771.03333333333319</v>
      </c>
      <c r="G157" s="37">
        <v>760.01666666666642</v>
      </c>
      <c r="H157" s="37">
        <v>795.71666666666647</v>
      </c>
      <c r="I157" s="37">
        <v>806.73333333333335</v>
      </c>
      <c r="J157" s="37">
        <v>813.56666666666649</v>
      </c>
      <c r="K157" s="28">
        <v>799.9</v>
      </c>
      <c r="L157" s="28">
        <v>782.05</v>
      </c>
      <c r="M157" s="28">
        <v>16.731310000000001</v>
      </c>
      <c r="N157" s="1"/>
      <c r="O157" s="1"/>
    </row>
    <row r="158" spans="1:15" ht="12.75" customHeight="1">
      <c r="A158" s="53">
        <v>149</v>
      </c>
      <c r="B158" s="28" t="s">
        <v>443</v>
      </c>
      <c r="C158" s="28">
        <v>3371.3</v>
      </c>
      <c r="D158" s="37">
        <v>3364.7166666666667</v>
      </c>
      <c r="E158" s="37">
        <v>3340.4333333333334</v>
      </c>
      <c r="F158" s="37">
        <v>3309.5666666666666</v>
      </c>
      <c r="G158" s="37">
        <v>3285.2833333333333</v>
      </c>
      <c r="H158" s="37">
        <v>3395.5833333333335</v>
      </c>
      <c r="I158" s="37">
        <v>3419.8666666666672</v>
      </c>
      <c r="J158" s="37">
        <v>3450.7333333333336</v>
      </c>
      <c r="K158" s="28">
        <v>3389</v>
      </c>
      <c r="L158" s="28">
        <v>3333.85</v>
      </c>
      <c r="M158" s="28">
        <v>0.55222000000000004</v>
      </c>
      <c r="N158" s="1"/>
      <c r="O158" s="1"/>
    </row>
    <row r="159" spans="1:15" ht="12.75" customHeight="1">
      <c r="A159" s="53">
        <v>150</v>
      </c>
      <c r="B159" s="28" t="s">
        <v>842</v>
      </c>
      <c r="C159" s="28">
        <v>571.79999999999995</v>
      </c>
      <c r="D159" s="37">
        <v>568.11666666666667</v>
      </c>
      <c r="E159" s="37">
        <v>551.68333333333339</v>
      </c>
      <c r="F159" s="37">
        <v>531.56666666666672</v>
      </c>
      <c r="G159" s="37">
        <v>515.13333333333344</v>
      </c>
      <c r="H159" s="37">
        <v>588.23333333333335</v>
      </c>
      <c r="I159" s="37">
        <v>604.66666666666652</v>
      </c>
      <c r="J159" s="37">
        <v>624.7833333333333</v>
      </c>
      <c r="K159" s="28">
        <v>584.54999999999995</v>
      </c>
      <c r="L159" s="28">
        <v>548</v>
      </c>
      <c r="M159" s="28">
        <v>6.7732000000000001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3429.9</v>
      </c>
      <c r="D160" s="37">
        <v>3420.2000000000003</v>
      </c>
      <c r="E160" s="37">
        <v>3399.7000000000007</v>
      </c>
      <c r="F160" s="37">
        <v>3369.5000000000005</v>
      </c>
      <c r="G160" s="37">
        <v>3349.0000000000009</v>
      </c>
      <c r="H160" s="37">
        <v>3450.4000000000005</v>
      </c>
      <c r="I160" s="37">
        <v>3470.8999999999996</v>
      </c>
      <c r="J160" s="37">
        <v>3501.1000000000004</v>
      </c>
      <c r="K160" s="28">
        <v>3440.7</v>
      </c>
      <c r="L160" s="28">
        <v>3390</v>
      </c>
      <c r="M160" s="28">
        <v>2.3064800000000001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49491.199999999997</v>
      </c>
      <c r="D161" s="37">
        <v>49624.333333333336</v>
      </c>
      <c r="E161" s="37">
        <v>49090.866666666669</v>
      </c>
      <c r="F161" s="37">
        <v>48690.533333333333</v>
      </c>
      <c r="G161" s="37">
        <v>48157.066666666666</v>
      </c>
      <c r="H161" s="37">
        <v>50024.666666666672</v>
      </c>
      <c r="I161" s="37">
        <v>50558.133333333331</v>
      </c>
      <c r="J161" s="37">
        <v>50958.466666666674</v>
      </c>
      <c r="K161" s="28">
        <v>50157.8</v>
      </c>
      <c r="L161" s="28">
        <v>49224</v>
      </c>
      <c r="M161" s="28">
        <v>0.17362</v>
      </c>
      <c r="N161" s="1"/>
      <c r="O161" s="1"/>
    </row>
    <row r="162" spans="1:15" ht="12.75" customHeight="1">
      <c r="A162" s="53">
        <v>153</v>
      </c>
      <c r="B162" s="28" t="s">
        <v>448</v>
      </c>
      <c r="C162" s="28">
        <v>3796.85</v>
      </c>
      <c r="D162" s="37">
        <v>3796.6</v>
      </c>
      <c r="E162" s="37">
        <v>3728.2</v>
      </c>
      <c r="F162" s="37">
        <v>3659.5499999999997</v>
      </c>
      <c r="G162" s="37">
        <v>3591.1499999999996</v>
      </c>
      <c r="H162" s="37">
        <v>3865.25</v>
      </c>
      <c r="I162" s="37">
        <v>3933.6500000000005</v>
      </c>
      <c r="J162" s="37">
        <v>4002.3</v>
      </c>
      <c r="K162" s="28">
        <v>3865</v>
      </c>
      <c r="L162" s="28">
        <v>3727.95</v>
      </c>
      <c r="M162" s="28">
        <v>3.3672900000000001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215.75</v>
      </c>
      <c r="D163" s="37">
        <v>216.18333333333331</v>
      </c>
      <c r="E163" s="37">
        <v>213.86666666666662</v>
      </c>
      <c r="F163" s="37">
        <v>211.98333333333332</v>
      </c>
      <c r="G163" s="37">
        <v>209.66666666666663</v>
      </c>
      <c r="H163" s="37">
        <v>218.06666666666661</v>
      </c>
      <c r="I163" s="37">
        <v>220.38333333333327</v>
      </c>
      <c r="J163" s="37">
        <v>222.26666666666659</v>
      </c>
      <c r="K163" s="28">
        <v>218.5</v>
      </c>
      <c r="L163" s="28">
        <v>214.3</v>
      </c>
      <c r="M163" s="28">
        <v>18.269349999999999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2716.3</v>
      </c>
      <c r="D164" s="37">
        <v>2710.1</v>
      </c>
      <c r="E164" s="37">
        <v>2679.2</v>
      </c>
      <c r="F164" s="37">
        <v>2642.1</v>
      </c>
      <c r="G164" s="37">
        <v>2611.1999999999998</v>
      </c>
      <c r="H164" s="37">
        <v>2747.2</v>
      </c>
      <c r="I164" s="37">
        <v>2778.1000000000004</v>
      </c>
      <c r="J164" s="37">
        <v>2815.2</v>
      </c>
      <c r="K164" s="28">
        <v>2741</v>
      </c>
      <c r="L164" s="28">
        <v>2673</v>
      </c>
      <c r="M164" s="28">
        <v>9.8621700000000008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1974.35</v>
      </c>
      <c r="D165" s="37">
        <v>1964.2</v>
      </c>
      <c r="E165" s="37">
        <v>1937.15</v>
      </c>
      <c r="F165" s="37">
        <v>1899.95</v>
      </c>
      <c r="G165" s="37">
        <v>1872.9</v>
      </c>
      <c r="H165" s="37">
        <v>2001.4</v>
      </c>
      <c r="I165" s="37">
        <v>2028.4499999999998</v>
      </c>
      <c r="J165" s="37">
        <v>2065.65</v>
      </c>
      <c r="K165" s="28">
        <v>1991.25</v>
      </c>
      <c r="L165" s="28">
        <v>1927</v>
      </c>
      <c r="M165" s="28">
        <v>9.7032600000000002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2457.6</v>
      </c>
      <c r="D166" s="37">
        <v>2458.7999999999997</v>
      </c>
      <c r="E166" s="37">
        <v>2438.7999999999993</v>
      </c>
      <c r="F166" s="37">
        <v>2419.9999999999995</v>
      </c>
      <c r="G166" s="37">
        <v>2399.9999999999991</v>
      </c>
      <c r="H166" s="37">
        <v>2477.5999999999995</v>
      </c>
      <c r="I166" s="37">
        <v>2497.6000000000004</v>
      </c>
      <c r="J166" s="37">
        <v>2516.3999999999996</v>
      </c>
      <c r="K166" s="28">
        <v>2478.8000000000002</v>
      </c>
      <c r="L166" s="28">
        <v>2440</v>
      </c>
      <c r="M166" s="28">
        <v>2.58779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118.9</v>
      </c>
      <c r="D167" s="37">
        <v>119.36666666666667</v>
      </c>
      <c r="E167" s="37">
        <v>117.43333333333335</v>
      </c>
      <c r="F167" s="37">
        <v>115.96666666666668</v>
      </c>
      <c r="G167" s="37">
        <v>114.03333333333336</v>
      </c>
      <c r="H167" s="37">
        <v>120.83333333333334</v>
      </c>
      <c r="I167" s="37">
        <v>122.76666666666668</v>
      </c>
      <c r="J167" s="37">
        <v>124.23333333333333</v>
      </c>
      <c r="K167" s="28">
        <v>121.3</v>
      </c>
      <c r="L167" s="28">
        <v>117.9</v>
      </c>
      <c r="M167" s="28">
        <v>55.569809999999997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228.5</v>
      </c>
      <c r="D168" s="37">
        <v>229.04999999999998</v>
      </c>
      <c r="E168" s="37">
        <v>227.14999999999998</v>
      </c>
      <c r="F168" s="37">
        <v>225.79999999999998</v>
      </c>
      <c r="G168" s="37">
        <v>223.89999999999998</v>
      </c>
      <c r="H168" s="37">
        <v>230.39999999999998</v>
      </c>
      <c r="I168" s="37">
        <v>232.3</v>
      </c>
      <c r="J168" s="37">
        <v>233.64999999999998</v>
      </c>
      <c r="K168" s="28">
        <v>230.95</v>
      </c>
      <c r="L168" s="28">
        <v>227.7</v>
      </c>
      <c r="M168" s="28">
        <v>84.190989999999999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455.35</v>
      </c>
      <c r="D169" s="37">
        <v>459.5</v>
      </c>
      <c r="E169" s="37">
        <v>449.15</v>
      </c>
      <c r="F169" s="37">
        <v>442.95</v>
      </c>
      <c r="G169" s="37">
        <v>432.59999999999997</v>
      </c>
      <c r="H169" s="37">
        <v>465.7</v>
      </c>
      <c r="I169" s="37">
        <v>476.05</v>
      </c>
      <c r="J169" s="37">
        <v>482.25</v>
      </c>
      <c r="K169" s="28">
        <v>469.85</v>
      </c>
      <c r="L169" s="28">
        <v>453.3</v>
      </c>
      <c r="M169" s="28">
        <v>3.1688399999999999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14667.6</v>
      </c>
      <c r="D170" s="37">
        <v>14668.816666666666</v>
      </c>
      <c r="E170" s="37">
        <v>14598.783333333331</v>
      </c>
      <c r="F170" s="37">
        <v>14529.966666666665</v>
      </c>
      <c r="G170" s="37">
        <v>14459.933333333331</v>
      </c>
      <c r="H170" s="37">
        <v>14737.633333333331</v>
      </c>
      <c r="I170" s="37">
        <v>14807.666666666664</v>
      </c>
      <c r="J170" s="37">
        <v>14876.483333333332</v>
      </c>
      <c r="K170" s="28">
        <v>14738.85</v>
      </c>
      <c r="L170" s="28">
        <v>14600</v>
      </c>
      <c r="M170" s="28">
        <v>0.12207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34.450000000000003</v>
      </c>
      <c r="D171" s="37">
        <v>34.133333333333333</v>
      </c>
      <c r="E171" s="37">
        <v>33.716666666666669</v>
      </c>
      <c r="F171" s="37">
        <v>32.983333333333334</v>
      </c>
      <c r="G171" s="37">
        <v>32.56666666666667</v>
      </c>
      <c r="H171" s="37">
        <v>34.866666666666667</v>
      </c>
      <c r="I171" s="37">
        <v>35.283333333333339</v>
      </c>
      <c r="J171" s="37">
        <v>36.016666666666666</v>
      </c>
      <c r="K171" s="28">
        <v>34.549999999999997</v>
      </c>
      <c r="L171" s="28">
        <v>33.4</v>
      </c>
      <c r="M171" s="28">
        <v>409.36919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105.5</v>
      </c>
      <c r="D172" s="37">
        <v>104.76666666666667</v>
      </c>
      <c r="E172" s="37">
        <v>103.53333333333333</v>
      </c>
      <c r="F172" s="37">
        <v>101.56666666666666</v>
      </c>
      <c r="G172" s="37">
        <v>100.33333333333333</v>
      </c>
      <c r="H172" s="37">
        <v>106.73333333333333</v>
      </c>
      <c r="I172" s="37">
        <v>107.96666666666665</v>
      </c>
      <c r="J172" s="37">
        <v>109.93333333333334</v>
      </c>
      <c r="K172" s="28">
        <v>106</v>
      </c>
      <c r="L172" s="28">
        <v>102.8</v>
      </c>
      <c r="M172" s="28">
        <v>111.44403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2665.15</v>
      </c>
      <c r="D173" s="37">
        <v>2665.8666666666668</v>
      </c>
      <c r="E173" s="37">
        <v>2654.8333333333335</v>
      </c>
      <c r="F173" s="37">
        <v>2644.5166666666669</v>
      </c>
      <c r="G173" s="37">
        <v>2633.4833333333336</v>
      </c>
      <c r="H173" s="37">
        <v>2676.1833333333334</v>
      </c>
      <c r="I173" s="37">
        <v>2687.2166666666662</v>
      </c>
      <c r="J173" s="37">
        <v>2697.5333333333333</v>
      </c>
      <c r="K173" s="28">
        <v>2676.9</v>
      </c>
      <c r="L173" s="28">
        <v>2655.55</v>
      </c>
      <c r="M173" s="28">
        <v>30.440370000000001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1000.8</v>
      </c>
      <c r="D174" s="37">
        <v>998.23333333333323</v>
      </c>
      <c r="E174" s="37">
        <v>967.81666666666638</v>
      </c>
      <c r="F174" s="37">
        <v>934.83333333333314</v>
      </c>
      <c r="G174" s="37">
        <v>904.41666666666629</v>
      </c>
      <c r="H174" s="37">
        <v>1031.2166666666665</v>
      </c>
      <c r="I174" s="37">
        <v>1061.6333333333332</v>
      </c>
      <c r="J174" s="37">
        <v>1094.6166666666666</v>
      </c>
      <c r="K174" s="28">
        <v>1028.6500000000001</v>
      </c>
      <c r="L174" s="28">
        <v>965.25</v>
      </c>
      <c r="M174" s="28">
        <v>68.490960000000001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1305.3499999999999</v>
      </c>
      <c r="D175" s="37">
        <v>1306.2666666666667</v>
      </c>
      <c r="E175" s="37">
        <v>1291.5333333333333</v>
      </c>
      <c r="F175" s="37">
        <v>1277.7166666666667</v>
      </c>
      <c r="G175" s="37">
        <v>1262.9833333333333</v>
      </c>
      <c r="H175" s="37">
        <v>1320.0833333333333</v>
      </c>
      <c r="I175" s="37">
        <v>1334.8166666666664</v>
      </c>
      <c r="J175" s="37">
        <v>1348.6333333333332</v>
      </c>
      <c r="K175" s="28">
        <v>1321</v>
      </c>
      <c r="L175" s="28">
        <v>1292.45</v>
      </c>
      <c r="M175" s="28">
        <v>12.093769999999999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2486.65</v>
      </c>
      <c r="D176" s="37">
        <v>2484.9</v>
      </c>
      <c r="E176" s="37">
        <v>2464.1000000000004</v>
      </c>
      <c r="F176" s="37">
        <v>2441.5500000000002</v>
      </c>
      <c r="G176" s="37">
        <v>2420.7500000000005</v>
      </c>
      <c r="H176" s="37">
        <v>2507.4500000000003</v>
      </c>
      <c r="I176" s="37">
        <v>2528.2500000000005</v>
      </c>
      <c r="J176" s="37">
        <v>2550.8000000000002</v>
      </c>
      <c r="K176" s="28">
        <v>2505.6999999999998</v>
      </c>
      <c r="L176" s="28">
        <v>2462.35</v>
      </c>
      <c r="M176" s="28">
        <v>4.7177800000000003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21420.95</v>
      </c>
      <c r="D177" s="37">
        <v>21527.399999999998</v>
      </c>
      <c r="E177" s="37">
        <v>21254.799999999996</v>
      </c>
      <c r="F177" s="37">
        <v>21088.649999999998</v>
      </c>
      <c r="G177" s="37">
        <v>20816.049999999996</v>
      </c>
      <c r="H177" s="37">
        <v>21693.549999999996</v>
      </c>
      <c r="I177" s="37">
        <v>21966.149999999994</v>
      </c>
      <c r="J177" s="37">
        <v>22132.299999999996</v>
      </c>
      <c r="K177" s="28">
        <v>21800</v>
      </c>
      <c r="L177" s="28">
        <v>21361.25</v>
      </c>
      <c r="M177" s="28">
        <v>0.28971000000000002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1355.55</v>
      </c>
      <c r="D178" s="37">
        <v>1358.5166666666667</v>
      </c>
      <c r="E178" s="37">
        <v>1348.0333333333333</v>
      </c>
      <c r="F178" s="37">
        <v>1340.5166666666667</v>
      </c>
      <c r="G178" s="37">
        <v>1330.0333333333333</v>
      </c>
      <c r="H178" s="37">
        <v>1366.0333333333333</v>
      </c>
      <c r="I178" s="37">
        <v>1376.5166666666664</v>
      </c>
      <c r="J178" s="37">
        <v>1384.0333333333333</v>
      </c>
      <c r="K178" s="28">
        <v>1369</v>
      </c>
      <c r="L178" s="28">
        <v>1351</v>
      </c>
      <c r="M178" s="28">
        <v>13.19975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2896.2</v>
      </c>
      <c r="D179" s="37">
        <v>2903.2000000000003</v>
      </c>
      <c r="E179" s="37">
        <v>2870.0000000000005</v>
      </c>
      <c r="F179" s="37">
        <v>2843.8</v>
      </c>
      <c r="G179" s="37">
        <v>2810.6000000000004</v>
      </c>
      <c r="H179" s="37">
        <v>2929.4000000000005</v>
      </c>
      <c r="I179" s="37">
        <v>2962.6000000000004</v>
      </c>
      <c r="J179" s="37">
        <v>2988.8000000000006</v>
      </c>
      <c r="K179" s="28">
        <v>2936.4</v>
      </c>
      <c r="L179" s="28">
        <v>2877</v>
      </c>
      <c r="M179" s="28">
        <v>3.6248999999999998</v>
      </c>
      <c r="N179" s="1"/>
      <c r="O179" s="1"/>
    </row>
    <row r="180" spans="1:15" ht="12.75" customHeight="1">
      <c r="A180" s="53">
        <v>171</v>
      </c>
      <c r="B180" s="28" t="s">
        <v>826</v>
      </c>
      <c r="C180" s="28">
        <v>539.1</v>
      </c>
      <c r="D180" s="37">
        <v>547.79999999999995</v>
      </c>
      <c r="E180" s="37">
        <v>519.59999999999991</v>
      </c>
      <c r="F180" s="37">
        <v>500.09999999999991</v>
      </c>
      <c r="G180" s="37">
        <v>471.89999999999986</v>
      </c>
      <c r="H180" s="37">
        <v>567.29999999999995</v>
      </c>
      <c r="I180" s="37">
        <v>595.5</v>
      </c>
      <c r="J180" s="37">
        <v>615</v>
      </c>
      <c r="K180" s="28">
        <v>576</v>
      </c>
      <c r="L180" s="28">
        <v>528.29999999999995</v>
      </c>
      <c r="M180" s="28">
        <v>49.162379999999999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528.15</v>
      </c>
      <c r="D181" s="37">
        <v>527.68333333333328</v>
      </c>
      <c r="E181" s="37">
        <v>524.81666666666661</v>
      </c>
      <c r="F181" s="37">
        <v>521.48333333333335</v>
      </c>
      <c r="G181" s="37">
        <v>518.61666666666667</v>
      </c>
      <c r="H181" s="37">
        <v>531.01666666666654</v>
      </c>
      <c r="I181" s="37">
        <v>533.8833333333331</v>
      </c>
      <c r="J181" s="37">
        <v>537.21666666666647</v>
      </c>
      <c r="K181" s="28">
        <v>530.54999999999995</v>
      </c>
      <c r="L181" s="28">
        <v>524.35</v>
      </c>
      <c r="M181" s="28">
        <v>120.54183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82.85</v>
      </c>
      <c r="D182" s="37">
        <v>83.083333333333329</v>
      </c>
      <c r="E182" s="37">
        <v>82.11666666666666</v>
      </c>
      <c r="F182" s="37">
        <v>81.383333333333326</v>
      </c>
      <c r="G182" s="37">
        <v>80.416666666666657</v>
      </c>
      <c r="H182" s="37">
        <v>83.816666666666663</v>
      </c>
      <c r="I182" s="37">
        <v>84.783333333333331</v>
      </c>
      <c r="J182" s="37">
        <v>85.516666666666666</v>
      </c>
      <c r="K182" s="28">
        <v>84.05</v>
      </c>
      <c r="L182" s="28">
        <v>82.35</v>
      </c>
      <c r="M182" s="28">
        <v>280.56754999999998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920.8</v>
      </c>
      <c r="D183" s="37">
        <v>920.6</v>
      </c>
      <c r="E183" s="37">
        <v>915.2</v>
      </c>
      <c r="F183" s="37">
        <v>909.6</v>
      </c>
      <c r="G183" s="37">
        <v>904.2</v>
      </c>
      <c r="H183" s="37">
        <v>926.2</v>
      </c>
      <c r="I183" s="37">
        <v>931.59999999999991</v>
      </c>
      <c r="J183" s="37">
        <v>937.2</v>
      </c>
      <c r="K183" s="28">
        <v>926</v>
      </c>
      <c r="L183" s="28">
        <v>915</v>
      </c>
      <c r="M183" s="28">
        <v>18.283270000000002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481.45</v>
      </c>
      <c r="D184" s="37">
        <v>485.25</v>
      </c>
      <c r="E184" s="37">
        <v>476.35</v>
      </c>
      <c r="F184" s="37">
        <v>471.25</v>
      </c>
      <c r="G184" s="37">
        <v>462.35</v>
      </c>
      <c r="H184" s="37">
        <v>490.35</v>
      </c>
      <c r="I184" s="37">
        <v>499.25</v>
      </c>
      <c r="J184" s="37">
        <v>504.35</v>
      </c>
      <c r="K184" s="28">
        <v>494.15</v>
      </c>
      <c r="L184" s="28">
        <v>480.15</v>
      </c>
      <c r="M184" s="28">
        <v>10.265079999999999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590.1</v>
      </c>
      <c r="D185" s="37">
        <v>590.76666666666677</v>
      </c>
      <c r="E185" s="37">
        <v>585.98333333333358</v>
      </c>
      <c r="F185" s="37">
        <v>581.86666666666679</v>
      </c>
      <c r="G185" s="37">
        <v>577.0833333333336</v>
      </c>
      <c r="H185" s="37">
        <v>594.88333333333355</v>
      </c>
      <c r="I185" s="37">
        <v>599.66666666666663</v>
      </c>
      <c r="J185" s="37">
        <v>603.78333333333353</v>
      </c>
      <c r="K185" s="28">
        <v>595.54999999999995</v>
      </c>
      <c r="L185" s="28">
        <v>586.65</v>
      </c>
      <c r="M185" s="28">
        <v>7.5228000000000002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970.55</v>
      </c>
      <c r="D186" s="37">
        <v>974.93333333333339</v>
      </c>
      <c r="E186" s="37">
        <v>963.86666666666679</v>
      </c>
      <c r="F186" s="37">
        <v>957.18333333333339</v>
      </c>
      <c r="G186" s="37">
        <v>946.11666666666679</v>
      </c>
      <c r="H186" s="37">
        <v>981.61666666666679</v>
      </c>
      <c r="I186" s="37">
        <v>992.68333333333339</v>
      </c>
      <c r="J186" s="37">
        <v>999.36666666666679</v>
      </c>
      <c r="K186" s="28">
        <v>986</v>
      </c>
      <c r="L186" s="28">
        <v>968.25</v>
      </c>
      <c r="M186" s="28">
        <v>11.82141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1107.0999999999999</v>
      </c>
      <c r="D187" s="37">
        <v>1115.7</v>
      </c>
      <c r="E187" s="37">
        <v>1091.4000000000001</v>
      </c>
      <c r="F187" s="37">
        <v>1075.7</v>
      </c>
      <c r="G187" s="37">
        <v>1051.4000000000001</v>
      </c>
      <c r="H187" s="37">
        <v>1131.4000000000001</v>
      </c>
      <c r="I187" s="37">
        <v>1155.6999999999998</v>
      </c>
      <c r="J187" s="37">
        <v>1171.4000000000001</v>
      </c>
      <c r="K187" s="28">
        <v>1140</v>
      </c>
      <c r="L187" s="28">
        <v>1100</v>
      </c>
      <c r="M187" s="28">
        <v>14.62856</v>
      </c>
      <c r="N187" s="1"/>
      <c r="O187" s="1"/>
    </row>
    <row r="188" spans="1:15" ht="12.75" customHeight="1">
      <c r="A188" s="53">
        <v>179</v>
      </c>
      <c r="B188" s="28" t="s">
        <v>503</v>
      </c>
      <c r="C188" s="28">
        <v>1075.8499999999999</v>
      </c>
      <c r="D188" s="37">
        <v>1082.1333333333332</v>
      </c>
      <c r="E188" s="37">
        <v>1068.7166666666665</v>
      </c>
      <c r="F188" s="37">
        <v>1061.5833333333333</v>
      </c>
      <c r="G188" s="37">
        <v>1048.1666666666665</v>
      </c>
      <c r="H188" s="37">
        <v>1089.2666666666664</v>
      </c>
      <c r="I188" s="37">
        <v>1102.6833333333334</v>
      </c>
      <c r="J188" s="37">
        <v>1109.8166666666664</v>
      </c>
      <c r="K188" s="28">
        <v>1095.55</v>
      </c>
      <c r="L188" s="28">
        <v>1075</v>
      </c>
      <c r="M188" s="28">
        <v>2.7046999999999999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3401.1</v>
      </c>
      <c r="D189" s="37">
        <v>3396.7166666666667</v>
      </c>
      <c r="E189" s="37">
        <v>3375.4833333333336</v>
      </c>
      <c r="F189" s="37">
        <v>3349.8666666666668</v>
      </c>
      <c r="G189" s="37">
        <v>3328.6333333333337</v>
      </c>
      <c r="H189" s="37">
        <v>3422.3333333333335</v>
      </c>
      <c r="I189" s="37">
        <v>3443.5666666666662</v>
      </c>
      <c r="J189" s="37">
        <v>3469.1833333333334</v>
      </c>
      <c r="K189" s="28">
        <v>3417.95</v>
      </c>
      <c r="L189" s="28">
        <v>3371.1</v>
      </c>
      <c r="M189" s="28">
        <v>16.22326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793.5</v>
      </c>
      <c r="D190" s="37">
        <v>790.18333333333339</v>
      </c>
      <c r="E190" s="37">
        <v>783.81666666666683</v>
      </c>
      <c r="F190" s="37">
        <v>774.13333333333344</v>
      </c>
      <c r="G190" s="37">
        <v>767.76666666666688</v>
      </c>
      <c r="H190" s="37">
        <v>799.86666666666679</v>
      </c>
      <c r="I190" s="37">
        <v>806.23333333333335</v>
      </c>
      <c r="J190" s="37">
        <v>815.91666666666674</v>
      </c>
      <c r="K190" s="28">
        <v>796.55</v>
      </c>
      <c r="L190" s="28">
        <v>780.5</v>
      </c>
      <c r="M190" s="28">
        <v>30.215319999999998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10684.9</v>
      </c>
      <c r="D191" s="37">
        <v>10642.300000000001</v>
      </c>
      <c r="E191" s="37">
        <v>10524.600000000002</v>
      </c>
      <c r="F191" s="37">
        <v>10364.300000000001</v>
      </c>
      <c r="G191" s="37">
        <v>10246.600000000002</v>
      </c>
      <c r="H191" s="37">
        <v>10802.600000000002</v>
      </c>
      <c r="I191" s="37">
        <v>10920.300000000003</v>
      </c>
      <c r="J191" s="37">
        <v>11080.600000000002</v>
      </c>
      <c r="K191" s="28">
        <v>10760</v>
      </c>
      <c r="L191" s="28">
        <v>10482</v>
      </c>
      <c r="M191" s="28">
        <v>6.1224999999999996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485.4</v>
      </c>
      <c r="D192" s="37">
        <v>488</v>
      </c>
      <c r="E192" s="37">
        <v>481.6</v>
      </c>
      <c r="F192" s="37">
        <v>477.8</v>
      </c>
      <c r="G192" s="37">
        <v>471.40000000000003</v>
      </c>
      <c r="H192" s="37">
        <v>491.8</v>
      </c>
      <c r="I192" s="37">
        <v>498.2</v>
      </c>
      <c r="J192" s="37">
        <v>502</v>
      </c>
      <c r="K192" s="28">
        <v>494.4</v>
      </c>
      <c r="L192" s="28">
        <v>484.2</v>
      </c>
      <c r="M192" s="28">
        <v>159.48755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237.3</v>
      </c>
      <c r="D193" s="37">
        <v>238.56666666666669</v>
      </c>
      <c r="E193" s="37">
        <v>235.33333333333337</v>
      </c>
      <c r="F193" s="37">
        <v>233.36666666666667</v>
      </c>
      <c r="G193" s="37">
        <v>230.13333333333335</v>
      </c>
      <c r="H193" s="37">
        <v>240.53333333333339</v>
      </c>
      <c r="I193" s="37">
        <v>243.76666666666668</v>
      </c>
      <c r="J193" s="37">
        <v>245.73333333333341</v>
      </c>
      <c r="K193" s="28">
        <v>241.8</v>
      </c>
      <c r="L193" s="28">
        <v>236.6</v>
      </c>
      <c r="M193" s="28">
        <v>237.60210000000001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112.5</v>
      </c>
      <c r="D194" s="37">
        <v>112.75</v>
      </c>
      <c r="E194" s="37">
        <v>112</v>
      </c>
      <c r="F194" s="37">
        <v>111.5</v>
      </c>
      <c r="G194" s="37">
        <v>110.75</v>
      </c>
      <c r="H194" s="37">
        <v>113.25</v>
      </c>
      <c r="I194" s="37">
        <v>114</v>
      </c>
      <c r="J194" s="37">
        <v>114.5</v>
      </c>
      <c r="K194" s="28">
        <v>113.5</v>
      </c>
      <c r="L194" s="28">
        <v>112.25</v>
      </c>
      <c r="M194" s="28">
        <v>540.08421999999996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1104.5</v>
      </c>
      <c r="D195" s="37">
        <v>1094.5333333333335</v>
      </c>
      <c r="E195" s="37">
        <v>1082.166666666667</v>
      </c>
      <c r="F195" s="37">
        <v>1059.8333333333335</v>
      </c>
      <c r="G195" s="37">
        <v>1047.4666666666669</v>
      </c>
      <c r="H195" s="37">
        <v>1116.866666666667</v>
      </c>
      <c r="I195" s="37">
        <v>1129.2333333333333</v>
      </c>
      <c r="J195" s="37">
        <v>1151.5666666666671</v>
      </c>
      <c r="K195" s="28">
        <v>1106.9000000000001</v>
      </c>
      <c r="L195" s="28">
        <v>1072.2</v>
      </c>
      <c r="M195" s="28">
        <v>42.808230000000002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761.2</v>
      </c>
      <c r="D196" s="37">
        <v>760.91666666666663</v>
      </c>
      <c r="E196" s="37">
        <v>755.2833333333333</v>
      </c>
      <c r="F196" s="37">
        <v>749.36666666666667</v>
      </c>
      <c r="G196" s="37">
        <v>743.73333333333335</v>
      </c>
      <c r="H196" s="37">
        <v>766.83333333333326</v>
      </c>
      <c r="I196" s="37">
        <v>772.4666666666667</v>
      </c>
      <c r="J196" s="37">
        <v>778.38333333333321</v>
      </c>
      <c r="K196" s="28">
        <v>766.55</v>
      </c>
      <c r="L196" s="28">
        <v>755</v>
      </c>
      <c r="M196" s="28">
        <v>4.1694399999999998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2492.1999999999998</v>
      </c>
      <c r="D197" s="37">
        <v>2498.6666666666665</v>
      </c>
      <c r="E197" s="37">
        <v>2474.1833333333329</v>
      </c>
      <c r="F197" s="37">
        <v>2456.1666666666665</v>
      </c>
      <c r="G197" s="37">
        <v>2431.6833333333329</v>
      </c>
      <c r="H197" s="37">
        <v>2516.6833333333329</v>
      </c>
      <c r="I197" s="37">
        <v>2541.1666666666665</v>
      </c>
      <c r="J197" s="37">
        <v>2559.1833333333329</v>
      </c>
      <c r="K197" s="28">
        <v>2523.15</v>
      </c>
      <c r="L197" s="28">
        <v>2480.65</v>
      </c>
      <c r="M197" s="28">
        <v>8.6349999999999998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1557.65</v>
      </c>
      <c r="D198" s="37">
        <v>1560.9666666666665</v>
      </c>
      <c r="E198" s="37">
        <v>1545.133333333333</v>
      </c>
      <c r="F198" s="37">
        <v>1532.6166666666666</v>
      </c>
      <c r="G198" s="37">
        <v>1516.7833333333331</v>
      </c>
      <c r="H198" s="37">
        <v>1573.4833333333329</v>
      </c>
      <c r="I198" s="37">
        <v>1589.3166666666664</v>
      </c>
      <c r="J198" s="37">
        <v>1601.8333333333328</v>
      </c>
      <c r="K198" s="28">
        <v>1576.8</v>
      </c>
      <c r="L198" s="28">
        <v>1548.45</v>
      </c>
      <c r="M198" s="28">
        <v>2.3269799999999998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581.75</v>
      </c>
      <c r="D199" s="37">
        <v>584.33333333333337</v>
      </c>
      <c r="E199" s="37">
        <v>576.66666666666674</v>
      </c>
      <c r="F199" s="37">
        <v>571.58333333333337</v>
      </c>
      <c r="G199" s="37">
        <v>563.91666666666674</v>
      </c>
      <c r="H199" s="37">
        <v>589.41666666666674</v>
      </c>
      <c r="I199" s="37">
        <v>597.08333333333348</v>
      </c>
      <c r="J199" s="37">
        <v>602.16666666666674</v>
      </c>
      <c r="K199" s="28">
        <v>592</v>
      </c>
      <c r="L199" s="28">
        <v>579.25</v>
      </c>
      <c r="M199" s="28">
        <v>4.66031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1474.7</v>
      </c>
      <c r="D200" s="37">
        <v>1455.6666666666667</v>
      </c>
      <c r="E200" s="37">
        <v>1429.3333333333335</v>
      </c>
      <c r="F200" s="37">
        <v>1383.9666666666667</v>
      </c>
      <c r="G200" s="37">
        <v>1357.6333333333334</v>
      </c>
      <c r="H200" s="37">
        <v>1501.0333333333335</v>
      </c>
      <c r="I200" s="37">
        <v>1527.366666666667</v>
      </c>
      <c r="J200" s="37">
        <v>1572.7333333333336</v>
      </c>
      <c r="K200" s="28">
        <v>1482</v>
      </c>
      <c r="L200" s="28">
        <v>1410.3</v>
      </c>
      <c r="M200" s="28">
        <v>15.94684</v>
      </c>
      <c r="N200" s="1"/>
      <c r="O200" s="1"/>
    </row>
    <row r="201" spans="1:15" ht="12.75" customHeight="1">
      <c r="A201" s="53">
        <v>192</v>
      </c>
      <c r="B201" s="28" t="s">
        <v>510</v>
      </c>
      <c r="C201" s="28">
        <v>38.049999999999997</v>
      </c>
      <c r="D201" s="37">
        <v>38.133333333333333</v>
      </c>
      <c r="E201" s="37">
        <v>37.366666666666667</v>
      </c>
      <c r="F201" s="37">
        <v>36.683333333333337</v>
      </c>
      <c r="G201" s="37">
        <v>35.916666666666671</v>
      </c>
      <c r="H201" s="37">
        <v>38.816666666666663</v>
      </c>
      <c r="I201" s="37">
        <v>39.583333333333329</v>
      </c>
      <c r="J201" s="37">
        <v>40.266666666666659</v>
      </c>
      <c r="K201" s="28">
        <v>38.9</v>
      </c>
      <c r="L201" s="28">
        <v>37.450000000000003</v>
      </c>
      <c r="M201" s="28">
        <v>127.16701999999999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790.5</v>
      </c>
      <c r="D202" s="37">
        <v>789.35</v>
      </c>
      <c r="E202" s="37">
        <v>785</v>
      </c>
      <c r="F202" s="37">
        <v>779.5</v>
      </c>
      <c r="G202" s="37">
        <v>775.15</v>
      </c>
      <c r="H202" s="37">
        <v>794.85</v>
      </c>
      <c r="I202" s="37">
        <v>799.20000000000016</v>
      </c>
      <c r="J202" s="37">
        <v>804.7</v>
      </c>
      <c r="K202" s="28">
        <v>793.7</v>
      </c>
      <c r="L202" s="28">
        <v>783.85</v>
      </c>
      <c r="M202" s="28">
        <v>9.8245400000000007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6609.85</v>
      </c>
      <c r="D203" s="37">
        <v>6642.55</v>
      </c>
      <c r="E203" s="37">
        <v>6561.35</v>
      </c>
      <c r="F203" s="37">
        <v>6512.85</v>
      </c>
      <c r="G203" s="37">
        <v>6431.6500000000005</v>
      </c>
      <c r="H203" s="37">
        <v>6691.05</v>
      </c>
      <c r="I203" s="37">
        <v>6772.2499999999991</v>
      </c>
      <c r="J203" s="37">
        <v>6820.75</v>
      </c>
      <c r="K203" s="28">
        <v>6723.75</v>
      </c>
      <c r="L203" s="28">
        <v>6594.05</v>
      </c>
      <c r="M203" s="28">
        <v>3.4106299999999998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40.950000000000003</v>
      </c>
      <c r="D204" s="37">
        <v>40.733333333333327</v>
      </c>
      <c r="E204" s="37">
        <v>40.316666666666656</v>
      </c>
      <c r="F204" s="37">
        <v>39.68333333333333</v>
      </c>
      <c r="G204" s="37">
        <v>39.266666666666659</v>
      </c>
      <c r="H204" s="37">
        <v>41.366666666666653</v>
      </c>
      <c r="I204" s="37">
        <v>41.783333333333324</v>
      </c>
      <c r="J204" s="37">
        <v>42.41666666666665</v>
      </c>
      <c r="K204" s="28">
        <v>41.15</v>
      </c>
      <c r="L204" s="28">
        <v>40.1</v>
      </c>
      <c r="M204" s="28">
        <v>101.53337000000001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1647.9</v>
      </c>
      <c r="D205" s="37">
        <v>1651.45</v>
      </c>
      <c r="E205" s="37">
        <v>1633.45</v>
      </c>
      <c r="F205" s="37">
        <v>1619</v>
      </c>
      <c r="G205" s="37">
        <v>1601</v>
      </c>
      <c r="H205" s="37">
        <v>1665.9</v>
      </c>
      <c r="I205" s="37">
        <v>1683.9</v>
      </c>
      <c r="J205" s="37">
        <v>1698.3500000000001</v>
      </c>
      <c r="K205" s="28">
        <v>1669.45</v>
      </c>
      <c r="L205" s="28">
        <v>1637</v>
      </c>
      <c r="M205" s="28">
        <v>1.6297999999999999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806.75</v>
      </c>
      <c r="D206" s="37">
        <v>806.58333333333337</v>
      </c>
      <c r="E206" s="37">
        <v>797.4666666666667</v>
      </c>
      <c r="F206" s="37">
        <v>788.18333333333328</v>
      </c>
      <c r="G206" s="37">
        <v>779.06666666666661</v>
      </c>
      <c r="H206" s="37">
        <v>815.86666666666679</v>
      </c>
      <c r="I206" s="37">
        <v>824.98333333333335</v>
      </c>
      <c r="J206" s="37">
        <v>834.26666666666688</v>
      </c>
      <c r="K206" s="28">
        <v>815.7</v>
      </c>
      <c r="L206" s="28">
        <v>797.3</v>
      </c>
      <c r="M206" s="28">
        <v>20.715129999999998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1036.5</v>
      </c>
      <c r="D207" s="37">
        <v>1035.8666666666666</v>
      </c>
      <c r="E207" s="37">
        <v>1026.7333333333331</v>
      </c>
      <c r="F207" s="37">
        <v>1016.9666666666665</v>
      </c>
      <c r="G207" s="37">
        <v>1007.833333333333</v>
      </c>
      <c r="H207" s="37">
        <v>1045.6333333333332</v>
      </c>
      <c r="I207" s="37">
        <v>1054.7666666666669</v>
      </c>
      <c r="J207" s="37">
        <v>1064.5333333333333</v>
      </c>
      <c r="K207" s="28">
        <v>1045</v>
      </c>
      <c r="L207" s="28">
        <v>1026.0999999999999</v>
      </c>
      <c r="M207" s="28">
        <v>13.063129999999999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266.3</v>
      </c>
      <c r="D208" s="37">
        <v>265.88333333333333</v>
      </c>
      <c r="E208" s="37">
        <v>263.01666666666665</v>
      </c>
      <c r="F208" s="37">
        <v>259.73333333333335</v>
      </c>
      <c r="G208" s="37">
        <v>256.86666666666667</v>
      </c>
      <c r="H208" s="37">
        <v>269.16666666666663</v>
      </c>
      <c r="I208" s="37">
        <v>272.0333333333333</v>
      </c>
      <c r="J208" s="37">
        <v>275.31666666666661</v>
      </c>
      <c r="K208" s="28">
        <v>268.75</v>
      </c>
      <c r="L208" s="28">
        <v>262.60000000000002</v>
      </c>
      <c r="M208" s="28">
        <v>144.43486999999999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9</v>
      </c>
      <c r="D209" s="37">
        <v>8.9666666666666668</v>
      </c>
      <c r="E209" s="37">
        <v>8.8333333333333339</v>
      </c>
      <c r="F209" s="37">
        <v>8.6666666666666679</v>
      </c>
      <c r="G209" s="37">
        <v>8.533333333333335</v>
      </c>
      <c r="H209" s="37">
        <v>9.1333333333333329</v>
      </c>
      <c r="I209" s="37">
        <v>9.2666666666666657</v>
      </c>
      <c r="J209" s="37">
        <v>9.4333333333333318</v>
      </c>
      <c r="K209" s="28">
        <v>9.1</v>
      </c>
      <c r="L209" s="28">
        <v>8.8000000000000007</v>
      </c>
      <c r="M209" s="28">
        <v>1165.38966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1027.6500000000001</v>
      </c>
      <c r="D210" s="37">
        <v>1027.3333333333333</v>
      </c>
      <c r="E210" s="37">
        <v>1018.8166666666666</v>
      </c>
      <c r="F210" s="37">
        <v>1009.9833333333333</v>
      </c>
      <c r="G210" s="37">
        <v>1001.4666666666667</v>
      </c>
      <c r="H210" s="37">
        <v>1036.1666666666665</v>
      </c>
      <c r="I210" s="37">
        <v>1044.6833333333334</v>
      </c>
      <c r="J210" s="37">
        <v>1053.5166666666664</v>
      </c>
      <c r="K210" s="28">
        <v>1035.8499999999999</v>
      </c>
      <c r="L210" s="28">
        <v>1018.5</v>
      </c>
      <c r="M210" s="28">
        <v>9.8562399999999997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1815.7</v>
      </c>
      <c r="D211" s="37">
        <v>1841.3166666666666</v>
      </c>
      <c r="E211" s="37">
        <v>1777.6333333333332</v>
      </c>
      <c r="F211" s="37">
        <v>1739.5666666666666</v>
      </c>
      <c r="G211" s="37">
        <v>1675.8833333333332</v>
      </c>
      <c r="H211" s="37">
        <v>1879.3833333333332</v>
      </c>
      <c r="I211" s="37">
        <v>1943.0666666666666</v>
      </c>
      <c r="J211" s="37">
        <v>1981.1333333333332</v>
      </c>
      <c r="K211" s="28">
        <v>1905</v>
      </c>
      <c r="L211" s="28">
        <v>1803.25</v>
      </c>
      <c r="M211" s="28">
        <v>9.9039300000000008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443.05</v>
      </c>
      <c r="D212" s="37">
        <v>441.5333333333333</v>
      </c>
      <c r="E212" s="37">
        <v>438.16666666666663</v>
      </c>
      <c r="F212" s="37">
        <v>433.2833333333333</v>
      </c>
      <c r="G212" s="37">
        <v>429.91666666666663</v>
      </c>
      <c r="H212" s="37">
        <v>446.41666666666663</v>
      </c>
      <c r="I212" s="37">
        <v>449.7833333333333</v>
      </c>
      <c r="J212" s="37">
        <v>454.66666666666663</v>
      </c>
      <c r="K212" s="28">
        <v>444.9</v>
      </c>
      <c r="L212" s="28">
        <v>436.65</v>
      </c>
      <c r="M212" s="28">
        <v>52.007379999999998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16.55</v>
      </c>
      <c r="D213" s="37">
        <v>16.433333333333334</v>
      </c>
      <c r="E213" s="37">
        <v>16.066666666666666</v>
      </c>
      <c r="F213" s="37">
        <v>15.583333333333332</v>
      </c>
      <c r="G213" s="37">
        <v>15.216666666666665</v>
      </c>
      <c r="H213" s="37">
        <v>16.916666666666668</v>
      </c>
      <c r="I213" s="37">
        <v>17.283333333333335</v>
      </c>
      <c r="J213" s="37">
        <v>17.766666666666669</v>
      </c>
      <c r="K213" s="28">
        <v>16.8</v>
      </c>
      <c r="L213" s="28">
        <v>15.95</v>
      </c>
      <c r="M213" s="28">
        <v>2371.6979500000002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252.3</v>
      </c>
      <c r="D214" s="37">
        <v>248.75</v>
      </c>
      <c r="E214" s="37">
        <v>241.10000000000002</v>
      </c>
      <c r="F214" s="37">
        <v>229.90000000000003</v>
      </c>
      <c r="G214" s="37">
        <v>222.25000000000006</v>
      </c>
      <c r="H214" s="37">
        <v>259.95</v>
      </c>
      <c r="I214" s="37">
        <v>267.59999999999997</v>
      </c>
      <c r="J214" s="37">
        <v>278.79999999999995</v>
      </c>
      <c r="K214" s="37">
        <v>256.39999999999998</v>
      </c>
      <c r="L214" s="37">
        <v>237.55</v>
      </c>
      <c r="M214" s="37">
        <v>308.69267000000002</v>
      </c>
      <c r="N214" s="1"/>
      <c r="O214" s="1"/>
    </row>
    <row r="215" spans="1:15" ht="12.75" customHeight="1">
      <c r="A215" s="53">
        <v>206</v>
      </c>
      <c r="B215" s="28" t="s">
        <v>843</v>
      </c>
      <c r="C215" s="37">
        <v>65.25</v>
      </c>
      <c r="D215" s="37">
        <v>64.216666666666654</v>
      </c>
      <c r="E215" s="37">
        <v>62.833333333333314</v>
      </c>
      <c r="F215" s="37">
        <v>60.416666666666657</v>
      </c>
      <c r="G215" s="37">
        <v>59.033333333333317</v>
      </c>
      <c r="H215" s="37">
        <v>66.633333333333312</v>
      </c>
      <c r="I215" s="37">
        <v>68.016666666666666</v>
      </c>
      <c r="J215" s="37">
        <v>70.433333333333309</v>
      </c>
      <c r="K215" s="37">
        <v>65.599999999999994</v>
      </c>
      <c r="L215" s="37">
        <v>61.8</v>
      </c>
      <c r="M215" s="37">
        <v>2580.6652199999999</v>
      </c>
      <c r="N215" s="1"/>
      <c r="O215" s="1"/>
    </row>
    <row r="216" spans="1:15" ht="12.75" customHeight="1">
      <c r="A216" s="53">
        <v>207</v>
      </c>
      <c r="B216" s="28" t="s">
        <v>827</v>
      </c>
      <c r="C216" s="37">
        <v>399.85</v>
      </c>
      <c r="D216" s="37">
        <v>399.33333333333331</v>
      </c>
      <c r="E216" s="37">
        <v>396.91666666666663</v>
      </c>
      <c r="F216" s="37">
        <v>393.98333333333329</v>
      </c>
      <c r="G216" s="37">
        <v>391.56666666666661</v>
      </c>
      <c r="H216" s="37">
        <v>402.26666666666665</v>
      </c>
      <c r="I216" s="37">
        <v>404.68333333333328</v>
      </c>
      <c r="J216" s="37">
        <v>407.61666666666667</v>
      </c>
      <c r="K216" s="37">
        <v>401.75</v>
      </c>
      <c r="L216" s="37">
        <v>396.4</v>
      </c>
      <c r="M216" s="37">
        <v>18.33379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C28" sqref="C2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43"/>
      <c r="B1" s="444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44791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36" t="s">
        <v>16</v>
      </c>
      <c r="B9" s="438" t="s">
        <v>18</v>
      </c>
      <c r="C9" s="442" t="s">
        <v>20</v>
      </c>
      <c r="D9" s="442" t="s">
        <v>21</v>
      </c>
      <c r="E9" s="433" t="s">
        <v>22</v>
      </c>
      <c r="F9" s="434"/>
      <c r="G9" s="435"/>
      <c r="H9" s="433" t="s">
        <v>23</v>
      </c>
      <c r="I9" s="434"/>
      <c r="J9" s="435"/>
      <c r="K9" s="23"/>
      <c r="L9" s="24"/>
      <c r="M9" s="50"/>
      <c r="N9" s="1"/>
      <c r="O9" s="1"/>
    </row>
    <row r="10" spans="1:15" ht="42.75" customHeight="1">
      <c r="A10" s="440"/>
      <c r="B10" s="441"/>
      <c r="C10" s="441"/>
      <c r="D10" s="44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0" t="s">
        <v>287</v>
      </c>
      <c r="C11" s="271">
        <v>22380.95</v>
      </c>
      <c r="D11" s="272">
        <v>22310.316666666666</v>
      </c>
      <c r="E11" s="272">
        <v>22120.633333333331</v>
      </c>
      <c r="F11" s="272">
        <v>21860.316666666666</v>
      </c>
      <c r="G11" s="272">
        <v>21670.633333333331</v>
      </c>
      <c r="H11" s="272">
        <v>22570.633333333331</v>
      </c>
      <c r="I11" s="272">
        <v>22760.316666666666</v>
      </c>
      <c r="J11" s="272">
        <v>23020.633333333331</v>
      </c>
      <c r="K11" s="271">
        <v>22500</v>
      </c>
      <c r="L11" s="271">
        <v>22050</v>
      </c>
      <c r="M11" s="271">
        <v>5.1700000000000003E-2</v>
      </c>
      <c r="N11" s="1"/>
      <c r="O11" s="1"/>
    </row>
    <row r="12" spans="1:15" ht="12" customHeight="1">
      <c r="A12" s="30">
        <v>2</v>
      </c>
      <c r="B12" s="281" t="s">
        <v>288</v>
      </c>
      <c r="C12" s="271">
        <v>2891.75</v>
      </c>
      <c r="D12" s="272">
        <v>2895.2833333333333</v>
      </c>
      <c r="E12" s="272">
        <v>2866.4666666666667</v>
      </c>
      <c r="F12" s="272">
        <v>2841.1833333333334</v>
      </c>
      <c r="G12" s="272">
        <v>2812.3666666666668</v>
      </c>
      <c r="H12" s="272">
        <v>2920.5666666666666</v>
      </c>
      <c r="I12" s="272">
        <v>2949.3833333333332</v>
      </c>
      <c r="J12" s="272">
        <v>2974.6666666666665</v>
      </c>
      <c r="K12" s="271">
        <v>2924.1</v>
      </c>
      <c r="L12" s="271">
        <v>2870</v>
      </c>
      <c r="M12" s="271">
        <v>4.8168300000000004</v>
      </c>
      <c r="N12" s="1"/>
      <c r="O12" s="1"/>
    </row>
    <row r="13" spans="1:15" ht="12" customHeight="1">
      <c r="A13" s="30">
        <v>3</v>
      </c>
      <c r="B13" s="281" t="s">
        <v>43</v>
      </c>
      <c r="C13" s="271">
        <v>2283.15</v>
      </c>
      <c r="D13" s="272">
        <v>2287.5</v>
      </c>
      <c r="E13" s="272">
        <v>2267.65</v>
      </c>
      <c r="F13" s="272">
        <v>2252.15</v>
      </c>
      <c r="G13" s="272">
        <v>2232.3000000000002</v>
      </c>
      <c r="H13" s="272">
        <v>2303</v>
      </c>
      <c r="I13" s="272">
        <v>2322.8500000000004</v>
      </c>
      <c r="J13" s="272">
        <v>2338.35</v>
      </c>
      <c r="K13" s="271">
        <v>2307.35</v>
      </c>
      <c r="L13" s="271">
        <v>2272</v>
      </c>
      <c r="M13" s="271">
        <v>4.6526899999999998</v>
      </c>
      <c r="N13" s="1"/>
      <c r="O13" s="1"/>
    </row>
    <row r="14" spans="1:15" ht="12" customHeight="1">
      <c r="A14" s="30">
        <v>4</v>
      </c>
      <c r="B14" s="281" t="s">
        <v>290</v>
      </c>
      <c r="C14" s="271">
        <v>2504.0500000000002</v>
      </c>
      <c r="D14" s="272">
        <v>2523.9833333333331</v>
      </c>
      <c r="E14" s="272">
        <v>2471.6166666666663</v>
      </c>
      <c r="F14" s="272">
        <v>2439.1833333333334</v>
      </c>
      <c r="G14" s="272">
        <v>2386.8166666666666</v>
      </c>
      <c r="H14" s="272">
        <v>2556.4166666666661</v>
      </c>
      <c r="I14" s="272">
        <v>2608.7833333333328</v>
      </c>
      <c r="J14" s="272">
        <v>2641.2166666666658</v>
      </c>
      <c r="K14" s="271">
        <v>2576.35</v>
      </c>
      <c r="L14" s="271">
        <v>2491.5500000000002</v>
      </c>
      <c r="M14" s="271">
        <v>0.58430000000000004</v>
      </c>
      <c r="N14" s="1"/>
      <c r="O14" s="1"/>
    </row>
    <row r="15" spans="1:15" ht="12" customHeight="1">
      <c r="A15" s="30">
        <v>5</v>
      </c>
      <c r="B15" s="281" t="s">
        <v>291</v>
      </c>
      <c r="C15" s="271">
        <v>1077.0999999999999</v>
      </c>
      <c r="D15" s="272">
        <v>1091.8166666666666</v>
      </c>
      <c r="E15" s="272">
        <v>1058.2833333333333</v>
      </c>
      <c r="F15" s="272">
        <v>1039.4666666666667</v>
      </c>
      <c r="G15" s="272">
        <v>1005.9333333333334</v>
      </c>
      <c r="H15" s="272">
        <v>1110.6333333333332</v>
      </c>
      <c r="I15" s="272">
        <v>1144.1666666666665</v>
      </c>
      <c r="J15" s="272">
        <v>1162.9833333333331</v>
      </c>
      <c r="K15" s="271">
        <v>1125.3499999999999</v>
      </c>
      <c r="L15" s="271">
        <v>1073</v>
      </c>
      <c r="M15" s="271">
        <v>5.2102199999999996</v>
      </c>
      <c r="N15" s="1"/>
      <c r="O15" s="1"/>
    </row>
    <row r="16" spans="1:15" ht="12" customHeight="1">
      <c r="A16" s="30">
        <v>6</v>
      </c>
      <c r="B16" s="281" t="s">
        <v>59</v>
      </c>
      <c r="C16" s="271">
        <v>646.25</v>
      </c>
      <c r="D16" s="272">
        <v>645.25</v>
      </c>
      <c r="E16" s="272">
        <v>638.5</v>
      </c>
      <c r="F16" s="272">
        <v>630.75</v>
      </c>
      <c r="G16" s="272">
        <v>624</v>
      </c>
      <c r="H16" s="272">
        <v>653</v>
      </c>
      <c r="I16" s="272">
        <v>659.75</v>
      </c>
      <c r="J16" s="272">
        <v>667.5</v>
      </c>
      <c r="K16" s="271">
        <v>652</v>
      </c>
      <c r="L16" s="271">
        <v>637.5</v>
      </c>
      <c r="M16" s="271">
        <v>18.839919999999999</v>
      </c>
      <c r="N16" s="1"/>
      <c r="O16" s="1"/>
    </row>
    <row r="17" spans="1:15" ht="12" customHeight="1">
      <c r="A17" s="30">
        <v>7</v>
      </c>
      <c r="B17" s="281" t="s">
        <v>292</v>
      </c>
      <c r="C17" s="271">
        <v>469.65</v>
      </c>
      <c r="D17" s="272">
        <v>474.25</v>
      </c>
      <c r="E17" s="272">
        <v>458.55</v>
      </c>
      <c r="F17" s="272">
        <v>447.45</v>
      </c>
      <c r="G17" s="272">
        <v>431.75</v>
      </c>
      <c r="H17" s="272">
        <v>485.35</v>
      </c>
      <c r="I17" s="272">
        <v>501.05000000000007</v>
      </c>
      <c r="J17" s="272">
        <v>512.15000000000009</v>
      </c>
      <c r="K17" s="271">
        <v>489.95</v>
      </c>
      <c r="L17" s="271">
        <v>463.15</v>
      </c>
      <c r="M17" s="271">
        <v>32.083739999999999</v>
      </c>
      <c r="N17" s="1"/>
      <c r="O17" s="1"/>
    </row>
    <row r="18" spans="1:15" ht="12" customHeight="1">
      <c r="A18" s="30">
        <v>8</v>
      </c>
      <c r="B18" s="281" t="s">
        <v>293</v>
      </c>
      <c r="C18" s="271">
        <v>2200.4499999999998</v>
      </c>
      <c r="D18" s="272">
        <v>2206.4833333333331</v>
      </c>
      <c r="E18" s="272">
        <v>2184.4666666666662</v>
      </c>
      <c r="F18" s="272">
        <v>2168.4833333333331</v>
      </c>
      <c r="G18" s="272">
        <v>2146.4666666666662</v>
      </c>
      <c r="H18" s="272">
        <v>2222.4666666666662</v>
      </c>
      <c r="I18" s="272">
        <v>2244.4833333333336</v>
      </c>
      <c r="J18" s="272">
        <v>2260.4666666666662</v>
      </c>
      <c r="K18" s="271">
        <v>2228.5</v>
      </c>
      <c r="L18" s="271">
        <v>2190.5</v>
      </c>
      <c r="M18" s="271">
        <v>1.1184099999999999</v>
      </c>
      <c r="N18" s="1"/>
      <c r="O18" s="1"/>
    </row>
    <row r="19" spans="1:15" ht="12" customHeight="1">
      <c r="A19" s="30">
        <v>9</v>
      </c>
      <c r="B19" s="281" t="s">
        <v>237</v>
      </c>
      <c r="C19" s="271">
        <v>19216.099999999999</v>
      </c>
      <c r="D19" s="272">
        <v>19180.900000000001</v>
      </c>
      <c r="E19" s="272">
        <v>19056.850000000002</v>
      </c>
      <c r="F19" s="272">
        <v>18897.600000000002</v>
      </c>
      <c r="G19" s="272">
        <v>18773.550000000003</v>
      </c>
      <c r="H19" s="272">
        <v>19340.150000000001</v>
      </c>
      <c r="I19" s="272">
        <v>19464.200000000004</v>
      </c>
      <c r="J19" s="272">
        <v>19623.45</v>
      </c>
      <c r="K19" s="271">
        <v>19304.95</v>
      </c>
      <c r="L19" s="271">
        <v>19021.650000000001</v>
      </c>
      <c r="M19" s="271">
        <v>0.11323</v>
      </c>
      <c r="N19" s="1"/>
      <c r="O19" s="1"/>
    </row>
    <row r="20" spans="1:15" ht="12" customHeight="1">
      <c r="A20" s="30">
        <v>10</v>
      </c>
      <c r="B20" s="281" t="s">
        <v>45</v>
      </c>
      <c r="C20" s="271">
        <v>3008.65</v>
      </c>
      <c r="D20" s="272">
        <v>3005.7333333333336</v>
      </c>
      <c r="E20" s="272">
        <v>2982.916666666667</v>
      </c>
      <c r="F20" s="272">
        <v>2957.1833333333334</v>
      </c>
      <c r="G20" s="272">
        <v>2934.3666666666668</v>
      </c>
      <c r="H20" s="272">
        <v>3031.4666666666672</v>
      </c>
      <c r="I20" s="272">
        <v>3054.2833333333338</v>
      </c>
      <c r="J20" s="272">
        <v>3080.0166666666673</v>
      </c>
      <c r="K20" s="271">
        <v>3028.55</v>
      </c>
      <c r="L20" s="271">
        <v>2980</v>
      </c>
      <c r="M20" s="271">
        <v>15.101710000000001</v>
      </c>
      <c r="N20" s="1"/>
      <c r="O20" s="1"/>
    </row>
    <row r="21" spans="1:15" ht="12" customHeight="1">
      <c r="A21" s="30">
        <v>11</v>
      </c>
      <c r="B21" s="281" t="s">
        <v>238</v>
      </c>
      <c r="C21" s="271">
        <v>2227.0500000000002</v>
      </c>
      <c r="D21" s="272">
        <v>2230.2166666666667</v>
      </c>
      <c r="E21" s="272">
        <v>2203.9833333333336</v>
      </c>
      <c r="F21" s="272">
        <v>2180.916666666667</v>
      </c>
      <c r="G21" s="272">
        <v>2154.6833333333338</v>
      </c>
      <c r="H21" s="272">
        <v>2253.2833333333333</v>
      </c>
      <c r="I21" s="272">
        <v>2279.516666666666</v>
      </c>
      <c r="J21" s="272">
        <v>2302.583333333333</v>
      </c>
      <c r="K21" s="271">
        <v>2256.4499999999998</v>
      </c>
      <c r="L21" s="271">
        <v>2207.15</v>
      </c>
      <c r="M21" s="271">
        <v>11.18867</v>
      </c>
      <c r="N21" s="1"/>
      <c r="O21" s="1"/>
    </row>
    <row r="22" spans="1:15" ht="12" customHeight="1">
      <c r="A22" s="30">
        <v>12</v>
      </c>
      <c r="B22" s="281" t="s">
        <v>46</v>
      </c>
      <c r="C22" s="271">
        <v>824.75</v>
      </c>
      <c r="D22" s="272">
        <v>825.94999999999993</v>
      </c>
      <c r="E22" s="272">
        <v>819.94999999999982</v>
      </c>
      <c r="F22" s="272">
        <v>815.14999999999986</v>
      </c>
      <c r="G22" s="272">
        <v>809.14999999999975</v>
      </c>
      <c r="H22" s="272">
        <v>830.74999999999989</v>
      </c>
      <c r="I22" s="272">
        <v>836.75000000000011</v>
      </c>
      <c r="J22" s="272">
        <v>841.55</v>
      </c>
      <c r="K22" s="271">
        <v>831.95</v>
      </c>
      <c r="L22" s="271">
        <v>821.15</v>
      </c>
      <c r="M22" s="271">
        <v>36.948500000000003</v>
      </c>
      <c r="N22" s="1"/>
      <c r="O22" s="1"/>
    </row>
    <row r="23" spans="1:15" ht="12.75" customHeight="1">
      <c r="A23" s="30">
        <v>13</v>
      </c>
      <c r="B23" s="281" t="s">
        <v>239</v>
      </c>
      <c r="C23" s="271">
        <v>3471.85</v>
      </c>
      <c r="D23" s="272">
        <v>3470.1</v>
      </c>
      <c r="E23" s="272">
        <v>3406.75</v>
      </c>
      <c r="F23" s="272">
        <v>3341.65</v>
      </c>
      <c r="G23" s="272">
        <v>3278.3</v>
      </c>
      <c r="H23" s="272">
        <v>3535.2</v>
      </c>
      <c r="I23" s="272">
        <v>3598.5499999999993</v>
      </c>
      <c r="J23" s="272">
        <v>3663.6499999999996</v>
      </c>
      <c r="K23" s="271">
        <v>3533.45</v>
      </c>
      <c r="L23" s="271">
        <v>3405</v>
      </c>
      <c r="M23" s="271">
        <v>2.9542799999999998</v>
      </c>
      <c r="N23" s="1"/>
      <c r="O23" s="1"/>
    </row>
    <row r="24" spans="1:15" ht="12.75" customHeight="1">
      <c r="A24" s="30">
        <v>14</v>
      </c>
      <c r="B24" s="281" t="s">
        <v>240</v>
      </c>
      <c r="C24" s="271">
        <v>3597.65</v>
      </c>
      <c r="D24" s="272">
        <v>3595.8833333333332</v>
      </c>
      <c r="E24" s="272">
        <v>3566.7666666666664</v>
      </c>
      <c r="F24" s="272">
        <v>3535.8833333333332</v>
      </c>
      <c r="G24" s="272">
        <v>3506.7666666666664</v>
      </c>
      <c r="H24" s="272">
        <v>3626.7666666666664</v>
      </c>
      <c r="I24" s="272">
        <v>3655.8833333333332</v>
      </c>
      <c r="J24" s="272">
        <v>3686.7666666666664</v>
      </c>
      <c r="K24" s="271">
        <v>3625</v>
      </c>
      <c r="L24" s="271">
        <v>3565</v>
      </c>
      <c r="M24" s="271">
        <v>3.87697</v>
      </c>
      <c r="N24" s="1"/>
      <c r="O24" s="1"/>
    </row>
    <row r="25" spans="1:15" ht="12.75" customHeight="1">
      <c r="A25" s="30">
        <v>15</v>
      </c>
      <c r="B25" s="281" t="s">
        <v>241</v>
      </c>
      <c r="C25" s="271">
        <v>112.8</v>
      </c>
      <c r="D25" s="272">
        <v>113.18333333333332</v>
      </c>
      <c r="E25" s="272">
        <v>112.01666666666665</v>
      </c>
      <c r="F25" s="272">
        <v>111.23333333333333</v>
      </c>
      <c r="G25" s="272">
        <v>110.06666666666666</v>
      </c>
      <c r="H25" s="272">
        <v>113.96666666666664</v>
      </c>
      <c r="I25" s="272">
        <v>115.1333333333333</v>
      </c>
      <c r="J25" s="272">
        <v>115.91666666666663</v>
      </c>
      <c r="K25" s="271">
        <v>114.35</v>
      </c>
      <c r="L25" s="271">
        <v>112.4</v>
      </c>
      <c r="M25" s="271">
        <v>24.05547</v>
      </c>
      <c r="N25" s="1"/>
      <c r="O25" s="1"/>
    </row>
    <row r="26" spans="1:15" ht="12.75" customHeight="1">
      <c r="A26" s="30">
        <v>16</v>
      </c>
      <c r="B26" s="281" t="s">
        <v>41</v>
      </c>
      <c r="C26" s="271">
        <v>293.3</v>
      </c>
      <c r="D26" s="272">
        <v>292.18333333333334</v>
      </c>
      <c r="E26" s="272">
        <v>289.4666666666667</v>
      </c>
      <c r="F26" s="272">
        <v>285.63333333333338</v>
      </c>
      <c r="G26" s="272">
        <v>282.91666666666674</v>
      </c>
      <c r="H26" s="272">
        <v>296.01666666666665</v>
      </c>
      <c r="I26" s="272">
        <v>298.73333333333323</v>
      </c>
      <c r="J26" s="272">
        <v>302.56666666666661</v>
      </c>
      <c r="K26" s="271">
        <v>294.89999999999998</v>
      </c>
      <c r="L26" s="271">
        <v>288.35000000000002</v>
      </c>
      <c r="M26" s="271">
        <v>32.174590000000002</v>
      </c>
      <c r="N26" s="1"/>
      <c r="O26" s="1"/>
    </row>
    <row r="27" spans="1:15" ht="12.75" customHeight="1">
      <c r="A27" s="30">
        <v>17</v>
      </c>
      <c r="B27" s="281" t="s">
        <v>844</v>
      </c>
      <c r="C27" s="271">
        <v>453.05</v>
      </c>
      <c r="D27" s="272">
        <v>456.34999999999997</v>
      </c>
      <c r="E27" s="272">
        <v>448.69999999999993</v>
      </c>
      <c r="F27" s="272">
        <v>444.34999999999997</v>
      </c>
      <c r="G27" s="272">
        <v>436.69999999999993</v>
      </c>
      <c r="H27" s="272">
        <v>460.69999999999993</v>
      </c>
      <c r="I27" s="272">
        <v>468.34999999999991</v>
      </c>
      <c r="J27" s="272">
        <v>472.69999999999993</v>
      </c>
      <c r="K27" s="271">
        <v>464</v>
      </c>
      <c r="L27" s="271">
        <v>452</v>
      </c>
      <c r="M27" s="271">
        <v>0.75468999999999997</v>
      </c>
      <c r="N27" s="1"/>
      <c r="O27" s="1"/>
    </row>
    <row r="28" spans="1:15" ht="12.75" customHeight="1">
      <c r="A28" s="30">
        <v>18</v>
      </c>
      <c r="B28" s="281" t="s">
        <v>294</v>
      </c>
      <c r="C28" s="271">
        <v>264.95</v>
      </c>
      <c r="D28" s="272">
        <v>265.76666666666665</v>
      </c>
      <c r="E28" s="272">
        <v>263.63333333333333</v>
      </c>
      <c r="F28" s="272">
        <v>262.31666666666666</v>
      </c>
      <c r="G28" s="272">
        <v>260.18333333333334</v>
      </c>
      <c r="H28" s="272">
        <v>267.08333333333331</v>
      </c>
      <c r="I28" s="272">
        <v>269.21666666666664</v>
      </c>
      <c r="J28" s="272">
        <v>270.5333333333333</v>
      </c>
      <c r="K28" s="271">
        <v>267.89999999999998</v>
      </c>
      <c r="L28" s="271">
        <v>264.45</v>
      </c>
      <c r="M28" s="271">
        <v>1.0658399999999999</v>
      </c>
      <c r="N28" s="1"/>
      <c r="O28" s="1"/>
    </row>
    <row r="29" spans="1:15" ht="12.75" customHeight="1">
      <c r="A29" s="30">
        <v>19</v>
      </c>
      <c r="B29" s="281" t="s">
        <v>295</v>
      </c>
      <c r="C29" s="271">
        <v>259.89999999999998</v>
      </c>
      <c r="D29" s="272">
        <v>263.48333333333335</v>
      </c>
      <c r="E29" s="272">
        <v>254.91666666666669</v>
      </c>
      <c r="F29" s="272">
        <v>249.93333333333334</v>
      </c>
      <c r="G29" s="272">
        <v>241.36666666666667</v>
      </c>
      <c r="H29" s="272">
        <v>268.4666666666667</v>
      </c>
      <c r="I29" s="272">
        <v>277.0333333333333</v>
      </c>
      <c r="J29" s="272">
        <v>282.01666666666671</v>
      </c>
      <c r="K29" s="271">
        <v>272.05</v>
      </c>
      <c r="L29" s="271">
        <v>258.5</v>
      </c>
      <c r="M29" s="271">
        <v>9.4413300000000007</v>
      </c>
      <c r="N29" s="1"/>
      <c r="O29" s="1"/>
    </row>
    <row r="30" spans="1:15" ht="12.75" customHeight="1">
      <c r="A30" s="30">
        <v>20</v>
      </c>
      <c r="B30" s="281" t="s">
        <v>296</v>
      </c>
      <c r="C30" s="271">
        <v>1205.8</v>
      </c>
      <c r="D30" s="272">
        <v>1213.0166666666667</v>
      </c>
      <c r="E30" s="272">
        <v>1192.3333333333333</v>
      </c>
      <c r="F30" s="272">
        <v>1178.8666666666666</v>
      </c>
      <c r="G30" s="272">
        <v>1158.1833333333332</v>
      </c>
      <c r="H30" s="272">
        <v>1226.4833333333333</v>
      </c>
      <c r="I30" s="272">
        <v>1247.1666666666667</v>
      </c>
      <c r="J30" s="272">
        <v>1260.6333333333334</v>
      </c>
      <c r="K30" s="271">
        <v>1233.7</v>
      </c>
      <c r="L30" s="271">
        <v>1199.55</v>
      </c>
      <c r="M30" s="271">
        <v>3.61002</v>
      </c>
      <c r="N30" s="1"/>
      <c r="O30" s="1"/>
    </row>
    <row r="31" spans="1:15" ht="12.75" customHeight="1">
      <c r="A31" s="30">
        <v>21</v>
      </c>
      <c r="B31" s="281" t="s">
        <v>242</v>
      </c>
      <c r="C31" s="271">
        <v>1274.5</v>
      </c>
      <c r="D31" s="272">
        <v>1279.6666666666667</v>
      </c>
      <c r="E31" s="272">
        <v>1268.3333333333335</v>
      </c>
      <c r="F31" s="272">
        <v>1262.1666666666667</v>
      </c>
      <c r="G31" s="272">
        <v>1250.8333333333335</v>
      </c>
      <c r="H31" s="272">
        <v>1285.8333333333335</v>
      </c>
      <c r="I31" s="272">
        <v>1297.166666666667</v>
      </c>
      <c r="J31" s="272">
        <v>1303.3333333333335</v>
      </c>
      <c r="K31" s="271">
        <v>1291</v>
      </c>
      <c r="L31" s="271">
        <v>1273.5</v>
      </c>
      <c r="M31" s="271">
        <v>1.5629500000000001</v>
      </c>
      <c r="N31" s="1"/>
      <c r="O31" s="1"/>
    </row>
    <row r="32" spans="1:15" ht="12.75" customHeight="1">
      <c r="A32" s="30">
        <v>22</v>
      </c>
      <c r="B32" s="281" t="s">
        <v>52</v>
      </c>
      <c r="C32" s="271">
        <v>656.1</v>
      </c>
      <c r="D32" s="272">
        <v>655.98333333333335</v>
      </c>
      <c r="E32" s="272">
        <v>651.61666666666667</v>
      </c>
      <c r="F32" s="272">
        <v>647.13333333333333</v>
      </c>
      <c r="G32" s="272">
        <v>642.76666666666665</v>
      </c>
      <c r="H32" s="272">
        <v>660.4666666666667</v>
      </c>
      <c r="I32" s="272">
        <v>664.83333333333348</v>
      </c>
      <c r="J32" s="272">
        <v>669.31666666666672</v>
      </c>
      <c r="K32" s="271">
        <v>660.35</v>
      </c>
      <c r="L32" s="271">
        <v>651.5</v>
      </c>
      <c r="M32" s="271">
        <v>0.78861999999999999</v>
      </c>
      <c r="N32" s="1"/>
      <c r="O32" s="1"/>
    </row>
    <row r="33" spans="1:15" ht="12.75" customHeight="1">
      <c r="A33" s="30">
        <v>23</v>
      </c>
      <c r="B33" s="281" t="s">
        <v>48</v>
      </c>
      <c r="C33" s="271">
        <v>2937.9</v>
      </c>
      <c r="D33" s="272">
        <v>2945.0833333333335</v>
      </c>
      <c r="E33" s="272">
        <v>2925.666666666667</v>
      </c>
      <c r="F33" s="272">
        <v>2913.4333333333334</v>
      </c>
      <c r="G33" s="272">
        <v>2894.0166666666669</v>
      </c>
      <c r="H33" s="272">
        <v>2957.3166666666671</v>
      </c>
      <c r="I33" s="272">
        <v>2976.733333333334</v>
      </c>
      <c r="J33" s="272">
        <v>2988.9666666666672</v>
      </c>
      <c r="K33" s="271">
        <v>2964.5</v>
      </c>
      <c r="L33" s="271">
        <v>2932.85</v>
      </c>
      <c r="M33" s="271">
        <v>3.36178</v>
      </c>
      <c r="N33" s="1"/>
      <c r="O33" s="1"/>
    </row>
    <row r="34" spans="1:15" ht="12.75" customHeight="1">
      <c r="A34" s="30">
        <v>24</v>
      </c>
      <c r="B34" s="281" t="s">
        <v>297</v>
      </c>
      <c r="C34" s="271">
        <v>3058.55</v>
      </c>
      <c r="D34" s="272">
        <v>3064.75</v>
      </c>
      <c r="E34" s="272">
        <v>3044.8</v>
      </c>
      <c r="F34" s="272">
        <v>3031.05</v>
      </c>
      <c r="G34" s="272">
        <v>3011.1000000000004</v>
      </c>
      <c r="H34" s="272">
        <v>3078.5</v>
      </c>
      <c r="I34" s="272">
        <v>3098.45</v>
      </c>
      <c r="J34" s="272">
        <v>3112.2</v>
      </c>
      <c r="K34" s="271">
        <v>3084.7</v>
      </c>
      <c r="L34" s="271">
        <v>3051</v>
      </c>
      <c r="M34" s="271">
        <v>0.27934999999999999</v>
      </c>
      <c r="N34" s="1"/>
      <c r="O34" s="1"/>
    </row>
    <row r="35" spans="1:15" ht="12.75" customHeight="1">
      <c r="A35" s="30">
        <v>25</v>
      </c>
      <c r="B35" s="281" t="s">
        <v>748</v>
      </c>
      <c r="C35" s="271">
        <v>308.7</v>
      </c>
      <c r="D35" s="272">
        <v>309.36666666666662</v>
      </c>
      <c r="E35" s="272">
        <v>303.88333333333321</v>
      </c>
      <c r="F35" s="272">
        <v>299.06666666666661</v>
      </c>
      <c r="G35" s="272">
        <v>293.5833333333332</v>
      </c>
      <c r="H35" s="272">
        <v>314.18333333333322</v>
      </c>
      <c r="I35" s="272">
        <v>319.66666666666669</v>
      </c>
      <c r="J35" s="272">
        <v>324.48333333333323</v>
      </c>
      <c r="K35" s="271">
        <v>314.85000000000002</v>
      </c>
      <c r="L35" s="271">
        <v>304.55</v>
      </c>
      <c r="M35" s="271">
        <v>8.6412099999999992</v>
      </c>
      <c r="N35" s="1"/>
      <c r="O35" s="1"/>
    </row>
    <row r="36" spans="1:15" ht="12.75" customHeight="1">
      <c r="A36" s="30">
        <v>26</v>
      </c>
      <c r="B36" s="281" t="s">
        <v>1000</v>
      </c>
      <c r="C36" s="271">
        <v>19.399999999999999</v>
      </c>
      <c r="D36" s="272">
        <v>19.433333333333334</v>
      </c>
      <c r="E36" s="272">
        <v>19.266666666666666</v>
      </c>
      <c r="F36" s="272">
        <v>19.133333333333333</v>
      </c>
      <c r="G36" s="272">
        <v>18.966666666666665</v>
      </c>
      <c r="H36" s="272">
        <v>19.566666666666666</v>
      </c>
      <c r="I36" s="272">
        <v>19.733333333333331</v>
      </c>
      <c r="J36" s="272">
        <v>19.866666666666667</v>
      </c>
      <c r="K36" s="271">
        <v>19.600000000000001</v>
      </c>
      <c r="L36" s="271">
        <v>19.3</v>
      </c>
      <c r="M36" s="271">
        <v>17.395790000000002</v>
      </c>
      <c r="N36" s="1"/>
      <c r="O36" s="1"/>
    </row>
    <row r="37" spans="1:15" ht="12.75" customHeight="1">
      <c r="A37" s="30">
        <v>27</v>
      </c>
      <c r="B37" s="281" t="s">
        <v>50</v>
      </c>
      <c r="C37" s="271">
        <v>519</v>
      </c>
      <c r="D37" s="272">
        <v>519.03333333333342</v>
      </c>
      <c r="E37" s="272">
        <v>511.91666666666686</v>
      </c>
      <c r="F37" s="272">
        <v>504.83333333333343</v>
      </c>
      <c r="G37" s="272">
        <v>497.71666666666687</v>
      </c>
      <c r="H37" s="272">
        <v>526.11666666666679</v>
      </c>
      <c r="I37" s="272">
        <v>533.23333333333335</v>
      </c>
      <c r="J37" s="272">
        <v>540.31666666666683</v>
      </c>
      <c r="K37" s="271">
        <v>526.15</v>
      </c>
      <c r="L37" s="271">
        <v>511.95</v>
      </c>
      <c r="M37" s="271">
        <v>4.4796300000000002</v>
      </c>
      <c r="N37" s="1"/>
      <c r="O37" s="1"/>
    </row>
    <row r="38" spans="1:15" ht="12.75" customHeight="1">
      <c r="A38" s="30">
        <v>28</v>
      </c>
      <c r="B38" s="281" t="s">
        <v>298</v>
      </c>
      <c r="C38" s="271">
        <v>2296.3000000000002</v>
      </c>
      <c r="D38" s="272">
        <v>2303.4</v>
      </c>
      <c r="E38" s="272">
        <v>2277.9</v>
      </c>
      <c r="F38" s="272">
        <v>2259.5</v>
      </c>
      <c r="G38" s="272">
        <v>2234</v>
      </c>
      <c r="H38" s="272">
        <v>2321.8000000000002</v>
      </c>
      <c r="I38" s="272">
        <v>2347.3000000000002</v>
      </c>
      <c r="J38" s="272">
        <v>2365.7000000000003</v>
      </c>
      <c r="K38" s="271">
        <v>2328.9</v>
      </c>
      <c r="L38" s="271">
        <v>2285</v>
      </c>
      <c r="M38" s="271">
        <v>0.46901999999999999</v>
      </c>
      <c r="N38" s="1"/>
      <c r="O38" s="1"/>
    </row>
    <row r="39" spans="1:15" ht="12.75" customHeight="1">
      <c r="A39" s="30">
        <v>29</v>
      </c>
      <c r="B39" s="281" t="s">
        <v>51</v>
      </c>
      <c r="C39" s="271">
        <v>398.3</v>
      </c>
      <c r="D39" s="272">
        <v>400.08333333333331</v>
      </c>
      <c r="E39" s="272">
        <v>395.21666666666664</v>
      </c>
      <c r="F39" s="272">
        <v>392.13333333333333</v>
      </c>
      <c r="G39" s="272">
        <v>387.26666666666665</v>
      </c>
      <c r="H39" s="272">
        <v>403.16666666666663</v>
      </c>
      <c r="I39" s="272">
        <v>408.0333333333333</v>
      </c>
      <c r="J39" s="272">
        <v>411.11666666666662</v>
      </c>
      <c r="K39" s="271">
        <v>404.95</v>
      </c>
      <c r="L39" s="271">
        <v>397</v>
      </c>
      <c r="M39" s="271">
        <v>94.313779999999994</v>
      </c>
      <c r="N39" s="1"/>
      <c r="O39" s="1"/>
    </row>
    <row r="40" spans="1:15" ht="12.75" customHeight="1">
      <c r="A40" s="30">
        <v>30</v>
      </c>
      <c r="B40" s="281" t="s">
        <v>815</v>
      </c>
      <c r="C40" s="271">
        <v>1319.5</v>
      </c>
      <c r="D40" s="272">
        <v>1310.5666666666666</v>
      </c>
      <c r="E40" s="272">
        <v>1296.1333333333332</v>
      </c>
      <c r="F40" s="272">
        <v>1272.7666666666667</v>
      </c>
      <c r="G40" s="272">
        <v>1258.3333333333333</v>
      </c>
      <c r="H40" s="272">
        <v>1333.9333333333332</v>
      </c>
      <c r="I40" s="272">
        <v>1348.3666666666666</v>
      </c>
      <c r="J40" s="272">
        <v>1371.7333333333331</v>
      </c>
      <c r="K40" s="271">
        <v>1325</v>
      </c>
      <c r="L40" s="271">
        <v>1287.2</v>
      </c>
      <c r="M40" s="271">
        <v>5.6856999999999998</v>
      </c>
      <c r="N40" s="1"/>
      <c r="O40" s="1"/>
    </row>
    <row r="41" spans="1:15" ht="12.75" customHeight="1">
      <c r="A41" s="30">
        <v>31</v>
      </c>
      <c r="B41" s="281" t="s">
        <v>778</v>
      </c>
      <c r="C41" s="271">
        <v>754.15</v>
      </c>
      <c r="D41" s="272">
        <v>756.88333333333321</v>
      </c>
      <c r="E41" s="272">
        <v>747.31666666666638</v>
      </c>
      <c r="F41" s="272">
        <v>740.48333333333312</v>
      </c>
      <c r="G41" s="272">
        <v>730.91666666666629</v>
      </c>
      <c r="H41" s="272">
        <v>763.71666666666647</v>
      </c>
      <c r="I41" s="272">
        <v>773.2833333333333</v>
      </c>
      <c r="J41" s="272">
        <v>780.11666666666656</v>
      </c>
      <c r="K41" s="271">
        <v>766.45</v>
      </c>
      <c r="L41" s="271">
        <v>750.05</v>
      </c>
      <c r="M41" s="271">
        <v>0.32130999999999998</v>
      </c>
      <c r="N41" s="1"/>
      <c r="O41" s="1"/>
    </row>
    <row r="42" spans="1:15" ht="12.75" customHeight="1">
      <c r="A42" s="30">
        <v>32</v>
      </c>
      <c r="B42" s="281" t="s">
        <v>53</v>
      </c>
      <c r="C42" s="271">
        <v>4305.75</v>
      </c>
      <c r="D42" s="272">
        <v>4320.55</v>
      </c>
      <c r="E42" s="272">
        <v>4271.05</v>
      </c>
      <c r="F42" s="272">
        <v>4236.3500000000004</v>
      </c>
      <c r="G42" s="272">
        <v>4186.8500000000004</v>
      </c>
      <c r="H42" s="272">
        <v>4355.25</v>
      </c>
      <c r="I42" s="272">
        <v>4404.75</v>
      </c>
      <c r="J42" s="272">
        <v>4439.45</v>
      </c>
      <c r="K42" s="271">
        <v>4370.05</v>
      </c>
      <c r="L42" s="271">
        <v>4285.8500000000004</v>
      </c>
      <c r="M42" s="271">
        <v>5.0243399999999996</v>
      </c>
      <c r="N42" s="1"/>
      <c r="O42" s="1"/>
    </row>
    <row r="43" spans="1:15" ht="12.75" customHeight="1">
      <c r="A43" s="30">
        <v>33</v>
      </c>
      <c r="B43" s="281" t="s">
        <v>54</v>
      </c>
      <c r="C43" s="271">
        <v>260</v>
      </c>
      <c r="D43" s="272">
        <v>256.98333333333335</v>
      </c>
      <c r="E43" s="272">
        <v>252.06666666666672</v>
      </c>
      <c r="F43" s="272">
        <v>244.13333333333338</v>
      </c>
      <c r="G43" s="272">
        <v>239.21666666666675</v>
      </c>
      <c r="H43" s="272">
        <v>264.91666666666669</v>
      </c>
      <c r="I43" s="272">
        <v>269.83333333333331</v>
      </c>
      <c r="J43" s="272">
        <v>277.76666666666665</v>
      </c>
      <c r="K43" s="271">
        <v>261.89999999999998</v>
      </c>
      <c r="L43" s="271">
        <v>249.05</v>
      </c>
      <c r="M43" s="271">
        <v>88.844009999999997</v>
      </c>
      <c r="N43" s="1"/>
      <c r="O43" s="1"/>
    </row>
    <row r="44" spans="1:15" ht="12.75" customHeight="1">
      <c r="A44" s="30">
        <v>34</v>
      </c>
      <c r="B44" s="281" t="s">
        <v>845</v>
      </c>
      <c r="C44" s="271">
        <v>318.05</v>
      </c>
      <c r="D44" s="272">
        <v>313.2</v>
      </c>
      <c r="E44" s="272">
        <v>304.95</v>
      </c>
      <c r="F44" s="272">
        <v>291.85000000000002</v>
      </c>
      <c r="G44" s="272">
        <v>283.60000000000002</v>
      </c>
      <c r="H44" s="272">
        <v>326.29999999999995</v>
      </c>
      <c r="I44" s="272">
        <v>334.54999999999995</v>
      </c>
      <c r="J44" s="272">
        <v>347.64999999999992</v>
      </c>
      <c r="K44" s="271">
        <v>321.45</v>
      </c>
      <c r="L44" s="271">
        <v>300.10000000000002</v>
      </c>
      <c r="M44" s="271">
        <v>9.5070999999999994</v>
      </c>
      <c r="N44" s="1"/>
      <c r="O44" s="1"/>
    </row>
    <row r="45" spans="1:15" ht="12.75" customHeight="1">
      <c r="A45" s="30">
        <v>35</v>
      </c>
      <c r="B45" s="281" t="s">
        <v>299</v>
      </c>
      <c r="C45" s="271">
        <v>569.04999999999995</v>
      </c>
      <c r="D45" s="272">
        <v>566.93333333333328</v>
      </c>
      <c r="E45" s="272">
        <v>559.06666666666661</v>
      </c>
      <c r="F45" s="272">
        <v>549.08333333333337</v>
      </c>
      <c r="G45" s="272">
        <v>541.2166666666667</v>
      </c>
      <c r="H45" s="272">
        <v>576.91666666666652</v>
      </c>
      <c r="I45" s="272">
        <v>584.78333333333308</v>
      </c>
      <c r="J45" s="272">
        <v>594.76666666666642</v>
      </c>
      <c r="K45" s="271">
        <v>574.79999999999995</v>
      </c>
      <c r="L45" s="271">
        <v>556.95000000000005</v>
      </c>
      <c r="M45" s="271">
        <v>1.3751</v>
      </c>
      <c r="N45" s="1"/>
      <c r="O45" s="1"/>
    </row>
    <row r="46" spans="1:15" ht="12.75" customHeight="1">
      <c r="A46" s="30">
        <v>36</v>
      </c>
      <c r="B46" s="281" t="s">
        <v>55</v>
      </c>
      <c r="C46" s="271">
        <v>147.9</v>
      </c>
      <c r="D46" s="272">
        <v>148.96666666666667</v>
      </c>
      <c r="E46" s="272">
        <v>146.43333333333334</v>
      </c>
      <c r="F46" s="272">
        <v>144.96666666666667</v>
      </c>
      <c r="G46" s="272">
        <v>142.43333333333334</v>
      </c>
      <c r="H46" s="272">
        <v>150.43333333333334</v>
      </c>
      <c r="I46" s="272">
        <v>152.9666666666667</v>
      </c>
      <c r="J46" s="272">
        <v>154.43333333333334</v>
      </c>
      <c r="K46" s="271">
        <v>151.5</v>
      </c>
      <c r="L46" s="271">
        <v>147.5</v>
      </c>
      <c r="M46" s="271">
        <v>122.29915</v>
      </c>
      <c r="N46" s="1"/>
      <c r="O46" s="1"/>
    </row>
    <row r="47" spans="1:15" ht="12.75" customHeight="1">
      <c r="A47" s="30">
        <v>37</v>
      </c>
      <c r="B47" s="281" t="s">
        <v>57</v>
      </c>
      <c r="C47" s="271">
        <v>3523.7</v>
      </c>
      <c r="D47" s="272">
        <v>3524.65</v>
      </c>
      <c r="E47" s="272">
        <v>3503.65</v>
      </c>
      <c r="F47" s="272">
        <v>3483.6</v>
      </c>
      <c r="G47" s="272">
        <v>3462.6</v>
      </c>
      <c r="H47" s="272">
        <v>3544.7000000000003</v>
      </c>
      <c r="I47" s="272">
        <v>3565.7000000000003</v>
      </c>
      <c r="J47" s="272">
        <v>3585.7500000000005</v>
      </c>
      <c r="K47" s="271">
        <v>3545.65</v>
      </c>
      <c r="L47" s="271">
        <v>3504.6</v>
      </c>
      <c r="M47" s="271">
        <v>8.1791199999999993</v>
      </c>
      <c r="N47" s="1"/>
      <c r="O47" s="1"/>
    </row>
    <row r="48" spans="1:15" ht="12.75" customHeight="1">
      <c r="A48" s="30">
        <v>38</v>
      </c>
      <c r="B48" s="281" t="s">
        <v>300</v>
      </c>
      <c r="C48" s="271">
        <v>207.8</v>
      </c>
      <c r="D48" s="272">
        <v>206.26666666666668</v>
      </c>
      <c r="E48" s="272">
        <v>202.13333333333335</v>
      </c>
      <c r="F48" s="272">
        <v>196.46666666666667</v>
      </c>
      <c r="G48" s="272">
        <v>192.33333333333334</v>
      </c>
      <c r="H48" s="272">
        <v>211.93333333333337</v>
      </c>
      <c r="I48" s="272">
        <v>216.06666666666669</v>
      </c>
      <c r="J48" s="272">
        <v>221.73333333333338</v>
      </c>
      <c r="K48" s="271">
        <v>210.4</v>
      </c>
      <c r="L48" s="271">
        <v>200.6</v>
      </c>
      <c r="M48" s="271">
        <v>9.8263800000000003</v>
      </c>
      <c r="N48" s="1"/>
      <c r="O48" s="1"/>
    </row>
    <row r="49" spans="1:15" ht="12.75" customHeight="1">
      <c r="A49" s="30">
        <v>39</v>
      </c>
      <c r="B49" s="281" t="s">
        <v>301</v>
      </c>
      <c r="C49" s="271">
        <v>3072</v>
      </c>
      <c r="D49" s="272">
        <v>3069.3333333333335</v>
      </c>
      <c r="E49" s="272">
        <v>3053.666666666667</v>
      </c>
      <c r="F49" s="272">
        <v>3035.3333333333335</v>
      </c>
      <c r="G49" s="272">
        <v>3019.666666666667</v>
      </c>
      <c r="H49" s="272">
        <v>3087.666666666667</v>
      </c>
      <c r="I49" s="272">
        <v>3103.3333333333339</v>
      </c>
      <c r="J49" s="272">
        <v>3121.666666666667</v>
      </c>
      <c r="K49" s="271">
        <v>3085</v>
      </c>
      <c r="L49" s="271">
        <v>3051</v>
      </c>
      <c r="M49" s="271">
        <v>0.10050000000000001</v>
      </c>
      <c r="N49" s="1"/>
      <c r="O49" s="1"/>
    </row>
    <row r="50" spans="1:15" ht="12.75" customHeight="1">
      <c r="A50" s="30">
        <v>40</v>
      </c>
      <c r="B50" s="281" t="s">
        <v>302</v>
      </c>
      <c r="C50" s="271">
        <v>2014.25</v>
      </c>
      <c r="D50" s="272">
        <v>2016.25</v>
      </c>
      <c r="E50" s="272">
        <v>1997.5</v>
      </c>
      <c r="F50" s="272">
        <v>1980.75</v>
      </c>
      <c r="G50" s="272">
        <v>1962</v>
      </c>
      <c r="H50" s="272">
        <v>2033</v>
      </c>
      <c r="I50" s="272">
        <v>2051.75</v>
      </c>
      <c r="J50" s="272">
        <v>2068.5</v>
      </c>
      <c r="K50" s="271">
        <v>2035</v>
      </c>
      <c r="L50" s="271">
        <v>1999.5</v>
      </c>
      <c r="M50" s="271">
        <v>3.1524200000000002</v>
      </c>
      <c r="N50" s="1"/>
      <c r="O50" s="1"/>
    </row>
    <row r="51" spans="1:15" ht="12.75" customHeight="1">
      <c r="A51" s="30">
        <v>41</v>
      </c>
      <c r="B51" s="281" t="s">
        <v>303</v>
      </c>
      <c r="C51" s="271">
        <v>9389</v>
      </c>
      <c r="D51" s="272">
        <v>9385.6333333333332</v>
      </c>
      <c r="E51" s="272">
        <v>9312.3666666666668</v>
      </c>
      <c r="F51" s="272">
        <v>9235.7333333333336</v>
      </c>
      <c r="G51" s="272">
        <v>9162.4666666666672</v>
      </c>
      <c r="H51" s="272">
        <v>9462.2666666666664</v>
      </c>
      <c r="I51" s="272">
        <v>9535.5333333333328</v>
      </c>
      <c r="J51" s="272">
        <v>9612.1666666666661</v>
      </c>
      <c r="K51" s="271">
        <v>9458.9</v>
      </c>
      <c r="L51" s="271">
        <v>9309</v>
      </c>
      <c r="M51" s="271">
        <v>0.2276</v>
      </c>
      <c r="N51" s="1"/>
      <c r="O51" s="1"/>
    </row>
    <row r="52" spans="1:15" ht="12.75" customHeight="1">
      <c r="A52" s="30">
        <v>42</v>
      </c>
      <c r="B52" s="281" t="s">
        <v>60</v>
      </c>
      <c r="C52" s="271">
        <v>579.9</v>
      </c>
      <c r="D52" s="272">
        <v>582.01666666666665</v>
      </c>
      <c r="E52" s="272">
        <v>575.08333333333326</v>
      </c>
      <c r="F52" s="272">
        <v>570.26666666666665</v>
      </c>
      <c r="G52" s="272">
        <v>563.33333333333326</v>
      </c>
      <c r="H52" s="272">
        <v>586.83333333333326</v>
      </c>
      <c r="I52" s="272">
        <v>593.76666666666665</v>
      </c>
      <c r="J52" s="272">
        <v>598.58333333333326</v>
      </c>
      <c r="K52" s="271">
        <v>588.95000000000005</v>
      </c>
      <c r="L52" s="271">
        <v>577.20000000000005</v>
      </c>
      <c r="M52" s="271">
        <v>14.05087</v>
      </c>
      <c r="N52" s="1"/>
      <c r="O52" s="1"/>
    </row>
    <row r="53" spans="1:15" ht="12.75" customHeight="1">
      <c r="A53" s="30">
        <v>43</v>
      </c>
      <c r="B53" s="281" t="s">
        <v>304</v>
      </c>
      <c r="C53" s="271">
        <v>482.25</v>
      </c>
      <c r="D53" s="272">
        <v>482.34999999999997</v>
      </c>
      <c r="E53" s="272">
        <v>474.69999999999993</v>
      </c>
      <c r="F53" s="272">
        <v>467.15</v>
      </c>
      <c r="G53" s="272">
        <v>459.49999999999994</v>
      </c>
      <c r="H53" s="272">
        <v>489.89999999999992</v>
      </c>
      <c r="I53" s="272">
        <v>497.5499999999999</v>
      </c>
      <c r="J53" s="272">
        <v>505.09999999999991</v>
      </c>
      <c r="K53" s="271">
        <v>490</v>
      </c>
      <c r="L53" s="271">
        <v>474.8</v>
      </c>
      <c r="M53" s="271">
        <v>3.1237400000000002</v>
      </c>
      <c r="N53" s="1"/>
      <c r="O53" s="1"/>
    </row>
    <row r="54" spans="1:15" ht="12.75" customHeight="1">
      <c r="A54" s="30">
        <v>44</v>
      </c>
      <c r="B54" s="281" t="s">
        <v>243</v>
      </c>
      <c r="C54" s="271">
        <v>4398.6499999999996</v>
      </c>
      <c r="D54" s="272">
        <v>4402.2166666666662</v>
      </c>
      <c r="E54" s="272">
        <v>4366.4333333333325</v>
      </c>
      <c r="F54" s="272">
        <v>4334.2166666666662</v>
      </c>
      <c r="G54" s="272">
        <v>4298.4333333333325</v>
      </c>
      <c r="H54" s="272">
        <v>4434.4333333333325</v>
      </c>
      <c r="I54" s="272">
        <v>4470.2166666666672</v>
      </c>
      <c r="J54" s="272">
        <v>4502.4333333333325</v>
      </c>
      <c r="K54" s="271">
        <v>4438</v>
      </c>
      <c r="L54" s="271">
        <v>4370</v>
      </c>
      <c r="M54" s="271">
        <v>3.1682600000000001</v>
      </c>
      <c r="N54" s="1"/>
      <c r="O54" s="1"/>
    </row>
    <row r="55" spans="1:15" ht="12.75" customHeight="1">
      <c r="A55" s="30">
        <v>45</v>
      </c>
      <c r="B55" s="281" t="s">
        <v>61</v>
      </c>
      <c r="C55" s="271">
        <v>772.1</v>
      </c>
      <c r="D55" s="272">
        <v>770.69999999999993</v>
      </c>
      <c r="E55" s="272">
        <v>767.64999999999986</v>
      </c>
      <c r="F55" s="272">
        <v>763.19999999999993</v>
      </c>
      <c r="G55" s="272">
        <v>760.14999999999986</v>
      </c>
      <c r="H55" s="272">
        <v>775.14999999999986</v>
      </c>
      <c r="I55" s="272">
        <v>778.19999999999982</v>
      </c>
      <c r="J55" s="272">
        <v>782.64999999999986</v>
      </c>
      <c r="K55" s="271">
        <v>773.75</v>
      </c>
      <c r="L55" s="271">
        <v>766.25</v>
      </c>
      <c r="M55" s="271">
        <v>76.743899999999996</v>
      </c>
      <c r="N55" s="1"/>
      <c r="O55" s="1"/>
    </row>
    <row r="56" spans="1:15" ht="12.75" customHeight="1">
      <c r="A56" s="30">
        <v>46</v>
      </c>
      <c r="B56" s="281" t="s">
        <v>305</v>
      </c>
      <c r="C56" s="271">
        <v>3269.45</v>
      </c>
      <c r="D56" s="272">
        <v>3273.7166666666667</v>
      </c>
      <c r="E56" s="272">
        <v>3202.3833333333332</v>
      </c>
      <c r="F56" s="272">
        <v>3135.3166666666666</v>
      </c>
      <c r="G56" s="272">
        <v>3063.9833333333331</v>
      </c>
      <c r="H56" s="272">
        <v>3340.7833333333333</v>
      </c>
      <c r="I56" s="272">
        <v>3412.1166666666663</v>
      </c>
      <c r="J56" s="272">
        <v>3479.1833333333334</v>
      </c>
      <c r="K56" s="271">
        <v>3345.05</v>
      </c>
      <c r="L56" s="271">
        <v>3206.65</v>
      </c>
      <c r="M56" s="271">
        <v>0.79113999999999995</v>
      </c>
      <c r="N56" s="1"/>
      <c r="O56" s="1"/>
    </row>
    <row r="57" spans="1:15" ht="12" customHeight="1">
      <c r="A57" s="30">
        <v>47</v>
      </c>
      <c r="B57" s="281" t="s">
        <v>306</v>
      </c>
      <c r="C57" s="271">
        <v>662</v>
      </c>
      <c r="D57" s="272">
        <v>664.05000000000007</v>
      </c>
      <c r="E57" s="272">
        <v>658.20000000000016</v>
      </c>
      <c r="F57" s="272">
        <v>654.40000000000009</v>
      </c>
      <c r="G57" s="272">
        <v>648.55000000000018</v>
      </c>
      <c r="H57" s="272">
        <v>667.85000000000014</v>
      </c>
      <c r="I57" s="272">
        <v>673.7</v>
      </c>
      <c r="J57" s="272">
        <v>677.50000000000011</v>
      </c>
      <c r="K57" s="271">
        <v>669.9</v>
      </c>
      <c r="L57" s="271">
        <v>660.25</v>
      </c>
      <c r="M57" s="271">
        <v>6.7273899999999998</v>
      </c>
      <c r="N57" s="1"/>
      <c r="O57" s="1"/>
    </row>
    <row r="58" spans="1:15" ht="12.75" customHeight="1">
      <c r="A58" s="30">
        <v>48</v>
      </c>
      <c r="B58" s="281" t="s">
        <v>62</v>
      </c>
      <c r="C58" s="271">
        <v>4067.9</v>
      </c>
      <c r="D58" s="272">
        <v>4082.7833333333333</v>
      </c>
      <c r="E58" s="272">
        <v>4045.1166666666668</v>
      </c>
      <c r="F58" s="272">
        <v>4022.3333333333335</v>
      </c>
      <c r="G58" s="272">
        <v>3984.666666666667</v>
      </c>
      <c r="H58" s="272">
        <v>4105.5666666666666</v>
      </c>
      <c r="I58" s="272">
        <v>4143.2333333333336</v>
      </c>
      <c r="J58" s="272">
        <v>4166.0166666666664</v>
      </c>
      <c r="K58" s="271">
        <v>4120.45</v>
      </c>
      <c r="L58" s="271">
        <v>4060</v>
      </c>
      <c r="M58" s="271">
        <v>3.1317900000000001</v>
      </c>
      <c r="N58" s="1"/>
      <c r="O58" s="1"/>
    </row>
    <row r="59" spans="1:15" ht="12.75" customHeight="1">
      <c r="A59" s="30">
        <v>49</v>
      </c>
      <c r="B59" s="281" t="s">
        <v>307</v>
      </c>
      <c r="C59" s="271">
        <v>1155.75</v>
      </c>
      <c r="D59" s="272">
        <v>1161.55</v>
      </c>
      <c r="E59" s="272">
        <v>1139.5</v>
      </c>
      <c r="F59" s="272">
        <v>1123.25</v>
      </c>
      <c r="G59" s="272">
        <v>1101.2</v>
      </c>
      <c r="H59" s="272">
        <v>1177.8</v>
      </c>
      <c r="I59" s="272">
        <v>1199.8499999999997</v>
      </c>
      <c r="J59" s="272">
        <v>1216.0999999999999</v>
      </c>
      <c r="K59" s="271">
        <v>1183.5999999999999</v>
      </c>
      <c r="L59" s="271">
        <v>1145.3</v>
      </c>
      <c r="M59" s="271">
        <v>1.77918</v>
      </c>
      <c r="N59" s="1"/>
      <c r="O59" s="1"/>
    </row>
    <row r="60" spans="1:15" ht="12.75" customHeight="1">
      <c r="A60" s="30">
        <v>50</v>
      </c>
      <c r="B60" s="281" t="s">
        <v>65</v>
      </c>
      <c r="C60" s="271">
        <v>7527.1</v>
      </c>
      <c r="D60" s="272">
        <v>7487.0333333333328</v>
      </c>
      <c r="E60" s="272">
        <v>7336.0666666666657</v>
      </c>
      <c r="F60" s="272">
        <v>7145.0333333333328</v>
      </c>
      <c r="G60" s="272">
        <v>6994.0666666666657</v>
      </c>
      <c r="H60" s="272">
        <v>7678.0666666666657</v>
      </c>
      <c r="I60" s="272">
        <v>7829.0333333333328</v>
      </c>
      <c r="J60" s="272">
        <v>8020.0666666666657</v>
      </c>
      <c r="K60" s="271">
        <v>7638</v>
      </c>
      <c r="L60" s="271">
        <v>7296</v>
      </c>
      <c r="M60" s="271">
        <v>23.444140000000001</v>
      </c>
      <c r="N60" s="1"/>
      <c r="O60" s="1"/>
    </row>
    <row r="61" spans="1:15" ht="12.75" customHeight="1">
      <c r="A61" s="30">
        <v>51</v>
      </c>
      <c r="B61" s="281" t="s">
        <v>64</v>
      </c>
      <c r="C61" s="271">
        <v>16840.3</v>
      </c>
      <c r="D61" s="272">
        <v>16637.266666666666</v>
      </c>
      <c r="E61" s="272">
        <v>16133.033333333333</v>
      </c>
      <c r="F61" s="272">
        <v>15425.766666666666</v>
      </c>
      <c r="G61" s="272">
        <v>14921.533333333333</v>
      </c>
      <c r="H61" s="272">
        <v>17344.533333333333</v>
      </c>
      <c r="I61" s="272">
        <v>17848.766666666663</v>
      </c>
      <c r="J61" s="272">
        <v>18556.033333333333</v>
      </c>
      <c r="K61" s="271">
        <v>17141.5</v>
      </c>
      <c r="L61" s="271">
        <v>15930</v>
      </c>
      <c r="M61" s="271">
        <v>9.43581</v>
      </c>
      <c r="N61" s="1"/>
      <c r="O61" s="1"/>
    </row>
    <row r="62" spans="1:15" ht="12.75" customHeight="1">
      <c r="A62" s="30">
        <v>52</v>
      </c>
      <c r="B62" s="281" t="s">
        <v>244</v>
      </c>
      <c r="C62" s="271">
        <v>5431.65</v>
      </c>
      <c r="D62" s="272">
        <v>5402.3</v>
      </c>
      <c r="E62" s="272">
        <v>5355.6</v>
      </c>
      <c r="F62" s="272">
        <v>5279.55</v>
      </c>
      <c r="G62" s="272">
        <v>5232.8500000000004</v>
      </c>
      <c r="H62" s="272">
        <v>5478.35</v>
      </c>
      <c r="I62" s="272">
        <v>5525.0499999999993</v>
      </c>
      <c r="J62" s="272">
        <v>5601.1</v>
      </c>
      <c r="K62" s="271">
        <v>5449</v>
      </c>
      <c r="L62" s="271">
        <v>5326.25</v>
      </c>
      <c r="M62" s="271">
        <v>0.53154000000000001</v>
      </c>
      <c r="N62" s="1"/>
      <c r="O62" s="1"/>
    </row>
    <row r="63" spans="1:15" ht="12.75" customHeight="1">
      <c r="A63" s="30">
        <v>53</v>
      </c>
      <c r="B63" s="281" t="s">
        <v>308</v>
      </c>
      <c r="C63" s="271">
        <v>3647.75</v>
      </c>
      <c r="D63" s="272">
        <v>3632.5833333333335</v>
      </c>
      <c r="E63" s="272">
        <v>3565.166666666667</v>
      </c>
      <c r="F63" s="272">
        <v>3482.5833333333335</v>
      </c>
      <c r="G63" s="272">
        <v>3415.166666666667</v>
      </c>
      <c r="H63" s="272">
        <v>3715.166666666667</v>
      </c>
      <c r="I63" s="272">
        <v>3782.5833333333339</v>
      </c>
      <c r="J63" s="272">
        <v>3865.166666666667</v>
      </c>
      <c r="K63" s="271">
        <v>3700</v>
      </c>
      <c r="L63" s="271">
        <v>3550</v>
      </c>
      <c r="M63" s="271">
        <v>1.63222</v>
      </c>
      <c r="N63" s="1"/>
      <c r="O63" s="1"/>
    </row>
    <row r="64" spans="1:15" ht="12.75" customHeight="1">
      <c r="A64" s="30">
        <v>54</v>
      </c>
      <c r="B64" s="281" t="s">
        <v>66</v>
      </c>
      <c r="C64" s="271">
        <v>2214.85</v>
      </c>
      <c r="D64" s="272">
        <v>2215.5333333333333</v>
      </c>
      <c r="E64" s="272">
        <v>2201.5666666666666</v>
      </c>
      <c r="F64" s="272">
        <v>2188.2833333333333</v>
      </c>
      <c r="G64" s="272">
        <v>2174.3166666666666</v>
      </c>
      <c r="H64" s="272">
        <v>2228.8166666666666</v>
      </c>
      <c r="I64" s="272">
        <v>2242.7833333333328</v>
      </c>
      <c r="J64" s="272">
        <v>2256.0666666666666</v>
      </c>
      <c r="K64" s="271">
        <v>2229.5</v>
      </c>
      <c r="L64" s="271">
        <v>2202.25</v>
      </c>
      <c r="M64" s="271">
        <v>3.4179200000000001</v>
      </c>
      <c r="N64" s="1"/>
      <c r="O64" s="1"/>
    </row>
    <row r="65" spans="1:15" ht="12.75" customHeight="1">
      <c r="A65" s="30">
        <v>55</v>
      </c>
      <c r="B65" s="281" t="s">
        <v>309</v>
      </c>
      <c r="C65" s="271">
        <v>339.65</v>
      </c>
      <c r="D65" s="272">
        <v>340.40000000000003</v>
      </c>
      <c r="E65" s="272">
        <v>337.80000000000007</v>
      </c>
      <c r="F65" s="272">
        <v>335.95000000000005</v>
      </c>
      <c r="G65" s="272">
        <v>333.35000000000008</v>
      </c>
      <c r="H65" s="272">
        <v>342.25000000000006</v>
      </c>
      <c r="I65" s="272">
        <v>344.85000000000008</v>
      </c>
      <c r="J65" s="272">
        <v>346.70000000000005</v>
      </c>
      <c r="K65" s="271">
        <v>343</v>
      </c>
      <c r="L65" s="271">
        <v>338.55</v>
      </c>
      <c r="M65" s="271">
        <v>12.50597</v>
      </c>
      <c r="N65" s="1"/>
      <c r="O65" s="1"/>
    </row>
    <row r="66" spans="1:15" ht="12.75" customHeight="1">
      <c r="A66" s="30">
        <v>56</v>
      </c>
      <c r="B66" s="281" t="s">
        <v>67</v>
      </c>
      <c r="C66" s="271">
        <v>286.64999999999998</v>
      </c>
      <c r="D66" s="272">
        <v>284.60000000000002</v>
      </c>
      <c r="E66" s="272">
        <v>281.15000000000003</v>
      </c>
      <c r="F66" s="272">
        <v>275.65000000000003</v>
      </c>
      <c r="G66" s="272">
        <v>272.20000000000005</v>
      </c>
      <c r="H66" s="272">
        <v>290.10000000000002</v>
      </c>
      <c r="I66" s="272">
        <v>293.55000000000007</v>
      </c>
      <c r="J66" s="272">
        <v>299.05</v>
      </c>
      <c r="K66" s="271">
        <v>288.05</v>
      </c>
      <c r="L66" s="271">
        <v>279.10000000000002</v>
      </c>
      <c r="M66" s="271">
        <v>74.273820000000001</v>
      </c>
      <c r="N66" s="1"/>
      <c r="O66" s="1"/>
    </row>
    <row r="67" spans="1:15" ht="12.75" customHeight="1">
      <c r="A67" s="30">
        <v>57</v>
      </c>
      <c r="B67" s="281" t="s">
        <v>68</v>
      </c>
      <c r="C67" s="271">
        <v>126.6</v>
      </c>
      <c r="D67" s="272">
        <v>124.98333333333333</v>
      </c>
      <c r="E67" s="272">
        <v>122.96666666666667</v>
      </c>
      <c r="F67" s="272">
        <v>119.33333333333333</v>
      </c>
      <c r="G67" s="272">
        <v>117.31666666666666</v>
      </c>
      <c r="H67" s="272">
        <v>128.61666666666667</v>
      </c>
      <c r="I67" s="272">
        <v>130.63333333333335</v>
      </c>
      <c r="J67" s="272">
        <v>134.26666666666668</v>
      </c>
      <c r="K67" s="271">
        <v>127</v>
      </c>
      <c r="L67" s="271">
        <v>121.35</v>
      </c>
      <c r="M67" s="271">
        <v>358.45276000000001</v>
      </c>
      <c r="N67" s="1"/>
      <c r="O67" s="1"/>
    </row>
    <row r="68" spans="1:15" ht="12.75" customHeight="1">
      <c r="A68" s="30">
        <v>58</v>
      </c>
      <c r="B68" s="281" t="s">
        <v>245</v>
      </c>
      <c r="C68" s="271">
        <v>50.6</v>
      </c>
      <c r="D68" s="272">
        <v>50.300000000000004</v>
      </c>
      <c r="E68" s="272">
        <v>49.500000000000007</v>
      </c>
      <c r="F68" s="272">
        <v>48.400000000000006</v>
      </c>
      <c r="G68" s="272">
        <v>47.600000000000009</v>
      </c>
      <c r="H68" s="272">
        <v>51.400000000000006</v>
      </c>
      <c r="I68" s="272">
        <v>52.2</v>
      </c>
      <c r="J68" s="272">
        <v>53.300000000000004</v>
      </c>
      <c r="K68" s="271">
        <v>51.1</v>
      </c>
      <c r="L68" s="271">
        <v>49.2</v>
      </c>
      <c r="M68" s="271">
        <v>41.630850000000002</v>
      </c>
      <c r="N68" s="1"/>
      <c r="O68" s="1"/>
    </row>
    <row r="69" spans="1:15" ht="12.75" customHeight="1">
      <c r="A69" s="30">
        <v>59</v>
      </c>
      <c r="B69" s="281" t="s">
        <v>310</v>
      </c>
      <c r="C69" s="271">
        <v>17.899999999999999</v>
      </c>
      <c r="D69" s="272">
        <v>17.783333333333335</v>
      </c>
      <c r="E69" s="272">
        <v>17.516666666666669</v>
      </c>
      <c r="F69" s="272">
        <v>17.133333333333333</v>
      </c>
      <c r="G69" s="272">
        <v>16.866666666666667</v>
      </c>
      <c r="H69" s="272">
        <v>18.166666666666671</v>
      </c>
      <c r="I69" s="272">
        <v>18.433333333333337</v>
      </c>
      <c r="J69" s="272">
        <v>18.816666666666674</v>
      </c>
      <c r="K69" s="271">
        <v>18.05</v>
      </c>
      <c r="L69" s="271">
        <v>17.399999999999999</v>
      </c>
      <c r="M69" s="271">
        <v>42.36486</v>
      </c>
      <c r="N69" s="1"/>
      <c r="O69" s="1"/>
    </row>
    <row r="70" spans="1:15" ht="12.75" customHeight="1">
      <c r="A70" s="30">
        <v>60</v>
      </c>
      <c r="B70" s="281" t="s">
        <v>69</v>
      </c>
      <c r="C70" s="271">
        <v>1936.45</v>
      </c>
      <c r="D70" s="272">
        <v>1938.8166666666666</v>
      </c>
      <c r="E70" s="272">
        <v>1888.6333333333332</v>
      </c>
      <c r="F70" s="272">
        <v>1840.8166666666666</v>
      </c>
      <c r="G70" s="272">
        <v>1790.6333333333332</v>
      </c>
      <c r="H70" s="272">
        <v>1986.6333333333332</v>
      </c>
      <c r="I70" s="272">
        <v>2036.8166666666666</v>
      </c>
      <c r="J70" s="272">
        <v>2084.6333333333332</v>
      </c>
      <c r="K70" s="271">
        <v>1989</v>
      </c>
      <c r="L70" s="271">
        <v>1891</v>
      </c>
      <c r="M70" s="271">
        <v>10.435790000000001</v>
      </c>
      <c r="N70" s="1"/>
      <c r="O70" s="1"/>
    </row>
    <row r="71" spans="1:15" ht="12.75" customHeight="1">
      <c r="A71" s="30">
        <v>61</v>
      </c>
      <c r="B71" s="281" t="s">
        <v>311</v>
      </c>
      <c r="C71" s="271">
        <v>5322.8</v>
      </c>
      <c r="D71" s="272">
        <v>5341.3499999999995</v>
      </c>
      <c r="E71" s="272">
        <v>5282.6999999999989</v>
      </c>
      <c r="F71" s="272">
        <v>5242.5999999999995</v>
      </c>
      <c r="G71" s="272">
        <v>5183.9499999999989</v>
      </c>
      <c r="H71" s="272">
        <v>5381.4499999999989</v>
      </c>
      <c r="I71" s="272">
        <v>5440.0999999999985</v>
      </c>
      <c r="J71" s="272">
        <v>5480.1999999999989</v>
      </c>
      <c r="K71" s="271">
        <v>5400</v>
      </c>
      <c r="L71" s="271">
        <v>5301.25</v>
      </c>
      <c r="M71" s="271">
        <v>4.9700000000000001E-2</v>
      </c>
      <c r="N71" s="1"/>
      <c r="O71" s="1"/>
    </row>
    <row r="72" spans="1:15" ht="12.75" customHeight="1">
      <c r="A72" s="30">
        <v>62</v>
      </c>
      <c r="B72" s="281" t="s">
        <v>72</v>
      </c>
      <c r="C72" s="271">
        <v>705</v>
      </c>
      <c r="D72" s="272">
        <v>698.73333333333323</v>
      </c>
      <c r="E72" s="272">
        <v>688.51666666666642</v>
      </c>
      <c r="F72" s="272">
        <v>672.03333333333319</v>
      </c>
      <c r="G72" s="272">
        <v>661.81666666666638</v>
      </c>
      <c r="H72" s="272">
        <v>715.21666666666647</v>
      </c>
      <c r="I72" s="272">
        <v>725.43333333333339</v>
      </c>
      <c r="J72" s="272">
        <v>741.91666666666652</v>
      </c>
      <c r="K72" s="271">
        <v>708.95</v>
      </c>
      <c r="L72" s="271">
        <v>682.25</v>
      </c>
      <c r="M72" s="271">
        <v>18.00385</v>
      </c>
      <c r="N72" s="1"/>
      <c r="O72" s="1"/>
    </row>
    <row r="73" spans="1:15" ht="12.75" customHeight="1">
      <c r="A73" s="30">
        <v>63</v>
      </c>
      <c r="B73" s="281" t="s">
        <v>312</v>
      </c>
      <c r="C73" s="271">
        <v>852.6</v>
      </c>
      <c r="D73" s="272">
        <v>854.61666666666667</v>
      </c>
      <c r="E73" s="272">
        <v>842.23333333333335</v>
      </c>
      <c r="F73" s="272">
        <v>831.86666666666667</v>
      </c>
      <c r="G73" s="272">
        <v>819.48333333333335</v>
      </c>
      <c r="H73" s="272">
        <v>864.98333333333335</v>
      </c>
      <c r="I73" s="272">
        <v>877.36666666666679</v>
      </c>
      <c r="J73" s="272">
        <v>887.73333333333335</v>
      </c>
      <c r="K73" s="271">
        <v>867</v>
      </c>
      <c r="L73" s="271">
        <v>844.25</v>
      </c>
      <c r="M73" s="271">
        <v>8.8260500000000004</v>
      </c>
      <c r="N73" s="1"/>
      <c r="O73" s="1"/>
    </row>
    <row r="74" spans="1:15" ht="12.75" customHeight="1">
      <c r="A74" s="30">
        <v>64</v>
      </c>
      <c r="B74" s="281" t="s">
        <v>71</v>
      </c>
      <c r="C74" s="271">
        <v>291.35000000000002</v>
      </c>
      <c r="D74" s="272">
        <v>292.55</v>
      </c>
      <c r="E74" s="272">
        <v>289.40000000000003</v>
      </c>
      <c r="F74" s="272">
        <v>287.45000000000005</v>
      </c>
      <c r="G74" s="272">
        <v>284.30000000000007</v>
      </c>
      <c r="H74" s="272">
        <v>294.5</v>
      </c>
      <c r="I74" s="272">
        <v>297.64999999999998</v>
      </c>
      <c r="J74" s="272">
        <v>299.59999999999997</v>
      </c>
      <c r="K74" s="271">
        <v>295.7</v>
      </c>
      <c r="L74" s="271">
        <v>290.60000000000002</v>
      </c>
      <c r="M74" s="271">
        <v>43.243470000000002</v>
      </c>
      <c r="N74" s="1"/>
      <c r="O74" s="1"/>
    </row>
    <row r="75" spans="1:15" ht="12.75" customHeight="1">
      <c r="A75" s="30">
        <v>65</v>
      </c>
      <c r="B75" s="281" t="s">
        <v>73</v>
      </c>
      <c r="C75" s="271">
        <v>763.65</v>
      </c>
      <c r="D75" s="272">
        <v>770.73333333333323</v>
      </c>
      <c r="E75" s="272">
        <v>754.46666666666647</v>
      </c>
      <c r="F75" s="272">
        <v>745.28333333333319</v>
      </c>
      <c r="G75" s="272">
        <v>729.01666666666642</v>
      </c>
      <c r="H75" s="272">
        <v>779.91666666666652</v>
      </c>
      <c r="I75" s="272">
        <v>796.18333333333317</v>
      </c>
      <c r="J75" s="272">
        <v>805.36666666666656</v>
      </c>
      <c r="K75" s="271">
        <v>787</v>
      </c>
      <c r="L75" s="271">
        <v>761.55</v>
      </c>
      <c r="M75" s="271">
        <v>13.1685</v>
      </c>
      <c r="N75" s="1"/>
      <c r="O75" s="1"/>
    </row>
    <row r="76" spans="1:15" ht="12.75" customHeight="1">
      <c r="A76" s="30">
        <v>66</v>
      </c>
      <c r="B76" s="281" t="s">
        <v>76</v>
      </c>
      <c r="C76" s="271">
        <v>53.75</v>
      </c>
      <c r="D76" s="272">
        <v>53.833333333333336</v>
      </c>
      <c r="E76" s="272">
        <v>53.416666666666671</v>
      </c>
      <c r="F76" s="272">
        <v>53.083333333333336</v>
      </c>
      <c r="G76" s="272">
        <v>52.666666666666671</v>
      </c>
      <c r="H76" s="272">
        <v>54.166666666666671</v>
      </c>
      <c r="I76" s="272">
        <v>54.583333333333343</v>
      </c>
      <c r="J76" s="272">
        <v>54.916666666666671</v>
      </c>
      <c r="K76" s="271">
        <v>54.25</v>
      </c>
      <c r="L76" s="271">
        <v>53.5</v>
      </c>
      <c r="M76" s="271">
        <v>118.73959000000001</v>
      </c>
      <c r="N76" s="1"/>
      <c r="O76" s="1"/>
    </row>
    <row r="77" spans="1:15" ht="12.75" customHeight="1">
      <c r="A77" s="30">
        <v>67</v>
      </c>
      <c r="B77" s="281" t="s">
        <v>80</v>
      </c>
      <c r="C77" s="271">
        <v>353.15</v>
      </c>
      <c r="D77" s="272">
        <v>351.8</v>
      </c>
      <c r="E77" s="272">
        <v>348.35</v>
      </c>
      <c r="F77" s="272">
        <v>343.55</v>
      </c>
      <c r="G77" s="272">
        <v>340.1</v>
      </c>
      <c r="H77" s="272">
        <v>356.6</v>
      </c>
      <c r="I77" s="272">
        <v>360.04999999999995</v>
      </c>
      <c r="J77" s="272">
        <v>364.85</v>
      </c>
      <c r="K77" s="271">
        <v>355.25</v>
      </c>
      <c r="L77" s="271">
        <v>347</v>
      </c>
      <c r="M77" s="271">
        <v>70.733999999999995</v>
      </c>
      <c r="N77" s="1"/>
      <c r="O77" s="1"/>
    </row>
    <row r="78" spans="1:15" ht="12.75" customHeight="1">
      <c r="A78" s="30">
        <v>68</v>
      </c>
      <c r="B78" s="281" t="s">
        <v>75</v>
      </c>
      <c r="C78" s="271">
        <v>722.95</v>
      </c>
      <c r="D78" s="272">
        <v>716.63333333333321</v>
      </c>
      <c r="E78" s="272">
        <v>708.61666666666645</v>
      </c>
      <c r="F78" s="272">
        <v>694.28333333333319</v>
      </c>
      <c r="G78" s="272">
        <v>686.26666666666642</v>
      </c>
      <c r="H78" s="272">
        <v>730.96666666666647</v>
      </c>
      <c r="I78" s="272">
        <v>738.98333333333335</v>
      </c>
      <c r="J78" s="272">
        <v>753.31666666666649</v>
      </c>
      <c r="K78" s="271">
        <v>724.65</v>
      </c>
      <c r="L78" s="271">
        <v>702.3</v>
      </c>
      <c r="M78" s="271">
        <v>88.129540000000006</v>
      </c>
      <c r="N78" s="1"/>
      <c r="O78" s="1"/>
    </row>
    <row r="79" spans="1:15" ht="12.75" customHeight="1">
      <c r="A79" s="30">
        <v>69</v>
      </c>
      <c r="B79" s="281" t="s">
        <v>77</v>
      </c>
      <c r="C79" s="271">
        <v>317.5</v>
      </c>
      <c r="D79" s="272">
        <v>317.71666666666664</v>
      </c>
      <c r="E79" s="272">
        <v>315.93333333333328</v>
      </c>
      <c r="F79" s="272">
        <v>314.36666666666662</v>
      </c>
      <c r="G79" s="272">
        <v>312.58333333333326</v>
      </c>
      <c r="H79" s="272">
        <v>319.2833333333333</v>
      </c>
      <c r="I79" s="272">
        <v>321.06666666666672</v>
      </c>
      <c r="J79" s="272">
        <v>322.63333333333333</v>
      </c>
      <c r="K79" s="271">
        <v>319.5</v>
      </c>
      <c r="L79" s="271">
        <v>316.14999999999998</v>
      </c>
      <c r="M79" s="271">
        <v>12.055949999999999</v>
      </c>
      <c r="N79" s="1"/>
      <c r="O79" s="1"/>
    </row>
    <row r="80" spans="1:15" ht="12.75" customHeight="1">
      <c r="A80" s="30">
        <v>70</v>
      </c>
      <c r="B80" s="281" t="s">
        <v>313</v>
      </c>
      <c r="C80" s="271">
        <v>974.9</v>
      </c>
      <c r="D80" s="272">
        <v>976.29999999999984</v>
      </c>
      <c r="E80" s="272">
        <v>966.54999999999973</v>
      </c>
      <c r="F80" s="272">
        <v>958.19999999999993</v>
      </c>
      <c r="G80" s="272">
        <v>948.44999999999982</v>
      </c>
      <c r="H80" s="272">
        <v>984.64999999999964</v>
      </c>
      <c r="I80" s="272">
        <v>994.39999999999986</v>
      </c>
      <c r="J80" s="272">
        <v>1002.7499999999995</v>
      </c>
      <c r="K80" s="271">
        <v>986.05</v>
      </c>
      <c r="L80" s="271">
        <v>967.95</v>
      </c>
      <c r="M80" s="271">
        <v>0.59253</v>
      </c>
      <c r="N80" s="1"/>
      <c r="O80" s="1"/>
    </row>
    <row r="81" spans="1:15" ht="12.75" customHeight="1">
      <c r="A81" s="30">
        <v>71</v>
      </c>
      <c r="B81" s="281" t="s">
        <v>314</v>
      </c>
      <c r="C81" s="271">
        <v>339</v>
      </c>
      <c r="D81" s="272">
        <v>338.63333333333338</v>
      </c>
      <c r="E81" s="272">
        <v>334.56666666666678</v>
      </c>
      <c r="F81" s="272">
        <v>330.13333333333338</v>
      </c>
      <c r="G81" s="272">
        <v>326.06666666666678</v>
      </c>
      <c r="H81" s="272">
        <v>343.06666666666678</v>
      </c>
      <c r="I81" s="272">
        <v>347.13333333333338</v>
      </c>
      <c r="J81" s="272">
        <v>351.56666666666678</v>
      </c>
      <c r="K81" s="271">
        <v>342.7</v>
      </c>
      <c r="L81" s="271">
        <v>334.2</v>
      </c>
      <c r="M81" s="271">
        <v>30.08023</v>
      </c>
      <c r="N81" s="1"/>
      <c r="O81" s="1"/>
    </row>
    <row r="82" spans="1:15" ht="12.75" customHeight="1">
      <c r="A82" s="30">
        <v>72</v>
      </c>
      <c r="B82" s="281" t="s">
        <v>315</v>
      </c>
      <c r="C82" s="271">
        <v>8646.25</v>
      </c>
      <c r="D82" s="272">
        <v>8688.75</v>
      </c>
      <c r="E82" s="272">
        <v>8577.5</v>
      </c>
      <c r="F82" s="272">
        <v>8508.75</v>
      </c>
      <c r="G82" s="272">
        <v>8397.5</v>
      </c>
      <c r="H82" s="272">
        <v>8757.5</v>
      </c>
      <c r="I82" s="272">
        <v>8868.75</v>
      </c>
      <c r="J82" s="272">
        <v>8937.5</v>
      </c>
      <c r="K82" s="271">
        <v>8800</v>
      </c>
      <c r="L82" s="271">
        <v>8620</v>
      </c>
      <c r="M82" s="271">
        <v>0.10738</v>
      </c>
      <c r="N82" s="1"/>
      <c r="O82" s="1"/>
    </row>
    <row r="83" spans="1:15" ht="12.75" customHeight="1">
      <c r="A83" s="30">
        <v>73</v>
      </c>
      <c r="B83" s="281" t="s">
        <v>316</v>
      </c>
      <c r="C83" s="271">
        <v>1048.0999999999999</v>
      </c>
      <c r="D83" s="272">
        <v>1034.1166666666666</v>
      </c>
      <c r="E83" s="272">
        <v>1016.333333333333</v>
      </c>
      <c r="F83" s="272">
        <v>984.56666666666649</v>
      </c>
      <c r="G83" s="272">
        <v>966.78333333333296</v>
      </c>
      <c r="H83" s="272">
        <v>1065.8833333333332</v>
      </c>
      <c r="I83" s="272">
        <v>1083.6666666666665</v>
      </c>
      <c r="J83" s="272">
        <v>1115.4333333333332</v>
      </c>
      <c r="K83" s="271">
        <v>1051.9000000000001</v>
      </c>
      <c r="L83" s="271">
        <v>1002.35</v>
      </c>
      <c r="M83" s="271">
        <v>1.4168000000000001</v>
      </c>
      <c r="N83" s="1"/>
      <c r="O83" s="1"/>
    </row>
    <row r="84" spans="1:15" ht="12.75" customHeight="1">
      <c r="A84" s="30">
        <v>74</v>
      </c>
      <c r="B84" s="281" t="s">
        <v>246</v>
      </c>
      <c r="C84" s="271">
        <v>920.55</v>
      </c>
      <c r="D84" s="272">
        <v>922.54999999999984</v>
      </c>
      <c r="E84" s="272">
        <v>909.29999999999973</v>
      </c>
      <c r="F84" s="272">
        <v>898.04999999999984</v>
      </c>
      <c r="G84" s="272">
        <v>884.79999999999973</v>
      </c>
      <c r="H84" s="272">
        <v>933.79999999999973</v>
      </c>
      <c r="I84" s="272">
        <v>947.05</v>
      </c>
      <c r="J84" s="272">
        <v>958.29999999999973</v>
      </c>
      <c r="K84" s="271">
        <v>935.8</v>
      </c>
      <c r="L84" s="271">
        <v>911.3</v>
      </c>
      <c r="M84" s="271">
        <v>0.34744999999999998</v>
      </c>
      <c r="N84" s="1"/>
      <c r="O84" s="1"/>
    </row>
    <row r="85" spans="1:15" ht="12.75" customHeight="1">
      <c r="A85" s="30">
        <v>75</v>
      </c>
      <c r="B85" s="281" t="s">
        <v>846</v>
      </c>
      <c r="C85" s="271">
        <v>596.54999999999995</v>
      </c>
      <c r="D85" s="272">
        <v>599.68333333333328</v>
      </c>
      <c r="E85" s="272">
        <v>590.96666666666658</v>
      </c>
      <c r="F85" s="272">
        <v>585.38333333333333</v>
      </c>
      <c r="G85" s="272">
        <v>576.66666666666663</v>
      </c>
      <c r="H85" s="272">
        <v>605.26666666666654</v>
      </c>
      <c r="I85" s="272">
        <v>613.98333333333323</v>
      </c>
      <c r="J85" s="272">
        <v>619.56666666666649</v>
      </c>
      <c r="K85" s="271">
        <v>608.4</v>
      </c>
      <c r="L85" s="271">
        <v>594.1</v>
      </c>
      <c r="M85" s="271">
        <v>4.6373899999999999</v>
      </c>
      <c r="N85" s="1"/>
      <c r="O85" s="1"/>
    </row>
    <row r="86" spans="1:15" ht="12.75" customHeight="1">
      <c r="A86" s="30">
        <v>76</v>
      </c>
      <c r="B86" s="281" t="s">
        <v>78</v>
      </c>
      <c r="C86" s="271">
        <v>17957.099999999999</v>
      </c>
      <c r="D86" s="272">
        <v>18012.883333333335</v>
      </c>
      <c r="E86" s="272">
        <v>17801.066666666669</v>
      </c>
      <c r="F86" s="272">
        <v>17645.033333333333</v>
      </c>
      <c r="G86" s="272">
        <v>17433.216666666667</v>
      </c>
      <c r="H86" s="272">
        <v>18168.916666666672</v>
      </c>
      <c r="I86" s="272">
        <v>18380.733333333337</v>
      </c>
      <c r="J86" s="272">
        <v>18536.766666666674</v>
      </c>
      <c r="K86" s="271">
        <v>18224.7</v>
      </c>
      <c r="L86" s="271">
        <v>17856.849999999999</v>
      </c>
      <c r="M86" s="271">
        <v>0.61621999999999999</v>
      </c>
      <c r="N86" s="1"/>
      <c r="O86" s="1"/>
    </row>
    <row r="87" spans="1:15" ht="12.75" customHeight="1">
      <c r="A87" s="30">
        <v>77</v>
      </c>
      <c r="B87" s="281" t="s">
        <v>317</v>
      </c>
      <c r="C87" s="271">
        <v>502</v>
      </c>
      <c r="D87" s="272">
        <v>504.61666666666662</v>
      </c>
      <c r="E87" s="272">
        <v>495.38333333333321</v>
      </c>
      <c r="F87" s="272">
        <v>488.76666666666659</v>
      </c>
      <c r="G87" s="272">
        <v>479.53333333333319</v>
      </c>
      <c r="H87" s="272">
        <v>511.23333333333323</v>
      </c>
      <c r="I87" s="272">
        <v>520.4666666666667</v>
      </c>
      <c r="J87" s="272">
        <v>527.08333333333326</v>
      </c>
      <c r="K87" s="271">
        <v>513.85</v>
      </c>
      <c r="L87" s="271">
        <v>498</v>
      </c>
      <c r="M87" s="271">
        <v>1.97573</v>
      </c>
      <c r="N87" s="1"/>
      <c r="O87" s="1"/>
    </row>
    <row r="88" spans="1:15" ht="12.75" customHeight="1">
      <c r="A88" s="30">
        <v>78</v>
      </c>
      <c r="B88" s="281" t="s">
        <v>847</v>
      </c>
      <c r="C88" s="271">
        <v>40.200000000000003</v>
      </c>
      <c r="D88" s="272">
        <v>39.700000000000003</v>
      </c>
      <c r="E88" s="272">
        <v>39.200000000000003</v>
      </c>
      <c r="F88" s="272">
        <v>38.200000000000003</v>
      </c>
      <c r="G88" s="272">
        <v>37.700000000000003</v>
      </c>
      <c r="H88" s="272">
        <v>40.700000000000003</v>
      </c>
      <c r="I88" s="272">
        <v>41.2</v>
      </c>
      <c r="J88" s="272">
        <v>42.2</v>
      </c>
      <c r="K88" s="271">
        <v>40.200000000000003</v>
      </c>
      <c r="L88" s="271">
        <v>38.700000000000003</v>
      </c>
      <c r="M88" s="271">
        <v>117.71702000000001</v>
      </c>
      <c r="N88" s="1"/>
      <c r="O88" s="1"/>
    </row>
    <row r="89" spans="1:15" ht="12.75" customHeight="1">
      <c r="A89" s="30">
        <v>79</v>
      </c>
      <c r="B89" s="281" t="s">
        <v>81</v>
      </c>
      <c r="C89" s="271">
        <v>3705.2</v>
      </c>
      <c r="D89" s="272">
        <v>3700.4333333333329</v>
      </c>
      <c r="E89" s="272">
        <v>3685.9166666666661</v>
      </c>
      <c r="F89" s="272">
        <v>3666.6333333333332</v>
      </c>
      <c r="G89" s="272">
        <v>3652.1166666666663</v>
      </c>
      <c r="H89" s="272">
        <v>3719.7166666666658</v>
      </c>
      <c r="I89" s="272">
        <v>3734.2333333333331</v>
      </c>
      <c r="J89" s="272">
        <v>3753.5166666666655</v>
      </c>
      <c r="K89" s="271">
        <v>3714.95</v>
      </c>
      <c r="L89" s="271">
        <v>3681.15</v>
      </c>
      <c r="M89" s="271">
        <v>3.5394100000000002</v>
      </c>
      <c r="N89" s="1"/>
      <c r="O89" s="1"/>
    </row>
    <row r="90" spans="1:15" ht="12.75" customHeight="1">
      <c r="A90" s="30">
        <v>80</v>
      </c>
      <c r="B90" s="281" t="s">
        <v>848</v>
      </c>
      <c r="C90" s="271">
        <v>1307.75</v>
      </c>
      <c r="D90" s="272">
        <v>1320.9166666666667</v>
      </c>
      <c r="E90" s="272">
        <v>1291.9333333333334</v>
      </c>
      <c r="F90" s="272">
        <v>1276.1166666666666</v>
      </c>
      <c r="G90" s="272">
        <v>1247.1333333333332</v>
      </c>
      <c r="H90" s="272">
        <v>1336.7333333333336</v>
      </c>
      <c r="I90" s="272">
        <v>1365.7166666666667</v>
      </c>
      <c r="J90" s="272">
        <v>1381.5333333333338</v>
      </c>
      <c r="K90" s="271">
        <v>1349.9</v>
      </c>
      <c r="L90" s="271">
        <v>1305.0999999999999</v>
      </c>
      <c r="M90" s="271">
        <v>1.8527800000000001</v>
      </c>
      <c r="N90" s="1"/>
      <c r="O90" s="1"/>
    </row>
    <row r="91" spans="1:15" ht="12.75" customHeight="1">
      <c r="A91" s="30">
        <v>81</v>
      </c>
      <c r="B91" s="281" t="s">
        <v>318</v>
      </c>
      <c r="C91" s="271">
        <v>437.05</v>
      </c>
      <c r="D91" s="272">
        <v>437.83333333333331</v>
      </c>
      <c r="E91" s="272">
        <v>432.21666666666664</v>
      </c>
      <c r="F91" s="272">
        <v>427.38333333333333</v>
      </c>
      <c r="G91" s="272">
        <v>421.76666666666665</v>
      </c>
      <c r="H91" s="272">
        <v>442.66666666666663</v>
      </c>
      <c r="I91" s="272">
        <v>448.2833333333333</v>
      </c>
      <c r="J91" s="272">
        <v>453.11666666666662</v>
      </c>
      <c r="K91" s="271">
        <v>443.45</v>
      </c>
      <c r="L91" s="271">
        <v>433</v>
      </c>
      <c r="M91" s="271">
        <v>1.52759</v>
      </c>
      <c r="N91" s="1"/>
      <c r="O91" s="1"/>
    </row>
    <row r="92" spans="1:15" ht="12.75" customHeight="1">
      <c r="A92" s="30">
        <v>82</v>
      </c>
      <c r="B92" s="281" t="s">
        <v>247</v>
      </c>
      <c r="C92" s="271">
        <v>80.599999999999994</v>
      </c>
      <c r="D92" s="272">
        <v>80.600000000000009</v>
      </c>
      <c r="E92" s="272">
        <v>77.750000000000014</v>
      </c>
      <c r="F92" s="272">
        <v>74.900000000000006</v>
      </c>
      <c r="G92" s="272">
        <v>72.050000000000011</v>
      </c>
      <c r="H92" s="272">
        <v>83.450000000000017</v>
      </c>
      <c r="I92" s="272">
        <v>86.300000000000011</v>
      </c>
      <c r="J92" s="272">
        <v>89.15000000000002</v>
      </c>
      <c r="K92" s="271">
        <v>83.45</v>
      </c>
      <c r="L92" s="271">
        <v>77.75</v>
      </c>
      <c r="M92" s="271">
        <v>76.008979999999994</v>
      </c>
      <c r="N92" s="1"/>
      <c r="O92" s="1"/>
    </row>
    <row r="93" spans="1:15" ht="12.75" customHeight="1">
      <c r="A93" s="30">
        <v>83</v>
      </c>
      <c r="B93" s="281" t="s">
        <v>794</v>
      </c>
      <c r="C93" s="271">
        <v>241.7</v>
      </c>
      <c r="D93" s="272">
        <v>241.66666666666666</v>
      </c>
      <c r="E93" s="272">
        <v>238.63333333333333</v>
      </c>
      <c r="F93" s="272">
        <v>235.56666666666666</v>
      </c>
      <c r="G93" s="272">
        <v>232.53333333333333</v>
      </c>
      <c r="H93" s="272">
        <v>244.73333333333332</v>
      </c>
      <c r="I93" s="272">
        <v>247.76666666666668</v>
      </c>
      <c r="J93" s="272">
        <v>250.83333333333331</v>
      </c>
      <c r="K93" s="271">
        <v>244.7</v>
      </c>
      <c r="L93" s="271">
        <v>238.6</v>
      </c>
      <c r="M93" s="271">
        <v>18.737559999999998</v>
      </c>
      <c r="N93" s="1"/>
      <c r="O93" s="1"/>
    </row>
    <row r="94" spans="1:15" ht="12.75" customHeight="1">
      <c r="A94" s="30">
        <v>84</v>
      </c>
      <c r="B94" s="281" t="s">
        <v>319</v>
      </c>
      <c r="C94" s="271">
        <v>3223.25</v>
      </c>
      <c r="D94" s="272">
        <v>3241.7000000000003</v>
      </c>
      <c r="E94" s="272">
        <v>3194.6000000000004</v>
      </c>
      <c r="F94" s="272">
        <v>3165.9500000000003</v>
      </c>
      <c r="G94" s="272">
        <v>3118.8500000000004</v>
      </c>
      <c r="H94" s="272">
        <v>3270.3500000000004</v>
      </c>
      <c r="I94" s="272">
        <v>3317.45</v>
      </c>
      <c r="J94" s="272">
        <v>3346.1000000000004</v>
      </c>
      <c r="K94" s="271">
        <v>3288.8</v>
      </c>
      <c r="L94" s="271">
        <v>3213.05</v>
      </c>
      <c r="M94" s="271">
        <v>0.34303</v>
      </c>
      <c r="N94" s="1"/>
      <c r="O94" s="1"/>
    </row>
    <row r="95" spans="1:15" ht="12.75" customHeight="1">
      <c r="A95" s="30">
        <v>85</v>
      </c>
      <c r="B95" s="281" t="s">
        <v>320</v>
      </c>
      <c r="C95" s="271">
        <v>209.15</v>
      </c>
      <c r="D95" s="272">
        <v>209.11666666666665</v>
      </c>
      <c r="E95" s="272">
        <v>207.73333333333329</v>
      </c>
      <c r="F95" s="272">
        <v>206.31666666666663</v>
      </c>
      <c r="G95" s="272">
        <v>204.93333333333328</v>
      </c>
      <c r="H95" s="272">
        <v>210.5333333333333</v>
      </c>
      <c r="I95" s="272">
        <v>211.91666666666669</v>
      </c>
      <c r="J95" s="272">
        <v>213.33333333333331</v>
      </c>
      <c r="K95" s="271">
        <v>210.5</v>
      </c>
      <c r="L95" s="271">
        <v>207.7</v>
      </c>
      <c r="M95" s="271">
        <v>2.3989099999999999</v>
      </c>
      <c r="N95" s="1"/>
      <c r="O95" s="1"/>
    </row>
    <row r="96" spans="1:15" ht="12.75" customHeight="1">
      <c r="A96" s="30">
        <v>86</v>
      </c>
      <c r="B96" s="281" t="s">
        <v>321</v>
      </c>
      <c r="C96" s="271">
        <v>623.04999999999995</v>
      </c>
      <c r="D96" s="272">
        <v>620.18333333333328</v>
      </c>
      <c r="E96" s="272">
        <v>613.46666666666658</v>
      </c>
      <c r="F96" s="272">
        <v>603.88333333333333</v>
      </c>
      <c r="G96" s="272">
        <v>597.16666666666663</v>
      </c>
      <c r="H96" s="272">
        <v>629.76666666666654</v>
      </c>
      <c r="I96" s="272">
        <v>636.48333333333323</v>
      </c>
      <c r="J96" s="272">
        <v>646.06666666666649</v>
      </c>
      <c r="K96" s="271">
        <v>626.9</v>
      </c>
      <c r="L96" s="271">
        <v>610.6</v>
      </c>
      <c r="M96" s="271">
        <v>7.4778500000000001</v>
      </c>
      <c r="N96" s="1"/>
      <c r="O96" s="1"/>
    </row>
    <row r="97" spans="1:15" ht="12.75" customHeight="1">
      <c r="A97" s="30">
        <v>87</v>
      </c>
      <c r="B97" s="281" t="s">
        <v>82</v>
      </c>
      <c r="C97" s="271">
        <v>239.2</v>
      </c>
      <c r="D97" s="272">
        <v>237.16666666666666</v>
      </c>
      <c r="E97" s="272">
        <v>234.18333333333331</v>
      </c>
      <c r="F97" s="272">
        <v>229.16666666666666</v>
      </c>
      <c r="G97" s="272">
        <v>226.18333333333331</v>
      </c>
      <c r="H97" s="272">
        <v>242.18333333333331</v>
      </c>
      <c r="I97" s="272">
        <v>245.16666666666666</v>
      </c>
      <c r="J97" s="272">
        <v>250.18333333333331</v>
      </c>
      <c r="K97" s="271">
        <v>240.15</v>
      </c>
      <c r="L97" s="271">
        <v>232.15</v>
      </c>
      <c r="M97" s="271">
        <v>151.76003</v>
      </c>
      <c r="N97" s="1"/>
      <c r="O97" s="1"/>
    </row>
    <row r="98" spans="1:15" ht="12.75" customHeight="1">
      <c r="A98" s="30">
        <v>88</v>
      </c>
      <c r="B98" s="281" t="s">
        <v>322</v>
      </c>
      <c r="C98" s="271">
        <v>803.55</v>
      </c>
      <c r="D98" s="272">
        <v>807.79999999999984</v>
      </c>
      <c r="E98" s="272">
        <v>795.79999999999973</v>
      </c>
      <c r="F98" s="272">
        <v>788.04999999999984</v>
      </c>
      <c r="G98" s="272">
        <v>776.04999999999973</v>
      </c>
      <c r="H98" s="272">
        <v>815.54999999999973</v>
      </c>
      <c r="I98" s="272">
        <v>827.55</v>
      </c>
      <c r="J98" s="272">
        <v>835.29999999999973</v>
      </c>
      <c r="K98" s="271">
        <v>819.8</v>
      </c>
      <c r="L98" s="271">
        <v>800.05</v>
      </c>
      <c r="M98" s="271">
        <v>0.36775000000000002</v>
      </c>
      <c r="N98" s="1"/>
      <c r="O98" s="1"/>
    </row>
    <row r="99" spans="1:15" ht="12.75" customHeight="1">
      <c r="A99" s="30">
        <v>89</v>
      </c>
      <c r="B99" s="281" t="s">
        <v>323</v>
      </c>
      <c r="C99" s="271">
        <v>680.8</v>
      </c>
      <c r="D99" s="272">
        <v>682.58333333333337</v>
      </c>
      <c r="E99" s="272">
        <v>673.36666666666679</v>
      </c>
      <c r="F99" s="272">
        <v>665.93333333333339</v>
      </c>
      <c r="G99" s="272">
        <v>656.71666666666681</v>
      </c>
      <c r="H99" s="272">
        <v>690.01666666666677</v>
      </c>
      <c r="I99" s="272">
        <v>699.23333333333323</v>
      </c>
      <c r="J99" s="272">
        <v>706.66666666666674</v>
      </c>
      <c r="K99" s="271">
        <v>691.8</v>
      </c>
      <c r="L99" s="271">
        <v>675.15</v>
      </c>
      <c r="M99" s="271">
        <v>0.21274000000000001</v>
      </c>
      <c r="N99" s="1"/>
      <c r="O99" s="1"/>
    </row>
    <row r="100" spans="1:15" ht="12.75" customHeight="1">
      <c r="A100" s="30">
        <v>90</v>
      </c>
      <c r="B100" s="281" t="s">
        <v>324</v>
      </c>
      <c r="C100" s="271">
        <v>838.6</v>
      </c>
      <c r="D100" s="272">
        <v>842.08333333333337</v>
      </c>
      <c r="E100" s="272">
        <v>831.51666666666677</v>
      </c>
      <c r="F100" s="272">
        <v>824.43333333333339</v>
      </c>
      <c r="G100" s="272">
        <v>813.86666666666679</v>
      </c>
      <c r="H100" s="272">
        <v>849.16666666666674</v>
      </c>
      <c r="I100" s="272">
        <v>859.73333333333335</v>
      </c>
      <c r="J100" s="272">
        <v>866.81666666666672</v>
      </c>
      <c r="K100" s="271">
        <v>852.65</v>
      </c>
      <c r="L100" s="271">
        <v>835</v>
      </c>
      <c r="M100" s="271">
        <v>1.45323</v>
      </c>
      <c r="N100" s="1"/>
      <c r="O100" s="1"/>
    </row>
    <row r="101" spans="1:15" ht="12.75" customHeight="1">
      <c r="A101" s="30">
        <v>91</v>
      </c>
      <c r="B101" s="281" t="s">
        <v>248</v>
      </c>
      <c r="C101" s="271">
        <v>116.4</v>
      </c>
      <c r="D101" s="272">
        <v>116.3</v>
      </c>
      <c r="E101" s="272">
        <v>115.6</v>
      </c>
      <c r="F101" s="272">
        <v>114.8</v>
      </c>
      <c r="G101" s="272">
        <v>114.1</v>
      </c>
      <c r="H101" s="272">
        <v>117.1</v>
      </c>
      <c r="I101" s="272">
        <v>117.80000000000001</v>
      </c>
      <c r="J101" s="272">
        <v>118.6</v>
      </c>
      <c r="K101" s="271">
        <v>117</v>
      </c>
      <c r="L101" s="271">
        <v>115.5</v>
      </c>
      <c r="M101" s="271">
        <v>10.14958</v>
      </c>
      <c r="N101" s="1"/>
      <c r="O101" s="1"/>
    </row>
    <row r="102" spans="1:15" ht="12.75" customHeight="1">
      <c r="A102" s="30">
        <v>92</v>
      </c>
      <c r="B102" s="281" t="s">
        <v>325</v>
      </c>
      <c r="C102" s="271">
        <v>1377.65</v>
      </c>
      <c r="D102" s="272">
        <v>1379.6499999999999</v>
      </c>
      <c r="E102" s="272">
        <v>1361.2999999999997</v>
      </c>
      <c r="F102" s="272">
        <v>1344.9499999999998</v>
      </c>
      <c r="G102" s="272">
        <v>1326.5999999999997</v>
      </c>
      <c r="H102" s="272">
        <v>1395.9999999999998</v>
      </c>
      <c r="I102" s="272">
        <v>1414.3499999999997</v>
      </c>
      <c r="J102" s="272">
        <v>1430.6999999999998</v>
      </c>
      <c r="K102" s="271">
        <v>1398</v>
      </c>
      <c r="L102" s="271">
        <v>1363.3</v>
      </c>
      <c r="M102" s="271">
        <v>2.0213199999999998</v>
      </c>
      <c r="N102" s="1"/>
      <c r="O102" s="1"/>
    </row>
    <row r="103" spans="1:15" ht="12.75" customHeight="1">
      <c r="A103" s="30">
        <v>93</v>
      </c>
      <c r="B103" s="281" t="s">
        <v>326</v>
      </c>
      <c r="C103" s="271">
        <v>18.100000000000001</v>
      </c>
      <c r="D103" s="272">
        <v>18.016666666666666</v>
      </c>
      <c r="E103" s="272">
        <v>17.833333333333332</v>
      </c>
      <c r="F103" s="272">
        <v>17.566666666666666</v>
      </c>
      <c r="G103" s="272">
        <v>17.383333333333333</v>
      </c>
      <c r="H103" s="272">
        <v>18.283333333333331</v>
      </c>
      <c r="I103" s="272">
        <v>18.466666666666669</v>
      </c>
      <c r="J103" s="272">
        <v>18.733333333333331</v>
      </c>
      <c r="K103" s="271">
        <v>18.2</v>
      </c>
      <c r="L103" s="271">
        <v>17.75</v>
      </c>
      <c r="M103" s="271">
        <v>29.0383</v>
      </c>
      <c r="N103" s="1"/>
      <c r="O103" s="1"/>
    </row>
    <row r="104" spans="1:15" ht="12.75" customHeight="1">
      <c r="A104" s="30">
        <v>94</v>
      </c>
      <c r="B104" s="281" t="s">
        <v>327</v>
      </c>
      <c r="C104" s="271">
        <v>1225.3</v>
      </c>
      <c r="D104" s="272">
        <v>1230.5</v>
      </c>
      <c r="E104" s="272">
        <v>1217</v>
      </c>
      <c r="F104" s="272">
        <v>1208.7</v>
      </c>
      <c r="G104" s="272">
        <v>1195.2</v>
      </c>
      <c r="H104" s="272">
        <v>1238.8</v>
      </c>
      <c r="I104" s="272">
        <v>1252.3</v>
      </c>
      <c r="J104" s="272">
        <v>1260.5999999999999</v>
      </c>
      <c r="K104" s="271">
        <v>1244</v>
      </c>
      <c r="L104" s="271">
        <v>1222.2</v>
      </c>
      <c r="M104" s="271">
        <v>6.4958</v>
      </c>
      <c r="N104" s="1"/>
      <c r="O104" s="1"/>
    </row>
    <row r="105" spans="1:15" ht="12.75" customHeight="1">
      <c r="A105" s="30">
        <v>95</v>
      </c>
      <c r="B105" s="281" t="s">
        <v>328</v>
      </c>
      <c r="C105" s="271">
        <v>665.4</v>
      </c>
      <c r="D105" s="272">
        <v>663.73333333333323</v>
      </c>
      <c r="E105" s="272">
        <v>654.66666666666652</v>
      </c>
      <c r="F105" s="272">
        <v>643.93333333333328</v>
      </c>
      <c r="G105" s="272">
        <v>634.86666666666656</v>
      </c>
      <c r="H105" s="272">
        <v>674.46666666666647</v>
      </c>
      <c r="I105" s="272">
        <v>683.5333333333333</v>
      </c>
      <c r="J105" s="272">
        <v>694.26666666666642</v>
      </c>
      <c r="K105" s="271">
        <v>672.8</v>
      </c>
      <c r="L105" s="271">
        <v>653</v>
      </c>
      <c r="M105" s="271">
        <v>2.3023500000000001</v>
      </c>
      <c r="N105" s="1"/>
      <c r="O105" s="1"/>
    </row>
    <row r="106" spans="1:15" ht="12.75" customHeight="1">
      <c r="A106" s="30">
        <v>96</v>
      </c>
      <c r="B106" s="281" t="s">
        <v>329</v>
      </c>
      <c r="C106" s="271">
        <v>868</v>
      </c>
      <c r="D106" s="272">
        <v>863.43333333333339</v>
      </c>
      <c r="E106" s="272">
        <v>842.86666666666679</v>
      </c>
      <c r="F106" s="272">
        <v>817.73333333333335</v>
      </c>
      <c r="G106" s="272">
        <v>797.16666666666674</v>
      </c>
      <c r="H106" s="272">
        <v>888.56666666666683</v>
      </c>
      <c r="I106" s="272">
        <v>909.13333333333344</v>
      </c>
      <c r="J106" s="272">
        <v>934.26666666666688</v>
      </c>
      <c r="K106" s="271">
        <v>884</v>
      </c>
      <c r="L106" s="271">
        <v>838.3</v>
      </c>
      <c r="M106" s="271">
        <v>7.3383900000000004</v>
      </c>
      <c r="N106" s="1"/>
      <c r="O106" s="1"/>
    </row>
    <row r="107" spans="1:15" ht="12.75" customHeight="1">
      <c r="A107" s="30">
        <v>97</v>
      </c>
      <c r="B107" s="281" t="s">
        <v>330</v>
      </c>
      <c r="C107" s="271">
        <v>4873.3500000000004</v>
      </c>
      <c r="D107" s="272">
        <v>4895.1500000000005</v>
      </c>
      <c r="E107" s="272">
        <v>4795.3000000000011</v>
      </c>
      <c r="F107" s="272">
        <v>4717.2500000000009</v>
      </c>
      <c r="G107" s="272">
        <v>4617.4000000000015</v>
      </c>
      <c r="H107" s="272">
        <v>4973.2000000000007</v>
      </c>
      <c r="I107" s="272">
        <v>5073.0500000000011</v>
      </c>
      <c r="J107" s="272">
        <v>5151.1000000000004</v>
      </c>
      <c r="K107" s="271">
        <v>4995</v>
      </c>
      <c r="L107" s="271">
        <v>4817.1000000000004</v>
      </c>
      <c r="M107" s="271">
        <v>6.0440000000000001E-2</v>
      </c>
      <c r="N107" s="1"/>
      <c r="O107" s="1"/>
    </row>
    <row r="108" spans="1:15" ht="12.75" customHeight="1">
      <c r="A108" s="30">
        <v>98</v>
      </c>
      <c r="B108" s="281" t="s">
        <v>331</v>
      </c>
      <c r="C108" s="271">
        <v>343.9</v>
      </c>
      <c r="D108" s="272">
        <v>347.18333333333334</v>
      </c>
      <c r="E108" s="272">
        <v>334.36666666666667</v>
      </c>
      <c r="F108" s="272">
        <v>324.83333333333331</v>
      </c>
      <c r="G108" s="272">
        <v>312.01666666666665</v>
      </c>
      <c r="H108" s="272">
        <v>356.7166666666667</v>
      </c>
      <c r="I108" s="272">
        <v>369.53333333333342</v>
      </c>
      <c r="J108" s="272">
        <v>379.06666666666672</v>
      </c>
      <c r="K108" s="271">
        <v>360</v>
      </c>
      <c r="L108" s="271">
        <v>337.65</v>
      </c>
      <c r="M108" s="271">
        <v>4.3917700000000002</v>
      </c>
      <c r="N108" s="1"/>
      <c r="O108" s="1"/>
    </row>
    <row r="109" spans="1:15" ht="12.75" customHeight="1">
      <c r="A109" s="30">
        <v>99</v>
      </c>
      <c r="B109" s="281" t="s">
        <v>332</v>
      </c>
      <c r="C109" s="271">
        <v>340.8</v>
      </c>
      <c r="D109" s="272">
        <v>342.5333333333333</v>
      </c>
      <c r="E109" s="272">
        <v>338.26666666666659</v>
      </c>
      <c r="F109" s="272">
        <v>335.73333333333329</v>
      </c>
      <c r="G109" s="272">
        <v>331.46666666666658</v>
      </c>
      <c r="H109" s="272">
        <v>345.06666666666661</v>
      </c>
      <c r="I109" s="272">
        <v>349.33333333333326</v>
      </c>
      <c r="J109" s="272">
        <v>351.86666666666662</v>
      </c>
      <c r="K109" s="271">
        <v>346.8</v>
      </c>
      <c r="L109" s="271">
        <v>340</v>
      </c>
      <c r="M109" s="271">
        <v>15.34102</v>
      </c>
      <c r="N109" s="1"/>
      <c r="O109" s="1"/>
    </row>
    <row r="110" spans="1:15" ht="12.75" customHeight="1">
      <c r="A110" s="30">
        <v>100</v>
      </c>
      <c r="B110" s="281" t="s">
        <v>849</v>
      </c>
      <c r="C110" s="271">
        <v>450.2</v>
      </c>
      <c r="D110" s="272">
        <v>451.2166666666667</v>
      </c>
      <c r="E110" s="272">
        <v>445.58333333333337</v>
      </c>
      <c r="F110" s="272">
        <v>440.9666666666667</v>
      </c>
      <c r="G110" s="272">
        <v>435.33333333333337</v>
      </c>
      <c r="H110" s="272">
        <v>455.83333333333337</v>
      </c>
      <c r="I110" s="272">
        <v>461.4666666666667</v>
      </c>
      <c r="J110" s="272">
        <v>466.08333333333337</v>
      </c>
      <c r="K110" s="271">
        <v>456.85</v>
      </c>
      <c r="L110" s="271">
        <v>446.6</v>
      </c>
      <c r="M110" s="271">
        <v>0.78388000000000002</v>
      </c>
      <c r="N110" s="1"/>
      <c r="O110" s="1"/>
    </row>
    <row r="111" spans="1:15" ht="12.75" customHeight="1">
      <c r="A111" s="30">
        <v>101</v>
      </c>
      <c r="B111" s="281" t="s">
        <v>333</v>
      </c>
      <c r="C111" s="271">
        <v>651.04999999999995</v>
      </c>
      <c r="D111" s="272">
        <v>652.04999999999995</v>
      </c>
      <c r="E111" s="272">
        <v>643.69999999999993</v>
      </c>
      <c r="F111" s="272">
        <v>636.35</v>
      </c>
      <c r="G111" s="272">
        <v>628</v>
      </c>
      <c r="H111" s="272">
        <v>659.39999999999986</v>
      </c>
      <c r="I111" s="272">
        <v>667.74999999999977</v>
      </c>
      <c r="J111" s="272">
        <v>675.0999999999998</v>
      </c>
      <c r="K111" s="271">
        <v>660.4</v>
      </c>
      <c r="L111" s="271">
        <v>644.70000000000005</v>
      </c>
      <c r="M111" s="271">
        <v>1.83649</v>
      </c>
      <c r="N111" s="1"/>
      <c r="O111" s="1"/>
    </row>
    <row r="112" spans="1:15" ht="12.75" customHeight="1">
      <c r="A112" s="30">
        <v>102</v>
      </c>
      <c r="B112" s="281" t="s">
        <v>83</v>
      </c>
      <c r="C112" s="271">
        <v>789.9</v>
      </c>
      <c r="D112" s="272">
        <v>791.75</v>
      </c>
      <c r="E112" s="272">
        <v>782.5</v>
      </c>
      <c r="F112" s="272">
        <v>775.1</v>
      </c>
      <c r="G112" s="272">
        <v>765.85</v>
      </c>
      <c r="H112" s="272">
        <v>799.15</v>
      </c>
      <c r="I112" s="272">
        <v>808.4</v>
      </c>
      <c r="J112" s="272">
        <v>815.8</v>
      </c>
      <c r="K112" s="271">
        <v>801</v>
      </c>
      <c r="L112" s="271">
        <v>784.35</v>
      </c>
      <c r="M112" s="271">
        <v>11.680199999999999</v>
      </c>
      <c r="N112" s="1"/>
      <c r="O112" s="1"/>
    </row>
    <row r="113" spans="1:15" ht="12.75" customHeight="1">
      <c r="A113" s="30">
        <v>103</v>
      </c>
      <c r="B113" s="281" t="s">
        <v>84</v>
      </c>
      <c r="C113" s="271">
        <v>1025.75</v>
      </c>
      <c r="D113" s="272">
        <v>1030.9666666666665</v>
      </c>
      <c r="E113" s="272">
        <v>1018.9833333333329</v>
      </c>
      <c r="F113" s="272">
        <v>1012.2166666666665</v>
      </c>
      <c r="G113" s="272">
        <v>1000.2333333333329</v>
      </c>
      <c r="H113" s="272">
        <v>1037.7333333333329</v>
      </c>
      <c r="I113" s="272">
        <v>1049.7166666666665</v>
      </c>
      <c r="J113" s="272">
        <v>1056.4833333333329</v>
      </c>
      <c r="K113" s="271">
        <v>1042.95</v>
      </c>
      <c r="L113" s="271">
        <v>1024.2</v>
      </c>
      <c r="M113" s="271">
        <v>11.02323</v>
      </c>
      <c r="N113" s="1"/>
      <c r="O113" s="1"/>
    </row>
    <row r="114" spans="1:15" ht="12.75" customHeight="1">
      <c r="A114" s="30">
        <v>104</v>
      </c>
      <c r="B114" s="281" t="s">
        <v>91</v>
      </c>
      <c r="C114" s="271">
        <v>177.75</v>
      </c>
      <c r="D114" s="272">
        <v>178.28333333333333</v>
      </c>
      <c r="E114" s="272">
        <v>176.56666666666666</v>
      </c>
      <c r="F114" s="272">
        <v>175.38333333333333</v>
      </c>
      <c r="G114" s="272">
        <v>173.66666666666666</v>
      </c>
      <c r="H114" s="272">
        <v>179.46666666666667</v>
      </c>
      <c r="I114" s="272">
        <v>181.18333333333331</v>
      </c>
      <c r="J114" s="272">
        <v>182.36666666666667</v>
      </c>
      <c r="K114" s="271">
        <v>180</v>
      </c>
      <c r="L114" s="271">
        <v>177.1</v>
      </c>
      <c r="M114" s="271">
        <v>40.500149999999998</v>
      </c>
      <c r="N114" s="1"/>
      <c r="O114" s="1"/>
    </row>
    <row r="115" spans="1:15" ht="12.75" customHeight="1">
      <c r="A115" s="30">
        <v>105</v>
      </c>
      <c r="B115" s="281" t="s">
        <v>839</v>
      </c>
      <c r="C115" s="271">
        <v>1673.05</v>
      </c>
      <c r="D115" s="272">
        <v>1667.0166666666667</v>
      </c>
      <c r="E115" s="272">
        <v>1654.0333333333333</v>
      </c>
      <c r="F115" s="272">
        <v>1635.0166666666667</v>
      </c>
      <c r="G115" s="272">
        <v>1622.0333333333333</v>
      </c>
      <c r="H115" s="272">
        <v>1686.0333333333333</v>
      </c>
      <c r="I115" s="272">
        <v>1699.0166666666664</v>
      </c>
      <c r="J115" s="272">
        <v>1718.0333333333333</v>
      </c>
      <c r="K115" s="271">
        <v>1680</v>
      </c>
      <c r="L115" s="271">
        <v>1648</v>
      </c>
      <c r="M115" s="271">
        <v>1.54566</v>
      </c>
      <c r="N115" s="1"/>
      <c r="O115" s="1"/>
    </row>
    <row r="116" spans="1:15" ht="12.75" customHeight="1">
      <c r="A116" s="30">
        <v>106</v>
      </c>
      <c r="B116" s="281" t="s">
        <v>85</v>
      </c>
      <c r="C116" s="271">
        <v>221.45</v>
      </c>
      <c r="D116" s="272">
        <v>221.70000000000002</v>
      </c>
      <c r="E116" s="272">
        <v>219.90000000000003</v>
      </c>
      <c r="F116" s="272">
        <v>218.35000000000002</v>
      </c>
      <c r="G116" s="272">
        <v>216.55000000000004</v>
      </c>
      <c r="H116" s="272">
        <v>223.25000000000003</v>
      </c>
      <c r="I116" s="272">
        <v>225.05000000000004</v>
      </c>
      <c r="J116" s="272">
        <v>226.60000000000002</v>
      </c>
      <c r="K116" s="271">
        <v>223.5</v>
      </c>
      <c r="L116" s="271">
        <v>220.15</v>
      </c>
      <c r="M116" s="271">
        <v>61.191569999999999</v>
      </c>
      <c r="N116" s="1"/>
      <c r="O116" s="1"/>
    </row>
    <row r="117" spans="1:15" ht="12.75" customHeight="1">
      <c r="A117" s="30">
        <v>107</v>
      </c>
      <c r="B117" s="281" t="s">
        <v>334</v>
      </c>
      <c r="C117" s="271">
        <v>338.55</v>
      </c>
      <c r="D117" s="272">
        <v>338.36666666666667</v>
      </c>
      <c r="E117" s="272">
        <v>336.68333333333334</v>
      </c>
      <c r="F117" s="272">
        <v>334.81666666666666</v>
      </c>
      <c r="G117" s="272">
        <v>333.13333333333333</v>
      </c>
      <c r="H117" s="272">
        <v>340.23333333333335</v>
      </c>
      <c r="I117" s="272">
        <v>341.91666666666674</v>
      </c>
      <c r="J117" s="272">
        <v>343.78333333333336</v>
      </c>
      <c r="K117" s="271">
        <v>340.05</v>
      </c>
      <c r="L117" s="271">
        <v>336.5</v>
      </c>
      <c r="M117" s="271">
        <v>0.86411000000000004</v>
      </c>
      <c r="N117" s="1"/>
      <c r="O117" s="1"/>
    </row>
    <row r="118" spans="1:15" ht="12.75" customHeight="1">
      <c r="A118" s="30">
        <v>108</v>
      </c>
      <c r="B118" s="281" t="s">
        <v>87</v>
      </c>
      <c r="C118" s="271">
        <v>3894.7</v>
      </c>
      <c r="D118" s="272">
        <v>3885.8333333333335</v>
      </c>
      <c r="E118" s="272">
        <v>3821.666666666667</v>
      </c>
      <c r="F118" s="272">
        <v>3748.6333333333337</v>
      </c>
      <c r="G118" s="272">
        <v>3684.4666666666672</v>
      </c>
      <c r="H118" s="272">
        <v>3958.8666666666668</v>
      </c>
      <c r="I118" s="272">
        <v>4023.0333333333338</v>
      </c>
      <c r="J118" s="272">
        <v>4096.0666666666666</v>
      </c>
      <c r="K118" s="271">
        <v>3950</v>
      </c>
      <c r="L118" s="271">
        <v>3812.8</v>
      </c>
      <c r="M118" s="271">
        <v>3.7474400000000001</v>
      </c>
      <c r="N118" s="1"/>
      <c r="O118" s="1"/>
    </row>
    <row r="119" spans="1:15" ht="12.75" customHeight="1">
      <c r="A119" s="30">
        <v>109</v>
      </c>
      <c r="B119" s="281" t="s">
        <v>88</v>
      </c>
      <c r="C119" s="271">
        <v>1567.15</v>
      </c>
      <c r="D119" s="272">
        <v>1570.4666666666665</v>
      </c>
      <c r="E119" s="272">
        <v>1560.9333333333329</v>
      </c>
      <c r="F119" s="272">
        <v>1554.7166666666665</v>
      </c>
      <c r="G119" s="272">
        <v>1545.1833333333329</v>
      </c>
      <c r="H119" s="272">
        <v>1576.6833333333329</v>
      </c>
      <c r="I119" s="272">
        <v>1586.2166666666662</v>
      </c>
      <c r="J119" s="272">
        <v>1592.4333333333329</v>
      </c>
      <c r="K119" s="271">
        <v>1580</v>
      </c>
      <c r="L119" s="271">
        <v>1564.25</v>
      </c>
      <c r="M119" s="271">
        <v>1.8016700000000001</v>
      </c>
      <c r="N119" s="1"/>
      <c r="O119" s="1"/>
    </row>
    <row r="120" spans="1:15" ht="12.75" customHeight="1">
      <c r="A120" s="30">
        <v>110</v>
      </c>
      <c r="B120" s="281" t="s">
        <v>335</v>
      </c>
      <c r="C120" s="271">
        <v>2393.6</v>
      </c>
      <c r="D120" s="272">
        <v>2402.6</v>
      </c>
      <c r="E120" s="272">
        <v>2377.1999999999998</v>
      </c>
      <c r="F120" s="272">
        <v>2360.7999999999997</v>
      </c>
      <c r="G120" s="272">
        <v>2335.3999999999996</v>
      </c>
      <c r="H120" s="272">
        <v>2419</v>
      </c>
      <c r="I120" s="272">
        <v>2444.4000000000005</v>
      </c>
      <c r="J120" s="272">
        <v>2460.8000000000002</v>
      </c>
      <c r="K120" s="271">
        <v>2428</v>
      </c>
      <c r="L120" s="271">
        <v>2386.1999999999998</v>
      </c>
      <c r="M120" s="271">
        <v>0.68640000000000001</v>
      </c>
      <c r="N120" s="1"/>
      <c r="O120" s="1"/>
    </row>
    <row r="121" spans="1:15" ht="12.75" customHeight="1">
      <c r="A121" s="30">
        <v>111</v>
      </c>
      <c r="B121" s="281" t="s">
        <v>89</v>
      </c>
      <c r="C121" s="271">
        <v>705.9</v>
      </c>
      <c r="D121" s="272">
        <v>711.93333333333339</v>
      </c>
      <c r="E121" s="272">
        <v>697.51666666666677</v>
      </c>
      <c r="F121" s="272">
        <v>689.13333333333333</v>
      </c>
      <c r="G121" s="272">
        <v>674.7166666666667</v>
      </c>
      <c r="H121" s="272">
        <v>720.31666666666683</v>
      </c>
      <c r="I121" s="272">
        <v>734.73333333333335</v>
      </c>
      <c r="J121" s="272">
        <v>743.1166666666669</v>
      </c>
      <c r="K121" s="271">
        <v>726.35</v>
      </c>
      <c r="L121" s="271">
        <v>703.55</v>
      </c>
      <c r="M121" s="271">
        <v>16.549980000000001</v>
      </c>
      <c r="N121" s="1"/>
      <c r="O121" s="1"/>
    </row>
    <row r="122" spans="1:15" ht="12.75" customHeight="1">
      <c r="A122" s="30">
        <v>112</v>
      </c>
      <c r="B122" s="281" t="s">
        <v>90</v>
      </c>
      <c r="C122" s="271">
        <v>1059.45</v>
      </c>
      <c r="D122" s="272">
        <v>1068.4833333333333</v>
      </c>
      <c r="E122" s="272">
        <v>1044.0166666666667</v>
      </c>
      <c r="F122" s="272">
        <v>1028.5833333333333</v>
      </c>
      <c r="G122" s="272">
        <v>1004.1166666666666</v>
      </c>
      <c r="H122" s="272">
        <v>1083.9166666666667</v>
      </c>
      <c r="I122" s="272">
        <v>1108.3833333333334</v>
      </c>
      <c r="J122" s="272">
        <v>1123.8166666666668</v>
      </c>
      <c r="K122" s="271">
        <v>1092.95</v>
      </c>
      <c r="L122" s="271">
        <v>1053.05</v>
      </c>
      <c r="M122" s="271">
        <v>3.2444299999999999</v>
      </c>
      <c r="N122" s="1"/>
      <c r="O122" s="1"/>
    </row>
    <row r="123" spans="1:15" ht="12.75" customHeight="1">
      <c r="A123" s="30">
        <v>113</v>
      </c>
      <c r="B123" s="281" t="s">
        <v>336</v>
      </c>
      <c r="C123" s="271">
        <v>1008.25</v>
      </c>
      <c r="D123" s="272">
        <v>1015.1</v>
      </c>
      <c r="E123" s="272">
        <v>982.95</v>
      </c>
      <c r="F123" s="272">
        <v>957.65</v>
      </c>
      <c r="G123" s="272">
        <v>925.5</v>
      </c>
      <c r="H123" s="272">
        <v>1040.4000000000001</v>
      </c>
      <c r="I123" s="272">
        <v>1072.55</v>
      </c>
      <c r="J123" s="272">
        <v>1097.8500000000001</v>
      </c>
      <c r="K123" s="271">
        <v>1047.25</v>
      </c>
      <c r="L123" s="271">
        <v>989.8</v>
      </c>
      <c r="M123" s="271">
        <v>1.3910499999999999</v>
      </c>
      <c r="N123" s="1"/>
      <c r="O123" s="1"/>
    </row>
    <row r="124" spans="1:15" ht="12.75" customHeight="1">
      <c r="A124" s="30">
        <v>114</v>
      </c>
      <c r="B124" s="281" t="s">
        <v>249</v>
      </c>
      <c r="C124" s="271">
        <v>392.3</v>
      </c>
      <c r="D124" s="272">
        <v>389.83333333333331</v>
      </c>
      <c r="E124" s="272">
        <v>384.71666666666664</v>
      </c>
      <c r="F124" s="272">
        <v>377.13333333333333</v>
      </c>
      <c r="G124" s="272">
        <v>372.01666666666665</v>
      </c>
      <c r="H124" s="272">
        <v>397.41666666666663</v>
      </c>
      <c r="I124" s="272">
        <v>402.5333333333333</v>
      </c>
      <c r="J124" s="272">
        <v>410.11666666666662</v>
      </c>
      <c r="K124" s="271">
        <v>394.95</v>
      </c>
      <c r="L124" s="271">
        <v>382.25</v>
      </c>
      <c r="M124" s="271">
        <v>29.322900000000001</v>
      </c>
      <c r="N124" s="1"/>
      <c r="O124" s="1"/>
    </row>
    <row r="125" spans="1:15" ht="12.75" customHeight="1">
      <c r="A125" s="30">
        <v>115</v>
      </c>
      <c r="B125" s="281" t="s">
        <v>92</v>
      </c>
      <c r="C125" s="271">
        <v>1246.75</v>
      </c>
      <c r="D125" s="272">
        <v>1253.8833333333334</v>
      </c>
      <c r="E125" s="272">
        <v>1235.1166666666668</v>
      </c>
      <c r="F125" s="272">
        <v>1223.4833333333333</v>
      </c>
      <c r="G125" s="272">
        <v>1204.7166666666667</v>
      </c>
      <c r="H125" s="272">
        <v>1265.5166666666669</v>
      </c>
      <c r="I125" s="272">
        <v>1284.2833333333338</v>
      </c>
      <c r="J125" s="272">
        <v>1295.916666666667</v>
      </c>
      <c r="K125" s="271">
        <v>1272.6500000000001</v>
      </c>
      <c r="L125" s="271">
        <v>1242.25</v>
      </c>
      <c r="M125" s="271">
        <v>5.5706800000000003</v>
      </c>
      <c r="N125" s="1"/>
      <c r="O125" s="1"/>
    </row>
    <row r="126" spans="1:15" ht="12.75" customHeight="1">
      <c r="A126" s="30">
        <v>116</v>
      </c>
      <c r="B126" s="281" t="s">
        <v>337</v>
      </c>
      <c r="C126" s="271">
        <v>822.4</v>
      </c>
      <c r="D126" s="272">
        <v>827.76666666666677</v>
      </c>
      <c r="E126" s="272">
        <v>809.83333333333348</v>
      </c>
      <c r="F126" s="272">
        <v>797.26666666666677</v>
      </c>
      <c r="G126" s="272">
        <v>779.33333333333348</v>
      </c>
      <c r="H126" s="272">
        <v>840.33333333333348</v>
      </c>
      <c r="I126" s="272">
        <v>858.26666666666665</v>
      </c>
      <c r="J126" s="272">
        <v>870.83333333333348</v>
      </c>
      <c r="K126" s="271">
        <v>845.7</v>
      </c>
      <c r="L126" s="271">
        <v>815.2</v>
      </c>
      <c r="M126" s="271">
        <v>2.8075100000000002</v>
      </c>
      <c r="N126" s="1"/>
      <c r="O126" s="1"/>
    </row>
    <row r="127" spans="1:15" ht="12.75" customHeight="1">
      <c r="A127" s="30">
        <v>117</v>
      </c>
      <c r="B127" s="281" t="s">
        <v>339</v>
      </c>
      <c r="C127" s="271">
        <v>1037.95</v>
      </c>
      <c r="D127" s="272">
        <v>1044.3333333333333</v>
      </c>
      <c r="E127" s="272">
        <v>1026.6166666666666</v>
      </c>
      <c r="F127" s="272">
        <v>1015.2833333333333</v>
      </c>
      <c r="G127" s="272">
        <v>997.56666666666661</v>
      </c>
      <c r="H127" s="272">
        <v>1055.6666666666665</v>
      </c>
      <c r="I127" s="272">
        <v>1073.3833333333332</v>
      </c>
      <c r="J127" s="272">
        <v>1084.7166666666665</v>
      </c>
      <c r="K127" s="271">
        <v>1062.05</v>
      </c>
      <c r="L127" s="271">
        <v>1033</v>
      </c>
      <c r="M127" s="271">
        <v>0.45556000000000002</v>
      </c>
      <c r="N127" s="1"/>
      <c r="O127" s="1"/>
    </row>
    <row r="128" spans="1:15" ht="12.75" customHeight="1">
      <c r="A128" s="30">
        <v>118</v>
      </c>
      <c r="B128" s="281" t="s">
        <v>97</v>
      </c>
      <c r="C128" s="271">
        <v>380.35</v>
      </c>
      <c r="D128" s="272">
        <v>381.95</v>
      </c>
      <c r="E128" s="272">
        <v>377.4</v>
      </c>
      <c r="F128" s="272">
        <v>374.45</v>
      </c>
      <c r="G128" s="272">
        <v>369.9</v>
      </c>
      <c r="H128" s="272">
        <v>384.9</v>
      </c>
      <c r="I128" s="272">
        <v>389.45000000000005</v>
      </c>
      <c r="J128" s="272">
        <v>392.4</v>
      </c>
      <c r="K128" s="271">
        <v>386.5</v>
      </c>
      <c r="L128" s="271">
        <v>379</v>
      </c>
      <c r="M128" s="271">
        <v>63.843269999999997</v>
      </c>
      <c r="N128" s="1"/>
      <c r="O128" s="1"/>
    </row>
    <row r="129" spans="1:15" ht="12.75" customHeight="1">
      <c r="A129" s="30">
        <v>119</v>
      </c>
      <c r="B129" s="281" t="s">
        <v>93</v>
      </c>
      <c r="C129" s="271">
        <v>584.95000000000005</v>
      </c>
      <c r="D129" s="272">
        <v>582.38333333333333</v>
      </c>
      <c r="E129" s="272">
        <v>578.76666666666665</v>
      </c>
      <c r="F129" s="272">
        <v>572.58333333333337</v>
      </c>
      <c r="G129" s="272">
        <v>568.9666666666667</v>
      </c>
      <c r="H129" s="272">
        <v>588.56666666666661</v>
      </c>
      <c r="I129" s="272">
        <v>592.18333333333317</v>
      </c>
      <c r="J129" s="272">
        <v>598.36666666666656</v>
      </c>
      <c r="K129" s="271">
        <v>586</v>
      </c>
      <c r="L129" s="271">
        <v>576.20000000000005</v>
      </c>
      <c r="M129" s="271">
        <v>15.241110000000001</v>
      </c>
      <c r="N129" s="1"/>
      <c r="O129" s="1"/>
    </row>
    <row r="130" spans="1:15" ht="12.75" customHeight="1">
      <c r="A130" s="30">
        <v>120</v>
      </c>
      <c r="B130" s="281" t="s">
        <v>250</v>
      </c>
      <c r="C130" s="271">
        <v>1595.35</v>
      </c>
      <c r="D130" s="272">
        <v>1593.45</v>
      </c>
      <c r="E130" s="272">
        <v>1581.9</v>
      </c>
      <c r="F130" s="272">
        <v>1568.45</v>
      </c>
      <c r="G130" s="272">
        <v>1556.9</v>
      </c>
      <c r="H130" s="272">
        <v>1606.9</v>
      </c>
      <c r="I130" s="272">
        <v>1618.4499999999998</v>
      </c>
      <c r="J130" s="272">
        <v>1631.9</v>
      </c>
      <c r="K130" s="271">
        <v>1605</v>
      </c>
      <c r="L130" s="271">
        <v>1580</v>
      </c>
      <c r="M130" s="271">
        <v>1.77704</v>
      </c>
      <c r="N130" s="1"/>
      <c r="O130" s="1"/>
    </row>
    <row r="131" spans="1:15" ht="12.75" customHeight="1">
      <c r="A131" s="30">
        <v>121</v>
      </c>
      <c r="B131" s="281" t="s">
        <v>94</v>
      </c>
      <c r="C131" s="271">
        <v>2117.6</v>
      </c>
      <c r="D131" s="272">
        <v>2117.6333333333337</v>
      </c>
      <c r="E131" s="272">
        <v>2100.5166666666673</v>
      </c>
      <c r="F131" s="272">
        <v>2083.4333333333338</v>
      </c>
      <c r="G131" s="272">
        <v>2066.3166666666675</v>
      </c>
      <c r="H131" s="272">
        <v>2134.7166666666672</v>
      </c>
      <c r="I131" s="272">
        <v>2151.833333333333</v>
      </c>
      <c r="J131" s="272">
        <v>2168.916666666667</v>
      </c>
      <c r="K131" s="271">
        <v>2134.75</v>
      </c>
      <c r="L131" s="271">
        <v>2100.5500000000002</v>
      </c>
      <c r="M131" s="271">
        <v>10.87467</v>
      </c>
      <c r="N131" s="1"/>
      <c r="O131" s="1"/>
    </row>
    <row r="132" spans="1:15" ht="12.75" customHeight="1">
      <c r="A132" s="30">
        <v>122</v>
      </c>
      <c r="B132" s="281" t="s">
        <v>340</v>
      </c>
      <c r="C132" s="271">
        <v>198.1</v>
      </c>
      <c r="D132" s="272">
        <v>198.13333333333333</v>
      </c>
      <c r="E132" s="272">
        <v>196.46666666666664</v>
      </c>
      <c r="F132" s="272">
        <v>194.83333333333331</v>
      </c>
      <c r="G132" s="272">
        <v>193.16666666666663</v>
      </c>
      <c r="H132" s="272">
        <v>199.76666666666665</v>
      </c>
      <c r="I132" s="272">
        <v>201.43333333333334</v>
      </c>
      <c r="J132" s="272">
        <v>203.06666666666666</v>
      </c>
      <c r="K132" s="271">
        <v>199.8</v>
      </c>
      <c r="L132" s="271">
        <v>196.5</v>
      </c>
      <c r="M132" s="271">
        <v>20.498480000000001</v>
      </c>
      <c r="N132" s="1"/>
      <c r="O132" s="1"/>
    </row>
    <row r="133" spans="1:15" ht="12.75" customHeight="1">
      <c r="A133" s="30">
        <v>123</v>
      </c>
      <c r="B133" s="281" t="s">
        <v>850</v>
      </c>
      <c r="C133" s="271">
        <v>212</v>
      </c>
      <c r="D133" s="272">
        <v>209.78333333333333</v>
      </c>
      <c r="E133" s="272">
        <v>206.56666666666666</v>
      </c>
      <c r="F133" s="272">
        <v>201.13333333333333</v>
      </c>
      <c r="G133" s="272">
        <v>197.91666666666666</v>
      </c>
      <c r="H133" s="272">
        <v>215.21666666666667</v>
      </c>
      <c r="I133" s="272">
        <v>218.43333333333331</v>
      </c>
      <c r="J133" s="272">
        <v>223.86666666666667</v>
      </c>
      <c r="K133" s="271">
        <v>213</v>
      </c>
      <c r="L133" s="271">
        <v>204.35</v>
      </c>
      <c r="M133" s="271">
        <v>82.330309999999997</v>
      </c>
      <c r="N133" s="1"/>
      <c r="O133" s="1"/>
    </row>
    <row r="134" spans="1:15" ht="12.75" customHeight="1">
      <c r="A134" s="30">
        <v>124</v>
      </c>
      <c r="B134" s="281" t="s">
        <v>251</v>
      </c>
      <c r="C134" s="271">
        <v>49</v>
      </c>
      <c r="D134" s="272">
        <v>48.083333333333336</v>
      </c>
      <c r="E134" s="272">
        <v>47.166666666666671</v>
      </c>
      <c r="F134" s="272">
        <v>45.333333333333336</v>
      </c>
      <c r="G134" s="272">
        <v>44.416666666666671</v>
      </c>
      <c r="H134" s="272">
        <v>49.916666666666671</v>
      </c>
      <c r="I134" s="272">
        <v>50.833333333333343</v>
      </c>
      <c r="J134" s="272">
        <v>52.666666666666671</v>
      </c>
      <c r="K134" s="271">
        <v>49</v>
      </c>
      <c r="L134" s="271">
        <v>46.25</v>
      </c>
      <c r="M134" s="271">
        <v>25.28838</v>
      </c>
      <c r="N134" s="1"/>
      <c r="O134" s="1"/>
    </row>
    <row r="135" spans="1:15" ht="12.75" customHeight="1">
      <c r="A135" s="30">
        <v>125</v>
      </c>
      <c r="B135" s="281" t="s">
        <v>341</v>
      </c>
      <c r="C135" s="271">
        <v>243.85</v>
      </c>
      <c r="D135" s="272">
        <v>244.95000000000002</v>
      </c>
      <c r="E135" s="272">
        <v>241.90000000000003</v>
      </c>
      <c r="F135" s="272">
        <v>239.95000000000002</v>
      </c>
      <c r="G135" s="272">
        <v>236.90000000000003</v>
      </c>
      <c r="H135" s="272">
        <v>246.90000000000003</v>
      </c>
      <c r="I135" s="272">
        <v>249.95000000000005</v>
      </c>
      <c r="J135" s="272">
        <v>251.90000000000003</v>
      </c>
      <c r="K135" s="271">
        <v>248</v>
      </c>
      <c r="L135" s="271">
        <v>243</v>
      </c>
      <c r="M135" s="271">
        <v>2.3820700000000001</v>
      </c>
      <c r="N135" s="1"/>
      <c r="O135" s="1"/>
    </row>
    <row r="136" spans="1:15" ht="12.75" customHeight="1">
      <c r="A136" s="30">
        <v>126</v>
      </c>
      <c r="B136" s="281" t="s">
        <v>95</v>
      </c>
      <c r="C136" s="271">
        <v>3748.4</v>
      </c>
      <c r="D136" s="272">
        <v>3755.2999999999997</v>
      </c>
      <c r="E136" s="272">
        <v>3733.0999999999995</v>
      </c>
      <c r="F136" s="272">
        <v>3717.7999999999997</v>
      </c>
      <c r="G136" s="272">
        <v>3695.5999999999995</v>
      </c>
      <c r="H136" s="272">
        <v>3770.5999999999995</v>
      </c>
      <c r="I136" s="272">
        <v>3792.7999999999993</v>
      </c>
      <c r="J136" s="272">
        <v>3808.0999999999995</v>
      </c>
      <c r="K136" s="271">
        <v>3777.5</v>
      </c>
      <c r="L136" s="271">
        <v>3740</v>
      </c>
      <c r="M136" s="271">
        <v>6.7136800000000001</v>
      </c>
      <c r="N136" s="1"/>
      <c r="O136" s="1"/>
    </row>
    <row r="137" spans="1:15" ht="12.75" customHeight="1">
      <c r="A137" s="30">
        <v>127</v>
      </c>
      <c r="B137" s="281" t="s">
        <v>252</v>
      </c>
      <c r="C137" s="271">
        <v>4006.15</v>
      </c>
      <c r="D137" s="272">
        <v>3988.4</v>
      </c>
      <c r="E137" s="272">
        <v>3921.8</v>
      </c>
      <c r="F137" s="272">
        <v>3837.4500000000003</v>
      </c>
      <c r="G137" s="272">
        <v>3770.8500000000004</v>
      </c>
      <c r="H137" s="272">
        <v>4072.75</v>
      </c>
      <c r="I137" s="272">
        <v>4139.3499999999995</v>
      </c>
      <c r="J137" s="272">
        <v>4223.7</v>
      </c>
      <c r="K137" s="271">
        <v>4055</v>
      </c>
      <c r="L137" s="271">
        <v>3904.05</v>
      </c>
      <c r="M137" s="271">
        <v>6.2329400000000001</v>
      </c>
      <c r="N137" s="1"/>
      <c r="O137" s="1"/>
    </row>
    <row r="138" spans="1:15" ht="12.75" customHeight="1">
      <c r="A138" s="30">
        <v>128</v>
      </c>
      <c r="B138" s="281" t="s">
        <v>143</v>
      </c>
      <c r="C138" s="271">
        <v>2480.5500000000002</v>
      </c>
      <c r="D138" s="272">
        <v>2495.1333333333332</v>
      </c>
      <c r="E138" s="272">
        <v>2450.4166666666665</v>
      </c>
      <c r="F138" s="272">
        <v>2420.2833333333333</v>
      </c>
      <c r="G138" s="272">
        <v>2375.5666666666666</v>
      </c>
      <c r="H138" s="272">
        <v>2525.2666666666664</v>
      </c>
      <c r="I138" s="272">
        <v>2569.9833333333336</v>
      </c>
      <c r="J138" s="272">
        <v>2600.1166666666663</v>
      </c>
      <c r="K138" s="271">
        <v>2539.85</v>
      </c>
      <c r="L138" s="271">
        <v>2465</v>
      </c>
      <c r="M138" s="271">
        <v>1.9019299999999999</v>
      </c>
      <c r="N138" s="1"/>
      <c r="O138" s="1"/>
    </row>
    <row r="139" spans="1:15" ht="12.75" customHeight="1">
      <c r="A139" s="30">
        <v>129</v>
      </c>
      <c r="B139" s="281" t="s">
        <v>98</v>
      </c>
      <c r="C139" s="271">
        <v>4315.8999999999996</v>
      </c>
      <c r="D139" s="272">
        <v>4312.5166666666664</v>
      </c>
      <c r="E139" s="272">
        <v>4295.1333333333332</v>
      </c>
      <c r="F139" s="272">
        <v>4274.3666666666668</v>
      </c>
      <c r="G139" s="272">
        <v>4256.9833333333336</v>
      </c>
      <c r="H139" s="272">
        <v>4333.2833333333328</v>
      </c>
      <c r="I139" s="272">
        <v>4350.6666666666661</v>
      </c>
      <c r="J139" s="272">
        <v>4371.4333333333325</v>
      </c>
      <c r="K139" s="271">
        <v>4329.8999999999996</v>
      </c>
      <c r="L139" s="271">
        <v>4291.75</v>
      </c>
      <c r="M139" s="271">
        <v>4.3381100000000004</v>
      </c>
      <c r="N139" s="1"/>
      <c r="O139" s="1"/>
    </row>
    <row r="140" spans="1:15" ht="12.75" customHeight="1">
      <c r="A140" s="30">
        <v>130</v>
      </c>
      <c r="B140" s="281" t="s">
        <v>342</v>
      </c>
      <c r="C140" s="271">
        <v>568.29999999999995</v>
      </c>
      <c r="D140" s="272">
        <v>571.16666666666663</v>
      </c>
      <c r="E140" s="272">
        <v>562.43333333333328</v>
      </c>
      <c r="F140" s="272">
        <v>556.56666666666661</v>
      </c>
      <c r="G140" s="272">
        <v>547.83333333333326</v>
      </c>
      <c r="H140" s="272">
        <v>577.0333333333333</v>
      </c>
      <c r="I140" s="272">
        <v>585.76666666666665</v>
      </c>
      <c r="J140" s="272">
        <v>591.63333333333333</v>
      </c>
      <c r="K140" s="271">
        <v>579.9</v>
      </c>
      <c r="L140" s="271">
        <v>565.29999999999995</v>
      </c>
      <c r="M140" s="271">
        <v>2.18614</v>
      </c>
      <c r="N140" s="1"/>
      <c r="O140" s="1"/>
    </row>
    <row r="141" spans="1:15" ht="12.75" customHeight="1">
      <c r="A141" s="30">
        <v>131</v>
      </c>
      <c r="B141" s="281" t="s">
        <v>343</v>
      </c>
      <c r="C141" s="271">
        <v>157.35</v>
      </c>
      <c r="D141" s="272">
        <v>156.08333333333334</v>
      </c>
      <c r="E141" s="272">
        <v>154.26666666666668</v>
      </c>
      <c r="F141" s="272">
        <v>151.18333333333334</v>
      </c>
      <c r="G141" s="272">
        <v>149.36666666666667</v>
      </c>
      <c r="H141" s="272">
        <v>159.16666666666669</v>
      </c>
      <c r="I141" s="272">
        <v>160.98333333333335</v>
      </c>
      <c r="J141" s="272">
        <v>164.06666666666669</v>
      </c>
      <c r="K141" s="271">
        <v>157.9</v>
      </c>
      <c r="L141" s="271">
        <v>153</v>
      </c>
      <c r="M141" s="271">
        <v>3.8149500000000001</v>
      </c>
      <c r="N141" s="1"/>
      <c r="O141" s="1"/>
    </row>
    <row r="142" spans="1:15" ht="12.75" customHeight="1">
      <c r="A142" s="30">
        <v>132</v>
      </c>
      <c r="B142" s="281" t="s">
        <v>344</v>
      </c>
      <c r="C142" s="271">
        <v>164.15</v>
      </c>
      <c r="D142" s="272">
        <v>163.81666666666669</v>
      </c>
      <c r="E142" s="272">
        <v>162.58333333333337</v>
      </c>
      <c r="F142" s="272">
        <v>161.01666666666668</v>
      </c>
      <c r="G142" s="272">
        <v>159.78333333333336</v>
      </c>
      <c r="H142" s="272">
        <v>165.38333333333338</v>
      </c>
      <c r="I142" s="272">
        <v>166.61666666666667</v>
      </c>
      <c r="J142" s="272">
        <v>168.18333333333339</v>
      </c>
      <c r="K142" s="271">
        <v>165.05</v>
      </c>
      <c r="L142" s="271">
        <v>162.25</v>
      </c>
      <c r="M142" s="271">
        <v>1.32531</v>
      </c>
      <c r="N142" s="1"/>
      <c r="O142" s="1"/>
    </row>
    <row r="143" spans="1:15" ht="12.75" customHeight="1">
      <c r="A143" s="30">
        <v>133</v>
      </c>
      <c r="B143" s="281" t="s">
        <v>851</v>
      </c>
      <c r="C143" s="271">
        <v>399</v>
      </c>
      <c r="D143" s="272">
        <v>400.45</v>
      </c>
      <c r="E143" s="272">
        <v>394.4</v>
      </c>
      <c r="F143" s="272">
        <v>389.8</v>
      </c>
      <c r="G143" s="272">
        <v>383.75</v>
      </c>
      <c r="H143" s="272">
        <v>405.04999999999995</v>
      </c>
      <c r="I143" s="272">
        <v>411.1</v>
      </c>
      <c r="J143" s="272">
        <v>415.69999999999993</v>
      </c>
      <c r="K143" s="271">
        <v>406.5</v>
      </c>
      <c r="L143" s="271">
        <v>395.85</v>
      </c>
      <c r="M143" s="271">
        <v>8.8503299999999996</v>
      </c>
      <c r="N143" s="1"/>
      <c r="O143" s="1"/>
    </row>
    <row r="144" spans="1:15" ht="12.75" customHeight="1">
      <c r="A144" s="30">
        <v>134</v>
      </c>
      <c r="B144" s="281" t="s">
        <v>345</v>
      </c>
      <c r="C144" s="271">
        <v>62.2</v>
      </c>
      <c r="D144" s="272">
        <v>60.75</v>
      </c>
      <c r="E144" s="272">
        <v>58.8</v>
      </c>
      <c r="F144" s="272">
        <v>55.4</v>
      </c>
      <c r="G144" s="272">
        <v>53.449999999999996</v>
      </c>
      <c r="H144" s="272">
        <v>64.150000000000006</v>
      </c>
      <c r="I144" s="272">
        <v>66.099999999999994</v>
      </c>
      <c r="J144" s="272">
        <v>69.5</v>
      </c>
      <c r="K144" s="271">
        <v>62.7</v>
      </c>
      <c r="L144" s="271">
        <v>57.35</v>
      </c>
      <c r="M144" s="271">
        <v>61.493879999999997</v>
      </c>
      <c r="N144" s="1"/>
      <c r="O144" s="1"/>
    </row>
    <row r="145" spans="1:15" ht="12.75" customHeight="1">
      <c r="A145" s="30">
        <v>135</v>
      </c>
      <c r="B145" s="281" t="s">
        <v>99</v>
      </c>
      <c r="C145" s="271">
        <v>3397.6</v>
      </c>
      <c r="D145" s="272">
        <v>3388.6666666666665</v>
      </c>
      <c r="E145" s="272">
        <v>3344.0333333333328</v>
      </c>
      <c r="F145" s="272">
        <v>3290.4666666666662</v>
      </c>
      <c r="G145" s="272">
        <v>3245.8333333333326</v>
      </c>
      <c r="H145" s="272">
        <v>3442.2333333333331</v>
      </c>
      <c r="I145" s="272">
        <v>3486.8666666666672</v>
      </c>
      <c r="J145" s="272">
        <v>3540.4333333333334</v>
      </c>
      <c r="K145" s="271">
        <v>3433.3</v>
      </c>
      <c r="L145" s="271">
        <v>3335.1</v>
      </c>
      <c r="M145" s="271">
        <v>16.545670000000001</v>
      </c>
      <c r="N145" s="1"/>
      <c r="O145" s="1"/>
    </row>
    <row r="146" spans="1:15" ht="12.75" customHeight="1">
      <c r="A146" s="30">
        <v>136</v>
      </c>
      <c r="B146" s="281" t="s">
        <v>346</v>
      </c>
      <c r="C146" s="271">
        <v>429.6</v>
      </c>
      <c r="D146" s="272">
        <v>428.05</v>
      </c>
      <c r="E146" s="272">
        <v>419.90000000000003</v>
      </c>
      <c r="F146" s="272">
        <v>410.20000000000005</v>
      </c>
      <c r="G146" s="272">
        <v>402.05000000000007</v>
      </c>
      <c r="H146" s="272">
        <v>437.75</v>
      </c>
      <c r="I146" s="272">
        <v>445.9</v>
      </c>
      <c r="J146" s="272">
        <v>455.59999999999997</v>
      </c>
      <c r="K146" s="271">
        <v>436.2</v>
      </c>
      <c r="L146" s="271">
        <v>418.35</v>
      </c>
      <c r="M146" s="271">
        <v>6.8172800000000002</v>
      </c>
      <c r="N146" s="1"/>
      <c r="O146" s="1"/>
    </row>
    <row r="147" spans="1:15" ht="12.75" customHeight="1">
      <c r="A147" s="30">
        <v>137</v>
      </c>
      <c r="B147" s="281" t="s">
        <v>253</v>
      </c>
      <c r="C147" s="271">
        <v>463.95</v>
      </c>
      <c r="D147" s="272">
        <v>464.01666666666665</v>
      </c>
      <c r="E147" s="272">
        <v>458.93333333333328</v>
      </c>
      <c r="F147" s="272">
        <v>453.91666666666663</v>
      </c>
      <c r="G147" s="272">
        <v>448.83333333333326</v>
      </c>
      <c r="H147" s="272">
        <v>469.0333333333333</v>
      </c>
      <c r="I147" s="272">
        <v>474.11666666666667</v>
      </c>
      <c r="J147" s="272">
        <v>479.13333333333333</v>
      </c>
      <c r="K147" s="271">
        <v>469.1</v>
      </c>
      <c r="L147" s="271">
        <v>459</v>
      </c>
      <c r="M147" s="271">
        <v>2.9257599999999999</v>
      </c>
      <c r="N147" s="1"/>
      <c r="O147" s="1"/>
    </row>
    <row r="148" spans="1:15" ht="12.75" customHeight="1">
      <c r="A148" s="30">
        <v>138</v>
      </c>
      <c r="B148" s="281" t="s">
        <v>254</v>
      </c>
      <c r="C148" s="271">
        <v>1424.25</v>
      </c>
      <c r="D148" s="272">
        <v>1437.6499999999999</v>
      </c>
      <c r="E148" s="272">
        <v>1399.6499999999996</v>
      </c>
      <c r="F148" s="272">
        <v>1375.0499999999997</v>
      </c>
      <c r="G148" s="272">
        <v>1337.0499999999995</v>
      </c>
      <c r="H148" s="272">
        <v>1462.2499999999998</v>
      </c>
      <c r="I148" s="272">
        <v>1500.2500000000002</v>
      </c>
      <c r="J148" s="272">
        <v>1524.85</v>
      </c>
      <c r="K148" s="271">
        <v>1475.65</v>
      </c>
      <c r="L148" s="271">
        <v>1413.05</v>
      </c>
      <c r="M148" s="271">
        <v>3.0062899999999999</v>
      </c>
      <c r="N148" s="1"/>
      <c r="O148" s="1"/>
    </row>
    <row r="149" spans="1:15" ht="12.75" customHeight="1">
      <c r="A149" s="30">
        <v>139</v>
      </c>
      <c r="B149" s="281" t="s">
        <v>347</v>
      </c>
      <c r="C149" s="271">
        <v>68.25</v>
      </c>
      <c r="D149" s="272">
        <v>68.333333333333329</v>
      </c>
      <c r="E149" s="272">
        <v>67.86666666666666</v>
      </c>
      <c r="F149" s="272">
        <v>67.483333333333334</v>
      </c>
      <c r="G149" s="272">
        <v>67.016666666666666</v>
      </c>
      <c r="H149" s="272">
        <v>68.716666666666654</v>
      </c>
      <c r="I149" s="272">
        <v>69.183333333333323</v>
      </c>
      <c r="J149" s="272">
        <v>69.566666666666649</v>
      </c>
      <c r="K149" s="271">
        <v>68.8</v>
      </c>
      <c r="L149" s="271">
        <v>67.95</v>
      </c>
      <c r="M149" s="271">
        <v>8.9222000000000001</v>
      </c>
      <c r="N149" s="1"/>
      <c r="O149" s="1"/>
    </row>
    <row r="150" spans="1:15" ht="12.75" customHeight="1">
      <c r="A150" s="30">
        <v>140</v>
      </c>
      <c r="B150" s="281" t="s">
        <v>348</v>
      </c>
      <c r="C150" s="271">
        <v>97.65</v>
      </c>
      <c r="D150" s="272">
        <v>97.533333333333346</v>
      </c>
      <c r="E150" s="272">
        <v>96.416666666666686</v>
      </c>
      <c r="F150" s="272">
        <v>95.183333333333337</v>
      </c>
      <c r="G150" s="272">
        <v>94.066666666666677</v>
      </c>
      <c r="H150" s="272">
        <v>98.766666666666694</v>
      </c>
      <c r="I150" s="272">
        <v>99.88333333333334</v>
      </c>
      <c r="J150" s="272">
        <v>101.1166666666667</v>
      </c>
      <c r="K150" s="271">
        <v>98.65</v>
      </c>
      <c r="L150" s="271">
        <v>96.3</v>
      </c>
      <c r="M150" s="271">
        <v>8.7179800000000007</v>
      </c>
      <c r="N150" s="1"/>
      <c r="O150" s="1"/>
    </row>
    <row r="151" spans="1:15" ht="12.75" customHeight="1">
      <c r="A151" s="30">
        <v>141</v>
      </c>
      <c r="B151" s="281" t="s">
        <v>795</v>
      </c>
      <c r="C151" s="271">
        <v>45</v>
      </c>
      <c r="D151" s="272">
        <v>44.966666666666669</v>
      </c>
      <c r="E151" s="272">
        <v>44.683333333333337</v>
      </c>
      <c r="F151" s="272">
        <v>44.366666666666667</v>
      </c>
      <c r="G151" s="272">
        <v>44.083333333333336</v>
      </c>
      <c r="H151" s="272">
        <v>45.283333333333339</v>
      </c>
      <c r="I151" s="272">
        <v>45.56666666666667</v>
      </c>
      <c r="J151" s="272">
        <v>45.88333333333334</v>
      </c>
      <c r="K151" s="271">
        <v>45.25</v>
      </c>
      <c r="L151" s="271">
        <v>44.65</v>
      </c>
      <c r="M151" s="271">
        <v>39.27243</v>
      </c>
      <c r="N151" s="1"/>
      <c r="O151" s="1"/>
    </row>
    <row r="152" spans="1:15" ht="12.75" customHeight="1">
      <c r="A152" s="30">
        <v>142</v>
      </c>
      <c r="B152" s="281" t="s">
        <v>349</v>
      </c>
      <c r="C152" s="271">
        <v>695.6</v>
      </c>
      <c r="D152" s="272">
        <v>696.38333333333333</v>
      </c>
      <c r="E152" s="272">
        <v>692.86666666666667</v>
      </c>
      <c r="F152" s="272">
        <v>690.13333333333333</v>
      </c>
      <c r="G152" s="272">
        <v>686.61666666666667</v>
      </c>
      <c r="H152" s="272">
        <v>699.11666666666667</v>
      </c>
      <c r="I152" s="272">
        <v>702.63333333333333</v>
      </c>
      <c r="J152" s="272">
        <v>705.36666666666667</v>
      </c>
      <c r="K152" s="271">
        <v>699.9</v>
      </c>
      <c r="L152" s="271">
        <v>693.65</v>
      </c>
      <c r="M152" s="271">
        <v>4.7600000000000003E-2</v>
      </c>
      <c r="N152" s="1"/>
      <c r="O152" s="1"/>
    </row>
    <row r="153" spans="1:15" ht="12.75" customHeight="1">
      <c r="A153" s="30">
        <v>143</v>
      </c>
      <c r="B153" s="281" t="s">
        <v>100</v>
      </c>
      <c r="C153" s="271">
        <v>1819.1</v>
      </c>
      <c r="D153" s="272">
        <v>1829.8333333333333</v>
      </c>
      <c r="E153" s="272">
        <v>1800.2666666666664</v>
      </c>
      <c r="F153" s="272">
        <v>1781.4333333333332</v>
      </c>
      <c r="G153" s="272">
        <v>1751.8666666666663</v>
      </c>
      <c r="H153" s="272">
        <v>1848.6666666666665</v>
      </c>
      <c r="I153" s="272">
        <v>1878.2333333333336</v>
      </c>
      <c r="J153" s="272">
        <v>1897.0666666666666</v>
      </c>
      <c r="K153" s="271">
        <v>1859.4</v>
      </c>
      <c r="L153" s="271">
        <v>1811</v>
      </c>
      <c r="M153" s="271">
        <v>6.0182500000000001</v>
      </c>
      <c r="N153" s="1"/>
      <c r="O153" s="1"/>
    </row>
    <row r="154" spans="1:15" ht="12.75" customHeight="1">
      <c r="A154" s="30">
        <v>144</v>
      </c>
      <c r="B154" s="281" t="s">
        <v>101</v>
      </c>
      <c r="C154" s="271">
        <v>163.25</v>
      </c>
      <c r="D154" s="272">
        <v>163.83333333333334</v>
      </c>
      <c r="E154" s="272">
        <v>162.16666666666669</v>
      </c>
      <c r="F154" s="272">
        <v>161.08333333333334</v>
      </c>
      <c r="G154" s="272">
        <v>159.41666666666669</v>
      </c>
      <c r="H154" s="272">
        <v>164.91666666666669</v>
      </c>
      <c r="I154" s="272">
        <v>166.58333333333337</v>
      </c>
      <c r="J154" s="272">
        <v>167.66666666666669</v>
      </c>
      <c r="K154" s="271">
        <v>165.5</v>
      </c>
      <c r="L154" s="271">
        <v>162.75</v>
      </c>
      <c r="M154" s="271">
        <v>25.496749999999999</v>
      </c>
      <c r="N154" s="1"/>
      <c r="O154" s="1"/>
    </row>
    <row r="155" spans="1:15" ht="12.75" customHeight="1">
      <c r="A155" s="30">
        <v>145</v>
      </c>
      <c r="B155" s="281" t="s">
        <v>350</v>
      </c>
      <c r="C155" s="271">
        <v>265.25</v>
      </c>
      <c r="D155" s="272">
        <v>265.88333333333333</v>
      </c>
      <c r="E155" s="272">
        <v>262.86666666666667</v>
      </c>
      <c r="F155" s="272">
        <v>260.48333333333335</v>
      </c>
      <c r="G155" s="272">
        <v>257.4666666666667</v>
      </c>
      <c r="H155" s="272">
        <v>268.26666666666665</v>
      </c>
      <c r="I155" s="272">
        <v>271.2833333333333</v>
      </c>
      <c r="J155" s="272">
        <v>273.66666666666663</v>
      </c>
      <c r="K155" s="271">
        <v>268.89999999999998</v>
      </c>
      <c r="L155" s="271">
        <v>263.5</v>
      </c>
      <c r="M155" s="271">
        <v>0.81884999999999997</v>
      </c>
      <c r="N155" s="1"/>
      <c r="O155" s="1"/>
    </row>
    <row r="156" spans="1:15" ht="12.75" customHeight="1">
      <c r="A156" s="30">
        <v>146</v>
      </c>
      <c r="B156" s="281" t="s">
        <v>840</v>
      </c>
      <c r="C156" s="271">
        <v>1400.95</v>
      </c>
      <c r="D156" s="272">
        <v>1401.0833333333333</v>
      </c>
      <c r="E156" s="272">
        <v>1392.2166666666665</v>
      </c>
      <c r="F156" s="272">
        <v>1383.4833333333331</v>
      </c>
      <c r="G156" s="272">
        <v>1374.6166666666663</v>
      </c>
      <c r="H156" s="272">
        <v>1409.8166666666666</v>
      </c>
      <c r="I156" s="272">
        <v>1418.6833333333334</v>
      </c>
      <c r="J156" s="272">
        <v>1427.4166666666667</v>
      </c>
      <c r="K156" s="271">
        <v>1409.95</v>
      </c>
      <c r="L156" s="271">
        <v>1392.35</v>
      </c>
      <c r="M156" s="271">
        <v>3.3464900000000002</v>
      </c>
      <c r="N156" s="1"/>
      <c r="O156" s="1"/>
    </row>
    <row r="157" spans="1:15" ht="12.75" customHeight="1">
      <c r="A157" s="30">
        <v>147</v>
      </c>
      <c r="B157" s="281" t="s">
        <v>102</v>
      </c>
      <c r="C157" s="271">
        <v>109.8</v>
      </c>
      <c r="D157" s="272">
        <v>109.85000000000001</v>
      </c>
      <c r="E157" s="272">
        <v>108.75000000000001</v>
      </c>
      <c r="F157" s="272">
        <v>107.7</v>
      </c>
      <c r="G157" s="272">
        <v>106.60000000000001</v>
      </c>
      <c r="H157" s="272">
        <v>110.90000000000002</v>
      </c>
      <c r="I157" s="272">
        <v>112.00000000000001</v>
      </c>
      <c r="J157" s="272">
        <v>113.05000000000003</v>
      </c>
      <c r="K157" s="271">
        <v>110.95</v>
      </c>
      <c r="L157" s="271">
        <v>108.8</v>
      </c>
      <c r="M157" s="271">
        <v>108.61982999999999</v>
      </c>
      <c r="N157" s="1"/>
      <c r="O157" s="1"/>
    </row>
    <row r="158" spans="1:15" ht="12.75" customHeight="1">
      <c r="A158" s="30">
        <v>148</v>
      </c>
      <c r="B158" s="281" t="s">
        <v>796</v>
      </c>
      <c r="C158" s="271">
        <v>118.15</v>
      </c>
      <c r="D158" s="272">
        <v>118.58333333333333</v>
      </c>
      <c r="E158" s="272">
        <v>116.26666666666665</v>
      </c>
      <c r="F158" s="272">
        <v>114.38333333333333</v>
      </c>
      <c r="G158" s="272">
        <v>112.06666666666665</v>
      </c>
      <c r="H158" s="272">
        <v>120.46666666666665</v>
      </c>
      <c r="I158" s="272">
        <v>122.78333333333335</v>
      </c>
      <c r="J158" s="272">
        <v>124.66666666666666</v>
      </c>
      <c r="K158" s="271">
        <v>120.9</v>
      </c>
      <c r="L158" s="271">
        <v>116.7</v>
      </c>
      <c r="M158" s="271">
        <v>1.61138</v>
      </c>
      <c r="N158" s="1"/>
      <c r="O158" s="1"/>
    </row>
    <row r="159" spans="1:15" ht="12.75" customHeight="1">
      <c r="A159" s="30">
        <v>149</v>
      </c>
      <c r="B159" s="281" t="s">
        <v>351</v>
      </c>
      <c r="C159" s="271">
        <v>6212.8</v>
      </c>
      <c r="D159" s="272">
        <v>6243.6499999999987</v>
      </c>
      <c r="E159" s="272">
        <v>6124.2999999999975</v>
      </c>
      <c r="F159" s="272">
        <v>6035.7999999999984</v>
      </c>
      <c r="G159" s="272">
        <v>5916.4499999999971</v>
      </c>
      <c r="H159" s="272">
        <v>6332.1499999999978</v>
      </c>
      <c r="I159" s="272">
        <v>6451.4999999999982</v>
      </c>
      <c r="J159" s="272">
        <v>6539.9999999999982</v>
      </c>
      <c r="K159" s="271">
        <v>6363</v>
      </c>
      <c r="L159" s="271">
        <v>6155.15</v>
      </c>
      <c r="M159" s="271">
        <v>1.2334499999999999</v>
      </c>
      <c r="N159" s="1"/>
      <c r="O159" s="1"/>
    </row>
    <row r="160" spans="1:15" ht="12.75" customHeight="1">
      <c r="A160" s="30">
        <v>150</v>
      </c>
      <c r="B160" s="281" t="s">
        <v>352</v>
      </c>
      <c r="C160" s="271">
        <v>467.3</v>
      </c>
      <c r="D160" s="272">
        <v>468.43333333333334</v>
      </c>
      <c r="E160" s="272">
        <v>458.86666666666667</v>
      </c>
      <c r="F160" s="272">
        <v>450.43333333333334</v>
      </c>
      <c r="G160" s="272">
        <v>440.86666666666667</v>
      </c>
      <c r="H160" s="272">
        <v>476.86666666666667</v>
      </c>
      <c r="I160" s="272">
        <v>486.43333333333339</v>
      </c>
      <c r="J160" s="272">
        <v>494.86666666666667</v>
      </c>
      <c r="K160" s="271">
        <v>478</v>
      </c>
      <c r="L160" s="271">
        <v>460</v>
      </c>
      <c r="M160" s="271">
        <v>5.92265</v>
      </c>
      <c r="N160" s="1"/>
      <c r="O160" s="1"/>
    </row>
    <row r="161" spans="1:15" ht="12.75" customHeight="1">
      <c r="A161" s="30">
        <v>151</v>
      </c>
      <c r="B161" s="281" t="s">
        <v>353</v>
      </c>
      <c r="C161" s="271">
        <v>141.6</v>
      </c>
      <c r="D161" s="272">
        <v>142.86666666666667</v>
      </c>
      <c r="E161" s="272">
        <v>139.83333333333334</v>
      </c>
      <c r="F161" s="272">
        <v>138.06666666666666</v>
      </c>
      <c r="G161" s="272">
        <v>135.03333333333333</v>
      </c>
      <c r="H161" s="272">
        <v>144.63333333333335</v>
      </c>
      <c r="I161" s="272">
        <v>147.66666666666666</v>
      </c>
      <c r="J161" s="272">
        <v>149.43333333333337</v>
      </c>
      <c r="K161" s="271">
        <v>145.9</v>
      </c>
      <c r="L161" s="271">
        <v>141.1</v>
      </c>
      <c r="M161" s="271">
        <v>9.0735299999999999</v>
      </c>
      <c r="N161" s="1"/>
      <c r="O161" s="1"/>
    </row>
    <row r="162" spans="1:15" ht="12.75" customHeight="1">
      <c r="A162" s="30">
        <v>152</v>
      </c>
      <c r="B162" s="281" t="s">
        <v>354</v>
      </c>
      <c r="C162" s="271">
        <v>110.55</v>
      </c>
      <c r="D162" s="272">
        <v>109.18333333333334</v>
      </c>
      <c r="E162" s="272">
        <v>107.36666666666667</v>
      </c>
      <c r="F162" s="272">
        <v>104.18333333333334</v>
      </c>
      <c r="G162" s="272">
        <v>102.36666666666667</v>
      </c>
      <c r="H162" s="272">
        <v>112.36666666666667</v>
      </c>
      <c r="I162" s="272">
        <v>114.18333333333334</v>
      </c>
      <c r="J162" s="272">
        <v>117.36666666666667</v>
      </c>
      <c r="K162" s="271">
        <v>111</v>
      </c>
      <c r="L162" s="271">
        <v>106</v>
      </c>
      <c r="M162" s="271">
        <v>69.220280000000002</v>
      </c>
      <c r="N162" s="1"/>
      <c r="O162" s="1"/>
    </row>
    <row r="163" spans="1:15" ht="12.75" customHeight="1">
      <c r="A163" s="30">
        <v>153</v>
      </c>
      <c r="B163" s="281" t="s">
        <v>255</v>
      </c>
      <c r="C163" s="271">
        <v>293.64999999999998</v>
      </c>
      <c r="D163" s="272">
        <v>294.14999999999998</v>
      </c>
      <c r="E163" s="272">
        <v>290.39999999999998</v>
      </c>
      <c r="F163" s="272">
        <v>287.14999999999998</v>
      </c>
      <c r="G163" s="272">
        <v>283.39999999999998</v>
      </c>
      <c r="H163" s="272">
        <v>297.39999999999998</v>
      </c>
      <c r="I163" s="272">
        <v>301.14999999999998</v>
      </c>
      <c r="J163" s="272">
        <v>304.39999999999998</v>
      </c>
      <c r="K163" s="271">
        <v>297.89999999999998</v>
      </c>
      <c r="L163" s="271">
        <v>290.89999999999998</v>
      </c>
      <c r="M163" s="271">
        <v>26.292339999999999</v>
      </c>
      <c r="N163" s="1"/>
      <c r="O163" s="1"/>
    </row>
    <row r="164" spans="1:15" ht="12.75" customHeight="1">
      <c r="A164" s="30">
        <v>154</v>
      </c>
      <c r="B164" s="281" t="s">
        <v>852</v>
      </c>
      <c r="C164" s="271">
        <v>1414</v>
      </c>
      <c r="D164" s="272">
        <v>1417.9666666666665</v>
      </c>
      <c r="E164" s="272">
        <v>1401.0333333333328</v>
      </c>
      <c r="F164" s="272">
        <v>1388.0666666666664</v>
      </c>
      <c r="G164" s="272">
        <v>1371.1333333333328</v>
      </c>
      <c r="H164" s="272">
        <v>1430.9333333333329</v>
      </c>
      <c r="I164" s="272">
        <v>1447.8666666666668</v>
      </c>
      <c r="J164" s="272">
        <v>1460.833333333333</v>
      </c>
      <c r="K164" s="271">
        <v>1434.9</v>
      </c>
      <c r="L164" s="271">
        <v>1405</v>
      </c>
      <c r="M164" s="271">
        <v>8.8669999999999999E-2</v>
      </c>
      <c r="N164" s="1"/>
      <c r="O164" s="1"/>
    </row>
    <row r="165" spans="1:15" ht="12.75" customHeight="1">
      <c r="A165" s="30">
        <v>155</v>
      </c>
      <c r="B165" s="281" t="s">
        <v>103</v>
      </c>
      <c r="C165" s="271">
        <v>134.94999999999999</v>
      </c>
      <c r="D165" s="272">
        <v>135.26666666666668</v>
      </c>
      <c r="E165" s="272">
        <v>134.23333333333335</v>
      </c>
      <c r="F165" s="272">
        <v>133.51666666666668</v>
      </c>
      <c r="G165" s="272">
        <v>132.48333333333335</v>
      </c>
      <c r="H165" s="272">
        <v>135.98333333333335</v>
      </c>
      <c r="I165" s="272">
        <v>137.01666666666671</v>
      </c>
      <c r="J165" s="272">
        <v>137.73333333333335</v>
      </c>
      <c r="K165" s="271">
        <v>136.30000000000001</v>
      </c>
      <c r="L165" s="271">
        <v>134.55000000000001</v>
      </c>
      <c r="M165" s="271">
        <v>123.73062</v>
      </c>
      <c r="N165" s="1"/>
      <c r="O165" s="1"/>
    </row>
    <row r="166" spans="1:15" ht="12.75" customHeight="1">
      <c r="A166" s="30">
        <v>156</v>
      </c>
      <c r="B166" s="281" t="s">
        <v>356</v>
      </c>
      <c r="C166" s="271">
        <v>1593.65</v>
      </c>
      <c r="D166" s="272">
        <v>1596.3333333333333</v>
      </c>
      <c r="E166" s="272">
        <v>1582.7666666666664</v>
      </c>
      <c r="F166" s="272">
        <v>1571.8833333333332</v>
      </c>
      <c r="G166" s="272">
        <v>1558.3166666666664</v>
      </c>
      <c r="H166" s="272">
        <v>1607.2166666666665</v>
      </c>
      <c r="I166" s="272">
        <v>1620.7833333333335</v>
      </c>
      <c r="J166" s="272">
        <v>1631.6666666666665</v>
      </c>
      <c r="K166" s="271">
        <v>1609.9</v>
      </c>
      <c r="L166" s="271">
        <v>1585.45</v>
      </c>
      <c r="M166" s="271">
        <v>0.86275999999999997</v>
      </c>
      <c r="N166" s="1"/>
      <c r="O166" s="1"/>
    </row>
    <row r="167" spans="1:15" ht="12.75" customHeight="1">
      <c r="A167" s="30">
        <v>157</v>
      </c>
      <c r="B167" s="281" t="s">
        <v>106</v>
      </c>
      <c r="C167" s="271">
        <v>35.35</v>
      </c>
      <c r="D167" s="272">
        <v>35.300000000000004</v>
      </c>
      <c r="E167" s="272">
        <v>35.050000000000011</v>
      </c>
      <c r="F167" s="272">
        <v>34.750000000000007</v>
      </c>
      <c r="G167" s="272">
        <v>34.500000000000014</v>
      </c>
      <c r="H167" s="272">
        <v>35.600000000000009</v>
      </c>
      <c r="I167" s="272">
        <v>35.849999999999994</v>
      </c>
      <c r="J167" s="272">
        <v>36.150000000000006</v>
      </c>
      <c r="K167" s="271">
        <v>35.549999999999997</v>
      </c>
      <c r="L167" s="271">
        <v>35</v>
      </c>
      <c r="M167" s="271">
        <v>38.891710000000003</v>
      </c>
      <c r="N167" s="1"/>
      <c r="O167" s="1"/>
    </row>
    <row r="168" spans="1:15" ht="12.75" customHeight="1">
      <c r="A168" s="30">
        <v>158</v>
      </c>
      <c r="B168" s="281" t="s">
        <v>357</v>
      </c>
      <c r="C168" s="271">
        <v>3208.5</v>
      </c>
      <c r="D168" s="272">
        <v>3216.8333333333335</v>
      </c>
      <c r="E168" s="272">
        <v>3191.666666666667</v>
      </c>
      <c r="F168" s="272">
        <v>3174.8333333333335</v>
      </c>
      <c r="G168" s="272">
        <v>3149.666666666667</v>
      </c>
      <c r="H168" s="272">
        <v>3233.666666666667</v>
      </c>
      <c r="I168" s="272">
        <v>3258.8333333333339</v>
      </c>
      <c r="J168" s="272">
        <v>3275.666666666667</v>
      </c>
      <c r="K168" s="271">
        <v>3242</v>
      </c>
      <c r="L168" s="271">
        <v>3200</v>
      </c>
      <c r="M168" s="271">
        <v>0.14005999999999999</v>
      </c>
      <c r="N168" s="1"/>
      <c r="O168" s="1"/>
    </row>
    <row r="169" spans="1:15" ht="12.75" customHeight="1">
      <c r="A169" s="30">
        <v>159</v>
      </c>
      <c r="B169" s="281" t="s">
        <v>358</v>
      </c>
      <c r="C169" s="271">
        <v>3069.35</v>
      </c>
      <c r="D169" s="272">
        <v>3080.1166666666668</v>
      </c>
      <c r="E169" s="272">
        <v>3040.2333333333336</v>
      </c>
      <c r="F169" s="272">
        <v>3011.1166666666668</v>
      </c>
      <c r="G169" s="272">
        <v>2971.2333333333336</v>
      </c>
      <c r="H169" s="272">
        <v>3109.2333333333336</v>
      </c>
      <c r="I169" s="272">
        <v>3149.1166666666668</v>
      </c>
      <c r="J169" s="272">
        <v>3178.2333333333336</v>
      </c>
      <c r="K169" s="271">
        <v>3120</v>
      </c>
      <c r="L169" s="271">
        <v>3051</v>
      </c>
      <c r="M169" s="271">
        <v>8.7840000000000001E-2</v>
      </c>
      <c r="N169" s="1"/>
      <c r="O169" s="1"/>
    </row>
    <row r="170" spans="1:15" ht="12.75" customHeight="1">
      <c r="A170" s="30">
        <v>160</v>
      </c>
      <c r="B170" s="281" t="s">
        <v>359</v>
      </c>
      <c r="C170" s="271">
        <v>122.8</v>
      </c>
      <c r="D170" s="272">
        <v>123.13333333333333</v>
      </c>
      <c r="E170" s="272">
        <v>121.26666666666665</v>
      </c>
      <c r="F170" s="272">
        <v>119.73333333333332</v>
      </c>
      <c r="G170" s="272">
        <v>117.86666666666665</v>
      </c>
      <c r="H170" s="272">
        <v>124.66666666666666</v>
      </c>
      <c r="I170" s="272">
        <v>126.53333333333333</v>
      </c>
      <c r="J170" s="272">
        <v>128.06666666666666</v>
      </c>
      <c r="K170" s="271">
        <v>125</v>
      </c>
      <c r="L170" s="271">
        <v>121.6</v>
      </c>
      <c r="M170" s="271">
        <v>3.5066600000000001</v>
      </c>
      <c r="N170" s="1"/>
      <c r="O170" s="1"/>
    </row>
    <row r="171" spans="1:15" ht="12.75" customHeight="1">
      <c r="A171" s="30">
        <v>161</v>
      </c>
      <c r="B171" s="281" t="s">
        <v>256</v>
      </c>
      <c r="C171" s="271">
        <v>2370.0500000000002</v>
      </c>
      <c r="D171" s="272">
        <v>2365.0500000000002</v>
      </c>
      <c r="E171" s="272">
        <v>2345.0500000000002</v>
      </c>
      <c r="F171" s="272">
        <v>2320.0500000000002</v>
      </c>
      <c r="G171" s="272">
        <v>2300.0500000000002</v>
      </c>
      <c r="H171" s="272">
        <v>2390.0500000000002</v>
      </c>
      <c r="I171" s="272">
        <v>2410.0500000000002</v>
      </c>
      <c r="J171" s="272">
        <v>2435.0500000000002</v>
      </c>
      <c r="K171" s="271">
        <v>2385.0500000000002</v>
      </c>
      <c r="L171" s="271">
        <v>2340.0500000000002</v>
      </c>
      <c r="M171" s="271">
        <v>1.6023000000000001</v>
      </c>
      <c r="N171" s="1"/>
      <c r="O171" s="1"/>
    </row>
    <row r="172" spans="1:15" ht="12.75" customHeight="1">
      <c r="A172" s="30">
        <v>162</v>
      </c>
      <c r="B172" s="281" t="s">
        <v>360</v>
      </c>
      <c r="C172" s="271">
        <v>1461.85</v>
      </c>
      <c r="D172" s="272">
        <v>1459.3666666666668</v>
      </c>
      <c r="E172" s="272">
        <v>1448.7833333333335</v>
      </c>
      <c r="F172" s="272">
        <v>1435.7166666666667</v>
      </c>
      <c r="G172" s="272">
        <v>1425.1333333333334</v>
      </c>
      <c r="H172" s="272">
        <v>1472.4333333333336</v>
      </c>
      <c r="I172" s="272">
        <v>1483.0166666666667</v>
      </c>
      <c r="J172" s="272">
        <v>1496.0833333333337</v>
      </c>
      <c r="K172" s="271">
        <v>1469.95</v>
      </c>
      <c r="L172" s="271">
        <v>1446.3</v>
      </c>
      <c r="M172" s="271">
        <v>0.30825000000000002</v>
      </c>
      <c r="N172" s="1"/>
      <c r="O172" s="1"/>
    </row>
    <row r="173" spans="1:15" ht="12.75" customHeight="1">
      <c r="A173" s="30">
        <v>163</v>
      </c>
      <c r="B173" s="281" t="s">
        <v>853</v>
      </c>
      <c r="C173" s="271">
        <v>443.9</v>
      </c>
      <c r="D173" s="272">
        <v>443.65000000000003</v>
      </c>
      <c r="E173" s="272">
        <v>441.25000000000006</v>
      </c>
      <c r="F173" s="272">
        <v>438.6</v>
      </c>
      <c r="G173" s="272">
        <v>436.20000000000005</v>
      </c>
      <c r="H173" s="272">
        <v>446.30000000000007</v>
      </c>
      <c r="I173" s="272">
        <v>448.70000000000005</v>
      </c>
      <c r="J173" s="272">
        <v>451.35000000000008</v>
      </c>
      <c r="K173" s="271">
        <v>446.05</v>
      </c>
      <c r="L173" s="271">
        <v>441</v>
      </c>
      <c r="M173" s="271">
        <v>0.65403</v>
      </c>
      <c r="N173" s="1"/>
      <c r="O173" s="1"/>
    </row>
    <row r="174" spans="1:15" ht="12.75" customHeight="1">
      <c r="A174" s="30">
        <v>164</v>
      </c>
      <c r="B174" s="281" t="s">
        <v>104</v>
      </c>
      <c r="C174" s="271">
        <v>403.35</v>
      </c>
      <c r="D174" s="272">
        <v>400.01666666666665</v>
      </c>
      <c r="E174" s="272">
        <v>392.0333333333333</v>
      </c>
      <c r="F174" s="272">
        <v>380.71666666666664</v>
      </c>
      <c r="G174" s="272">
        <v>372.73333333333329</v>
      </c>
      <c r="H174" s="272">
        <v>411.33333333333331</v>
      </c>
      <c r="I174" s="272">
        <v>419.31666666666666</v>
      </c>
      <c r="J174" s="272">
        <v>430.63333333333333</v>
      </c>
      <c r="K174" s="271">
        <v>408</v>
      </c>
      <c r="L174" s="271">
        <v>388.7</v>
      </c>
      <c r="M174" s="271">
        <v>25.632429999999999</v>
      </c>
      <c r="N174" s="1"/>
      <c r="O174" s="1"/>
    </row>
    <row r="175" spans="1:15" ht="12.75" customHeight="1">
      <c r="A175" s="30">
        <v>165</v>
      </c>
      <c r="B175" s="281" t="s">
        <v>854</v>
      </c>
      <c r="C175" s="271">
        <v>1092.75</v>
      </c>
      <c r="D175" s="272">
        <v>1096.25</v>
      </c>
      <c r="E175" s="272">
        <v>1081.5</v>
      </c>
      <c r="F175" s="272">
        <v>1070.25</v>
      </c>
      <c r="G175" s="272">
        <v>1055.5</v>
      </c>
      <c r="H175" s="272">
        <v>1107.5</v>
      </c>
      <c r="I175" s="272">
        <v>1122.25</v>
      </c>
      <c r="J175" s="272">
        <v>1133.5</v>
      </c>
      <c r="K175" s="271">
        <v>1111</v>
      </c>
      <c r="L175" s="271">
        <v>1085</v>
      </c>
      <c r="M175" s="271">
        <v>0.20987</v>
      </c>
      <c r="N175" s="1"/>
      <c r="O175" s="1"/>
    </row>
    <row r="176" spans="1:15" ht="12.75" customHeight="1">
      <c r="A176" s="30">
        <v>166</v>
      </c>
      <c r="B176" s="281" t="s">
        <v>361</v>
      </c>
      <c r="C176" s="271">
        <v>1173.45</v>
      </c>
      <c r="D176" s="272">
        <v>1184.4666666666667</v>
      </c>
      <c r="E176" s="272">
        <v>1154.6333333333334</v>
      </c>
      <c r="F176" s="272">
        <v>1135.8166666666668</v>
      </c>
      <c r="G176" s="272">
        <v>1105.9833333333336</v>
      </c>
      <c r="H176" s="272">
        <v>1203.2833333333333</v>
      </c>
      <c r="I176" s="272">
        <v>1233.1166666666663</v>
      </c>
      <c r="J176" s="272">
        <v>1251.9333333333332</v>
      </c>
      <c r="K176" s="271">
        <v>1214.3</v>
      </c>
      <c r="L176" s="271">
        <v>1165.6500000000001</v>
      </c>
      <c r="M176" s="271">
        <v>0.49264000000000002</v>
      </c>
      <c r="N176" s="1"/>
      <c r="O176" s="1"/>
    </row>
    <row r="177" spans="1:15" ht="12.75" customHeight="1">
      <c r="A177" s="30">
        <v>167</v>
      </c>
      <c r="B177" s="281" t="s">
        <v>257</v>
      </c>
      <c r="C177" s="271">
        <v>503.05</v>
      </c>
      <c r="D177" s="272">
        <v>506.45</v>
      </c>
      <c r="E177" s="272">
        <v>499.15</v>
      </c>
      <c r="F177" s="272">
        <v>495.25</v>
      </c>
      <c r="G177" s="272">
        <v>487.95</v>
      </c>
      <c r="H177" s="272">
        <v>510.34999999999997</v>
      </c>
      <c r="I177" s="272">
        <v>517.65000000000009</v>
      </c>
      <c r="J177" s="272">
        <v>521.54999999999995</v>
      </c>
      <c r="K177" s="271">
        <v>513.75</v>
      </c>
      <c r="L177" s="271">
        <v>502.55</v>
      </c>
      <c r="M177" s="271">
        <v>1.9510400000000001</v>
      </c>
      <c r="N177" s="1"/>
      <c r="O177" s="1"/>
    </row>
    <row r="178" spans="1:15" ht="12.75" customHeight="1">
      <c r="A178" s="30">
        <v>168</v>
      </c>
      <c r="B178" s="281" t="s">
        <v>107</v>
      </c>
      <c r="C178" s="271">
        <v>890.2</v>
      </c>
      <c r="D178" s="272">
        <v>892.73333333333323</v>
      </c>
      <c r="E178" s="272">
        <v>883.46666666666647</v>
      </c>
      <c r="F178" s="272">
        <v>876.73333333333323</v>
      </c>
      <c r="G178" s="272">
        <v>867.46666666666647</v>
      </c>
      <c r="H178" s="272">
        <v>899.46666666666647</v>
      </c>
      <c r="I178" s="272">
        <v>908.73333333333312</v>
      </c>
      <c r="J178" s="272">
        <v>915.46666666666647</v>
      </c>
      <c r="K178" s="271">
        <v>902</v>
      </c>
      <c r="L178" s="271">
        <v>886</v>
      </c>
      <c r="M178" s="271">
        <v>14.06779</v>
      </c>
      <c r="N178" s="1"/>
      <c r="O178" s="1"/>
    </row>
    <row r="179" spans="1:15" ht="12.75" customHeight="1">
      <c r="A179" s="30">
        <v>169</v>
      </c>
      <c r="B179" s="281" t="s">
        <v>258</v>
      </c>
      <c r="C179" s="271">
        <v>482.15</v>
      </c>
      <c r="D179" s="272">
        <v>483.7</v>
      </c>
      <c r="E179" s="272">
        <v>478.5</v>
      </c>
      <c r="F179" s="272">
        <v>474.85</v>
      </c>
      <c r="G179" s="272">
        <v>469.65000000000003</v>
      </c>
      <c r="H179" s="272">
        <v>487.34999999999997</v>
      </c>
      <c r="I179" s="272">
        <v>492.5499999999999</v>
      </c>
      <c r="J179" s="272">
        <v>496.19999999999993</v>
      </c>
      <c r="K179" s="271">
        <v>488.9</v>
      </c>
      <c r="L179" s="271">
        <v>480.05</v>
      </c>
      <c r="M179" s="271">
        <v>1.5836399999999999</v>
      </c>
      <c r="N179" s="1"/>
      <c r="O179" s="1"/>
    </row>
    <row r="180" spans="1:15" ht="12.75" customHeight="1">
      <c r="A180" s="30">
        <v>170</v>
      </c>
      <c r="B180" s="281" t="s">
        <v>108</v>
      </c>
      <c r="C180" s="271">
        <v>1390.25</v>
      </c>
      <c r="D180" s="272">
        <v>1389.3166666666668</v>
      </c>
      <c r="E180" s="272">
        <v>1360.8333333333337</v>
      </c>
      <c r="F180" s="272">
        <v>1331.416666666667</v>
      </c>
      <c r="G180" s="272">
        <v>1302.9333333333338</v>
      </c>
      <c r="H180" s="272">
        <v>1418.7333333333336</v>
      </c>
      <c r="I180" s="272">
        <v>1447.2166666666667</v>
      </c>
      <c r="J180" s="272">
        <v>1476.6333333333334</v>
      </c>
      <c r="K180" s="271">
        <v>1417.8</v>
      </c>
      <c r="L180" s="271">
        <v>1359.9</v>
      </c>
      <c r="M180" s="271">
        <v>17.228079999999999</v>
      </c>
      <c r="N180" s="1"/>
      <c r="O180" s="1"/>
    </row>
    <row r="181" spans="1:15" ht="12.75" customHeight="1">
      <c r="A181" s="30">
        <v>171</v>
      </c>
      <c r="B181" s="281" t="s">
        <v>109</v>
      </c>
      <c r="C181" s="271">
        <v>326.95</v>
      </c>
      <c r="D181" s="272">
        <v>322.86666666666662</v>
      </c>
      <c r="E181" s="272">
        <v>318.03333333333325</v>
      </c>
      <c r="F181" s="272">
        <v>309.11666666666662</v>
      </c>
      <c r="G181" s="272">
        <v>304.28333333333325</v>
      </c>
      <c r="H181" s="272">
        <v>331.78333333333325</v>
      </c>
      <c r="I181" s="272">
        <v>336.61666666666662</v>
      </c>
      <c r="J181" s="272">
        <v>345.53333333333325</v>
      </c>
      <c r="K181" s="271">
        <v>327.7</v>
      </c>
      <c r="L181" s="271">
        <v>313.95</v>
      </c>
      <c r="M181" s="271">
        <v>42.066690000000001</v>
      </c>
      <c r="N181" s="1"/>
      <c r="O181" s="1"/>
    </row>
    <row r="182" spans="1:15" ht="12.75" customHeight="1">
      <c r="A182" s="30">
        <v>172</v>
      </c>
      <c r="B182" s="281" t="s">
        <v>362</v>
      </c>
      <c r="C182" s="271">
        <v>410.55</v>
      </c>
      <c r="D182" s="272">
        <v>411</v>
      </c>
      <c r="E182" s="272">
        <v>407.55</v>
      </c>
      <c r="F182" s="272">
        <v>404.55</v>
      </c>
      <c r="G182" s="272">
        <v>401.1</v>
      </c>
      <c r="H182" s="272">
        <v>414</v>
      </c>
      <c r="I182" s="272">
        <v>417.45000000000005</v>
      </c>
      <c r="J182" s="272">
        <v>420.45</v>
      </c>
      <c r="K182" s="271">
        <v>414.45</v>
      </c>
      <c r="L182" s="271">
        <v>408</v>
      </c>
      <c r="M182" s="271">
        <v>4.1792999999999996</v>
      </c>
      <c r="N182" s="1"/>
      <c r="O182" s="1"/>
    </row>
    <row r="183" spans="1:15" ht="12.75" customHeight="1">
      <c r="A183" s="30">
        <v>173</v>
      </c>
      <c r="B183" s="281" t="s">
        <v>110</v>
      </c>
      <c r="C183" s="271">
        <v>1616.55</v>
      </c>
      <c r="D183" s="272">
        <v>1617.1833333333334</v>
      </c>
      <c r="E183" s="272">
        <v>1595.4166666666667</v>
      </c>
      <c r="F183" s="272">
        <v>1574.2833333333333</v>
      </c>
      <c r="G183" s="272">
        <v>1552.5166666666667</v>
      </c>
      <c r="H183" s="272">
        <v>1638.3166666666668</v>
      </c>
      <c r="I183" s="272">
        <v>1660.0833333333333</v>
      </c>
      <c r="J183" s="272">
        <v>1681.2166666666669</v>
      </c>
      <c r="K183" s="271">
        <v>1638.95</v>
      </c>
      <c r="L183" s="271">
        <v>1596.05</v>
      </c>
      <c r="M183" s="271">
        <v>10.483700000000001</v>
      </c>
      <c r="N183" s="1"/>
      <c r="O183" s="1"/>
    </row>
    <row r="184" spans="1:15" ht="12.75" customHeight="1">
      <c r="A184" s="30">
        <v>174</v>
      </c>
      <c r="B184" s="281" t="s">
        <v>363</v>
      </c>
      <c r="C184" s="271">
        <v>514.25</v>
      </c>
      <c r="D184" s="272">
        <v>514.16666666666663</v>
      </c>
      <c r="E184" s="272">
        <v>508.33333333333326</v>
      </c>
      <c r="F184" s="272">
        <v>502.41666666666663</v>
      </c>
      <c r="G184" s="272">
        <v>496.58333333333326</v>
      </c>
      <c r="H184" s="272">
        <v>520.08333333333326</v>
      </c>
      <c r="I184" s="272">
        <v>525.91666666666652</v>
      </c>
      <c r="J184" s="272">
        <v>531.83333333333326</v>
      </c>
      <c r="K184" s="271">
        <v>520</v>
      </c>
      <c r="L184" s="271">
        <v>508.25</v>
      </c>
      <c r="M184" s="271">
        <v>2.2493500000000002</v>
      </c>
      <c r="N184" s="1"/>
      <c r="O184" s="1"/>
    </row>
    <row r="185" spans="1:15" ht="12.75" customHeight="1">
      <c r="A185" s="30">
        <v>175</v>
      </c>
      <c r="B185" s="281" t="s">
        <v>365</v>
      </c>
      <c r="C185" s="271">
        <v>2056.9499999999998</v>
      </c>
      <c r="D185" s="272">
        <v>2066.1666666666665</v>
      </c>
      <c r="E185" s="272">
        <v>2032.333333333333</v>
      </c>
      <c r="F185" s="272">
        <v>2007.7166666666665</v>
      </c>
      <c r="G185" s="272">
        <v>1973.883333333333</v>
      </c>
      <c r="H185" s="272">
        <v>2090.7833333333328</v>
      </c>
      <c r="I185" s="272">
        <v>2124.6166666666659</v>
      </c>
      <c r="J185" s="272">
        <v>2149.2333333333331</v>
      </c>
      <c r="K185" s="271">
        <v>2100</v>
      </c>
      <c r="L185" s="271">
        <v>2041.55</v>
      </c>
      <c r="M185" s="271">
        <v>1.1568000000000001</v>
      </c>
      <c r="N185" s="1"/>
      <c r="O185" s="1"/>
    </row>
    <row r="186" spans="1:15" ht="12.75" customHeight="1">
      <c r="A186" s="30">
        <v>176</v>
      </c>
      <c r="B186" s="281" t="s">
        <v>366</v>
      </c>
      <c r="C186" s="271">
        <v>890.95</v>
      </c>
      <c r="D186" s="272">
        <v>887.7833333333333</v>
      </c>
      <c r="E186" s="272">
        <v>870.56666666666661</v>
      </c>
      <c r="F186" s="272">
        <v>850.18333333333328</v>
      </c>
      <c r="G186" s="272">
        <v>832.96666666666658</v>
      </c>
      <c r="H186" s="272">
        <v>908.16666666666663</v>
      </c>
      <c r="I186" s="272">
        <v>925.38333333333333</v>
      </c>
      <c r="J186" s="272">
        <v>945.76666666666665</v>
      </c>
      <c r="K186" s="271">
        <v>905</v>
      </c>
      <c r="L186" s="271">
        <v>867.4</v>
      </c>
      <c r="M186" s="271">
        <v>35.177779999999998</v>
      </c>
      <c r="N186" s="1"/>
      <c r="O186" s="1"/>
    </row>
    <row r="187" spans="1:15" ht="12.75" customHeight="1">
      <c r="A187" s="30">
        <v>177</v>
      </c>
      <c r="B187" s="281" t="s">
        <v>367</v>
      </c>
      <c r="C187" s="271">
        <v>293.3</v>
      </c>
      <c r="D187" s="272">
        <v>293.03333333333336</v>
      </c>
      <c r="E187" s="272">
        <v>291.26666666666671</v>
      </c>
      <c r="F187" s="272">
        <v>289.23333333333335</v>
      </c>
      <c r="G187" s="272">
        <v>287.4666666666667</v>
      </c>
      <c r="H187" s="272">
        <v>295.06666666666672</v>
      </c>
      <c r="I187" s="272">
        <v>296.83333333333337</v>
      </c>
      <c r="J187" s="272">
        <v>298.86666666666673</v>
      </c>
      <c r="K187" s="271">
        <v>294.8</v>
      </c>
      <c r="L187" s="271">
        <v>291</v>
      </c>
      <c r="M187" s="271">
        <v>2.2683499999999999</v>
      </c>
      <c r="N187" s="1"/>
      <c r="O187" s="1"/>
    </row>
    <row r="188" spans="1:15" ht="12.75" customHeight="1">
      <c r="A188" s="30">
        <v>178</v>
      </c>
      <c r="B188" s="281" t="s">
        <v>368</v>
      </c>
      <c r="C188" s="271">
        <v>3585.45</v>
      </c>
      <c r="D188" s="272">
        <v>3598.15</v>
      </c>
      <c r="E188" s="272">
        <v>3528.3</v>
      </c>
      <c r="F188" s="272">
        <v>3471.15</v>
      </c>
      <c r="G188" s="272">
        <v>3401.3</v>
      </c>
      <c r="H188" s="272">
        <v>3655.3</v>
      </c>
      <c r="I188" s="272">
        <v>3725.1499999999996</v>
      </c>
      <c r="J188" s="272">
        <v>3782.3</v>
      </c>
      <c r="K188" s="271">
        <v>3668</v>
      </c>
      <c r="L188" s="271">
        <v>3541</v>
      </c>
      <c r="M188" s="271">
        <v>1.0116799999999999</v>
      </c>
      <c r="N188" s="1"/>
      <c r="O188" s="1"/>
    </row>
    <row r="189" spans="1:15" ht="12.75" customHeight="1">
      <c r="A189" s="30">
        <v>179</v>
      </c>
      <c r="B189" s="281" t="s">
        <v>111</v>
      </c>
      <c r="C189" s="271">
        <v>495.9</v>
      </c>
      <c r="D189" s="272">
        <v>488.31666666666666</v>
      </c>
      <c r="E189" s="272">
        <v>476.33333333333331</v>
      </c>
      <c r="F189" s="272">
        <v>456.76666666666665</v>
      </c>
      <c r="G189" s="272">
        <v>444.7833333333333</v>
      </c>
      <c r="H189" s="272">
        <v>507.88333333333333</v>
      </c>
      <c r="I189" s="272">
        <v>519.86666666666667</v>
      </c>
      <c r="J189" s="272">
        <v>539.43333333333339</v>
      </c>
      <c r="K189" s="271">
        <v>500.3</v>
      </c>
      <c r="L189" s="271">
        <v>468.75</v>
      </c>
      <c r="M189" s="271">
        <v>28.411660000000001</v>
      </c>
      <c r="N189" s="1"/>
      <c r="O189" s="1"/>
    </row>
    <row r="190" spans="1:15" ht="12.75" customHeight="1">
      <c r="A190" s="30">
        <v>180</v>
      </c>
      <c r="B190" s="281" t="s">
        <v>369</v>
      </c>
      <c r="C190" s="271">
        <v>786.1</v>
      </c>
      <c r="D190" s="272">
        <v>781.13333333333333</v>
      </c>
      <c r="E190" s="272">
        <v>765.56666666666661</v>
      </c>
      <c r="F190" s="272">
        <v>745.0333333333333</v>
      </c>
      <c r="G190" s="272">
        <v>729.46666666666658</v>
      </c>
      <c r="H190" s="272">
        <v>801.66666666666663</v>
      </c>
      <c r="I190" s="272">
        <v>817.23333333333346</v>
      </c>
      <c r="J190" s="272">
        <v>837.76666666666665</v>
      </c>
      <c r="K190" s="271">
        <v>796.7</v>
      </c>
      <c r="L190" s="271">
        <v>760.6</v>
      </c>
      <c r="M190" s="271">
        <v>31.78303</v>
      </c>
      <c r="N190" s="1"/>
      <c r="O190" s="1"/>
    </row>
    <row r="191" spans="1:15" ht="12.75" customHeight="1">
      <c r="A191" s="30">
        <v>181</v>
      </c>
      <c r="B191" s="281" t="s">
        <v>370</v>
      </c>
      <c r="C191" s="271">
        <v>85.15</v>
      </c>
      <c r="D191" s="272">
        <v>84.816666666666663</v>
      </c>
      <c r="E191" s="272">
        <v>84.033333333333331</v>
      </c>
      <c r="F191" s="272">
        <v>82.916666666666671</v>
      </c>
      <c r="G191" s="272">
        <v>82.13333333333334</v>
      </c>
      <c r="H191" s="272">
        <v>85.933333333333323</v>
      </c>
      <c r="I191" s="272">
        <v>86.716666666666654</v>
      </c>
      <c r="J191" s="272">
        <v>87.833333333333314</v>
      </c>
      <c r="K191" s="271">
        <v>85.6</v>
      </c>
      <c r="L191" s="271">
        <v>83.7</v>
      </c>
      <c r="M191" s="271">
        <v>7.0001600000000002</v>
      </c>
      <c r="N191" s="1"/>
      <c r="O191" s="1"/>
    </row>
    <row r="192" spans="1:15" ht="12.75" customHeight="1">
      <c r="A192" s="30">
        <v>182</v>
      </c>
      <c r="B192" s="281" t="s">
        <v>371</v>
      </c>
      <c r="C192" s="271">
        <v>161.85</v>
      </c>
      <c r="D192" s="272">
        <v>163.35</v>
      </c>
      <c r="E192" s="272">
        <v>159.79999999999998</v>
      </c>
      <c r="F192" s="272">
        <v>157.75</v>
      </c>
      <c r="G192" s="272">
        <v>154.19999999999999</v>
      </c>
      <c r="H192" s="272">
        <v>165.39999999999998</v>
      </c>
      <c r="I192" s="272">
        <v>168.95</v>
      </c>
      <c r="J192" s="272">
        <v>170.99999999999997</v>
      </c>
      <c r="K192" s="271">
        <v>166.9</v>
      </c>
      <c r="L192" s="271">
        <v>161.30000000000001</v>
      </c>
      <c r="M192" s="271">
        <v>33.510849999999998</v>
      </c>
      <c r="N192" s="1"/>
      <c r="O192" s="1"/>
    </row>
    <row r="193" spans="1:15" ht="12.75" customHeight="1">
      <c r="A193" s="30">
        <v>183</v>
      </c>
      <c r="B193" s="281" t="s">
        <v>259</v>
      </c>
      <c r="C193" s="271">
        <v>244.25</v>
      </c>
      <c r="D193" s="272">
        <v>245.18333333333331</v>
      </c>
      <c r="E193" s="272">
        <v>242.76666666666662</v>
      </c>
      <c r="F193" s="272">
        <v>241.2833333333333</v>
      </c>
      <c r="G193" s="272">
        <v>238.86666666666662</v>
      </c>
      <c r="H193" s="272">
        <v>246.66666666666663</v>
      </c>
      <c r="I193" s="272">
        <v>249.08333333333331</v>
      </c>
      <c r="J193" s="272">
        <v>250.56666666666663</v>
      </c>
      <c r="K193" s="271">
        <v>247.6</v>
      </c>
      <c r="L193" s="271">
        <v>243.7</v>
      </c>
      <c r="M193" s="271">
        <v>5.0474500000000004</v>
      </c>
      <c r="N193" s="1"/>
      <c r="O193" s="1"/>
    </row>
    <row r="194" spans="1:15" ht="12.75" customHeight="1">
      <c r="A194" s="30">
        <v>184</v>
      </c>
      <c r="B194" s="281" t="s">
        <v>373</v>
      </c>
      <c r="C194" s="271">
        <v>1316.05</v>
      </c>
      <c r="D194" s="272">
        <v>1317.6</v>
      </c>
      <c r="E194" s="272">
        <v>1306.7999999999997</v>
      </c>
      <c r="F194" s="272">
        <v>1297.5499999999997</v>
      </c>
      <c r="G194" s="272">
        <v>1286.7499999999995</v>
      </c>
      <c r="H194" s="272">
        <v>1326.85</v>
      </c>
      <c r="I194" s="272">
        <v>1337.65</v>
      </c>
      <c r="J194" s="272">
        <v>1346.9</v>
      </c>
      <c r="K194" s="271">
        <v>1328.4</v>
      </c>
      <c r="L194" s="271">
        <v>1308.3499999999999</v>
      </c>
      <c r="M194" s="271">
        <v>2.1865000000000001</v>
      </c>
      <c r="N194" s="1"/>
      <c r="O194" s="1"/>
    </row>
    <row r="195" spans="1:15" ht="12.75" customHeight="1">
      <c r="A195" s="30">
        <v>185</v>
      </c>
      <c r="B195" s="281" t="s">
        <v>113</v>
      </c>
      <c r="C195" s="271">
        <v>980.6</v>
      </c>
      <c r="D195" s="272">
        <v>972.83333333333337</v>
      </c>
      <c r="E195" s="272">
        <v>962.76666666666677</v>
      </c>
      <c r="F195" s="272">
        <v>944.93333333333339</v>
      </c>
      <c r="G195" s="272">
        <v>934.86666666666679</v>
      </c>
      <c r="H195" s="272">
        <v>990.66666666666674</v>
      </c>
      <c r="I195" s="272">
        <v>1000.7333333333333</v>
      </c>
      <c r="J195" s="272">
        <v>1018.5666666666667</v>
      </c>
      <c r="K195" s="271">
        <v>982.9</v>
      </c>
      <c r="L195" s="271">
        <v>955</v>
      </c>
      <c r="M195" s="271">
        <v>46.491250000000001</v>
      </c>
      <c r="N195" s="1"/>
      <c r="O195" s="1"/>
    </row>
    <row r="196" spans="1:15" ht="12.75" customHeight="1">
      <c r="A196" s="30">
        <v>186</v>
      </c>
      <c r="B196" s="281" t="s">
        <v>115</v>
      </c>
      <c r="C196" s="271">
        <v>2172.5</v>
      </c>
      <c r="D196" s="272">
        <v>2176.7333333333331</v>
      </c>
      <c r="E196" s="272">
        <v>2150.3166666666662</v>
      </c>
      <c r="F196" s="272">
        <v>2128.1333333333332</v>
      </c>
      <c r="G196" s="272">
        <v>2101.7166666666662</v>
      </c>
      <c r="H196" s="272">
        <v>2198.9166666666661</v>
      </c>
      <c r="I196" s="272">
        <v>2225.333333333333</v>
      </c>
      <c r="J196" s="272">
        <v>2247.516666666666</v>
      </c>
      <c r="K196" s="271">
        <v>2203.15</v>
      </c>
      <c r="L196" s="271">
        <v>2154.5500000000002</v>
      </c>
      <c r="M196" s="271">
        <v>7.7305799999999998</v>
      </c>
      <c r="N196" s="1"/>
      <c r="O196" s="1"/>
    </row>
    <row r="197" spans="1:15" ht="12.75" customHeight="1">
      <c r="A197" s="30">
        <v>187</v>
      </c>
      <c r="B197" s="281" t="s">
        <v>116</v>
      </c>
      <c r="C197" s="271">
        <v>1509.9</v>
      </c>
      <c r="D197" s="272">
        <v>1502.8</v>
      </c>
      <c r="E197" s="272">
        <v>1492.85</v>
      </c>
      <c r="F197" s="272">
        <v>1475.8</v>
      </c>
      <c r="G197" s="272">
        <v>1465.85</v>
      </c>
      <c r="H197" s="272">
        <v>1519.85</v>
      </c>
      <c r="I197" s="272">
        <v>1529.8000000000002</v>
      </c>
      <c r="J197" s="272">
        <v>1546.85</v>
      </c>
      <c r="K197" s="271">
        <v>1512.75</v>
      </c>
      <c r="L197" s="271">
        <v>1485.75</v>
      </c>
      <c r="M197" s="271">
        <v>61.921750000000003</v>
      </c>
      <c r="N197" s="1"/>
      <c r="O197" s="1"/>
    </row>
    <row r="198" spans="1:15" ht="12.75" customHeight="1">
      <c r="A198" s="30">
        <v>188</v>
      </c>
      <c r="B198" s="281" t="s">
        <v>117</v>
      </c>
      <c r="C198" s="271">
        <v>589.35</v>
      </c>
      <c r="D198" s="272">
        <v>583.68333333333339</v>
      </c>
      <c r="E198" s="272">
        <v>575.66666666666674</v>
      </c>
      <c r="F198" s="272">
        <v>561.98333333333335</v>
      </c>
      <c r="G198" s="272">
        <v>553.9666666666667</v>
      </c>
      <c r="H198" s="272">
        <v>597.36666666666679</v>
      </c>
      <c r="I198" s="272">
        <v>605.38333333333344</v>
      </c>
      <c r="J198" s="272">
        <v>619.06666666666683</v>
      </c>
      <c r="K198" s="271">
        <v>591.70000000000005</v>
      </c>
      <c r="L198" s="271">
        <v>570</v>
      </c>
      <c r="M198" s="271">
        <v>87.757170000000002</v>
      </c>
      <c r="N198" s="1"/>
      <c r="O198" s="1"/>
    </row>
    <row r="199" spans="1:15" ht="12.75" customHeight="1">
      <c r="A199" s="30">
        <v>189</v>
      </c>
      <c r="B199" s="281" t="s">
        <v>374</v>
      </c>
      <c r="C199" s="271">
        <v>76</v>
      </c>
      <c r="D199" s="272">
        <v>75.88333333333334</v>
      </c>
      <c r="E199" s="272">
        <v>73.966666666666683</v>
      </c>
      <c r="F199" s="272">
        <v>71.933333333333337</v>
      </c>
      <c r="G199" s="272">
        <v>70.01666666666668</v>
      </c>
      <c r="H199" s="272">
        <v>77.916666666666686</v>
      </c>
      <c r="I199" s="272">
        <v>79.833333333333343</v>
      </c>
      <c r="J199" s="272">
        <v>81.866666666666688</v>
      </c>
      <c r="K199" s="271">
        <v>77.8</v>
      </c>
      <c r="L199" s="271">
        <v>73.849999999999994</v>
      </c>
      <c r="M199" s="271">
        <v>142.04375999999999</v>
      </c>
      <c r="N199" s="1"/>
      <c r="O199" s="1"/>
    </row>
    <row r="200" spans="1:15" ht="12.75" customHeight="1">
      <c r="A200" s="30">
        <v>190</v>
      </c>
      <c r="B200" s="281" t="s">
        <v>855</v>
      </c>
      <c r="C200" s="271">
        <v>3577.6</v>
      </c>
      <c r="D200" s="272">
        <v>3593.9500000000003</v>
      </c>
      <c r="E200" s="272">
        <v>3533.9000000000005</v>
      </c>
      <c r="F200" s="272">
        <v>3490.2000000000003</v>
      </c>
      <c r="G200" s="272">
        <v>3430.1500000000005</v>
      </c>
      <c r="H200" s="272">
        <v>3637.6500000000005</v>
      </c>
      <c r="I200" s="272">
        <v>3697.7000000000007</v>
      </c>
      <c r="J200" s="272">
        <v>3741.4000000000005</v>
      </c>
      <c r="K200" s="271">
        <v>3654</v>
      </c>
      <c r="L200" s="271">
        <v>3550.25</v>
      </c>
      <c r="M200" s="271">
        <v>0.16838</v>
      </c>
      <c r="N200" s="1"/>
      <c r="O200" s="1"/>
    </row>
    <row r="201" spans="1:15" ht="12.75" customHeight="1">
      <c r="A201" s="30">
        <v>191</v>
      </c>
      <c r="B201" s="281" t="s">
        <v>375</v>
      </c>
      <c r="C201" s="271">
        <v>1107.5999999999999</v>
      </c>
      <c r="D201" s="272">
        <v>1079.2333333333333</v>
      </c>
      <c r="E201" s="272">
        <v>1033.4666666666667</v>
      </c>
      <c r="F201" s="272">
        <v>959.33333333333337</v>
      </c>
      <c r="G201" s="272">
        <v>913.56666666666672</v>
      </c>
      <c r="H201" s="272">
        <v>1153.3666666666668</v>
      </c>
      <c r="I201" s="272">
        <v>1199.1333333333337</v>
      </c>
      <c r="J201" s="272">
        <v>1273.2666666666667</v>
      </c>
      <c r="K201" s="271">
        <v>1125</v>
      </c>
      <c r="L201" s="271">
        <v>1005.1</v>
      </c>
      <c r="M201" s="271">
        <v>44.946689999999997</v>
      </c>
      <c r="N201" s="1"/>
      <c r="O201" s="1"/>
    </row>
    <row r="202" spans="1:15" ht="12.75" customHeight="1">
      <c r="A202" s="30">
        <v>192</v>
      </c>
      <c r="B202" s="281" t="s">
        <v>797</v>
      </c>
      <c r="C202" s="271">
        <v>17</v>
      </c>
      <c r="D202" s="272">
        <v>17.05</v>
      </c>
      <c r="E202" s="272">
        <v>16.900000000000002</v>
      </c>
      <c r="F202" s="272">
        <v>16.8</v>
      </c>
      <c r="G202" s="272">
        <v>16.650000000000002</v>
      </c>
      <c r="H202" s="272">
        <v>17.150000000000002</v>
      </c>
      <c r="I202" s="272">
        <v>17.3</v>
      </c>
      <c r="J202" s="272">
        <v>17.400000000000002</v>
      </c>
      <c r="K202" s="271">
        <v>17.2</v>
      </c>
      <c r="L202" s="271">
        <v>16.95</v>
      </c>
      <c r="M202" s="271">
        <v>17.9282</v>
      </c>
      <c r="N202" s="1"/>
      <c r="O202" s="1"/>
    </row>
    <row r="203" spans="1:15" ht="12.75" customHeight="1">
      <c r="A203" s="30">
        <v>193</v>
      </c>
      <c r="B203" s="281" t="s">
        <v>376</v>
      </c>
      <c r="C203" s="271">
        <v>1089.5999999999999</v>
      </c>
      <c r="D203" s="272">
        <v>1083.6833333333334</v>
      </c>
      <c r="E203" s="272">
        <v>1068.9166666666667</v>
      </c>
      <c r="F203" s="272">
        <v>1048.2333333333333</v>
      </c>
      <c r="G203" s="272">
        <v>1033.4666666666667</v>
      </c>
      <c r="H203" s="272">
        <v>1104.3666666666668</v>
      </c>
      <c r="I203" s="272">
        <v>1119.1333333333332</v>
      </c>
      <c r="J203" s="272">
        <v>1139.8166666666668</v>
      </c>
      <c r="K203" s="271">
        <v>1098.45</v>
      </c>
      <c r="L203" s="271">
        <v>1063</v>
      </c>
      <c r="M203" s="271">
        <v>0.37169999999999997</v>
      </c>
      <c r="N203" s="1"/>
      <c r="O203" s="1"/>
    </row>
    <row r="204" spans="1:15" ht="12.75" customHeight="1">
      <c r="A204" s="30">
        <v>194</v>
      </c>
      <c r="B204" s="281" t="s">
        <v>112</v>
      </c>
      <c r="C204" s="271">
        <v>1348.5</v>
      </c>
      <c r="D204" s="272">
        <v>1330.6833333333334</v>
      </c>
      <c r="E204" s="272">
        <v>1308.5666666666668</v>
      </c>
      <c r="F204" s="272">
        <v>1268.6333333333334</v>
      </c>
      <c r="G204" s="272">
        <v>1246.5166666666669</v>
      </c>
      <c r="H204" s="272">
        <v>1370.6166666666668</v>
      </c>
      <c r="I204" s="272">
        <v>1392.7333333333336</v>
      </c>
      <c r="J204" s="272">
        <v>1432.6666666666667</v>
      </c>
      <c r="K204" s="271">
        <v>1352.8</v>
      </c>
      <c r="L204" s="271">
        <v>1290.75</v>
      </c>
      <c r="M204" s="271">
        <v>12.00211</v>
      </c>
      <c r="N204" s="1"/>
      <c r="O204" s="1"/>
    </row>
    <row r="205" spans="1:15" ht="12.75" customHeight="1">
      <c r="A205" s="30">
        <v>195</v>
      </c>
      <c r="B205" s="281" t="s">
        <v>378</v>
      </c>
      <c r="C205" s="271">
        <v>101.6</v>
      </c>
      <c r="D205" s="272">
        <v>102.11666666666667</v>
      </c>
      <c r="E205" s="272">
        <v>100.53333333333335</v>
      </c>
      <c r="F205" s="272">
        <v>99.466666666666669</v>
      </c>
      <c r="G205" s="272">
        <v>97.88333333333334</v>
      </c>
      <c r="H205" s="272">
        <v>103.18333333333335</v>
      </c>
      <c r="I205" s="272">
        <v>104.76666666666667</v>
      </c>
      <c r="J205" s="272">
        <v>105.83333333333336</v>
      </c>
      <c r="K205" s="271">
        <v>103.7</v>
      </c>
      <c r="L205" s="271">
        <v>101.05</v>
      </c>
      <c r="M205" s="271">
        <v>6.3252699999999997</v>
      </c>
      <c r="N205" s="1"/>
      <c r="O205" s="1"/>
    </row>
    <row r="206" spans="1:15" ht="12.75" customHeight="1">
      <c r="A206" s="30">
        <v>196</v>
      </c>
      <c r="B206" s="281" t="s">
        <v>118</v>
      </c>
      <c r="C206" s="271">
        <v>2913.45</v>
      </c>
      <c r="D206" s="272">
        <v>2883.5</v>
      </c>
      <c r="E206" s="272">
        <v>2838</v>
      </c>
      <c r="F206" s="272">
        <v>2762.55</v>
      </c>
      <c r="G206" s="272">
        <v>2717.05</v>
      </c>
      <c r="H206" s="272">
        <v>2958.95</v>
      </c>
      <c r="I206" s="272">
        <v>3004.45</v>
      </c>
      <c r="J206" s="272">
        <v>3079.8999999999996</v>
      </c>
      <c r="K206" s="271">
        <v>2929</v>
      </c>
      <c r="L206" s="271">
        <v>2808.05</v>
      </c>
      <c r="M206" s="271">
        <v>25.108689999999999</v>
      </c>
      <c r="N206" s="1"/>
      <c r="O206" s="1"/>
    </row>
    <row r="207" spans="1:15" ht="12.75" customHeight="1">
      <c r="A207" s="30">
        <v>197</v>
      </c>
      <c r="B207" s="281" t="s">
        <v>788</v>
      </c>
      <c r="C207" s="271">
        <v>322.35000000000002</v>
      </c>
      <c r="D207" s="272">
        <v>315.28333333333336</v>
      </c>
      <c r="E207" s="272">
        <v>300.56666666666672</v>
      </c>
      <c r="F207" s="272">
        <v>278.78333333333336</v>
      </c>
      <c r="G207" s="272">
        <v>264.06666666666672</v>
      </c>
      <c r="H207" s="272">
        <v>337.06666666666672</v>
      </c>
      <c r="I207" s="272">
        <v>351.7833333333333</v>
      </c>
      <c r="J207" s="272">
        <v>373.56666666666672</v>
      </c>
      <c r="K207" s="271">
        <v>330</v>
      </c>
      <c r="L207" s="271">
        <v>293.5</v>
      </c>
      <c r="M207" s="271">
        <v>54.620849999999997</v>
      </c>
      <c r="N207" s="1"/>
      <c r="O207" s="1"/>
    </row>
    <row r="208" spans="1:15" ht="12.75" customHeight="1">
      <c r="A208" s="30">
        <v>198</v>
      </c>
      <c r="B208" s="281" t="s">
        <v>120</v>
      </c>
      <c r="C208" s="271">
        <v>438.95</v>
      </c>
      <c r="D208" s="272">
        <v>435.98333333333329</v>
      </c>
      <c r="E208" s="272">
        <v>429.56666666666661</v>
      </c>
      <c r="F208" s="272">
        <v>420.18333333333334</v>
      </c>
      <c r="G208" s="272">
        <v>413.76666666666665</v>
      </c>
      <c r="H208" s="272">
        <v>445.36666666666656</v>
      </c>
      <c r="I208" s="272">
        <v>451.78333333333319</v>
      </c>
      <c r="J208" s="272">
        <v>461.16666666666652</v>
      </c>
      <c r="K208" s="271">
        <v>442.4</v>
      </c>
      <c r="L208" s="271">
        <v>426.6</v>
      </c>
      <c r="M208" s="271">
        <v>122.9757</v>
      </c>
      <c r="N208" s="1"/>
      <c r="O208" s="1"/>
    </row>
    <row r="209" spans="1:15" ht="12.75" customHeight="1">
      <c r="A209" s="30">
        <v>199</v>
      </c>
      <c r="B209" s="281" t="s">
        <v>798</v>
      </c>
      <c r="C209" s="271">
        <v>1402.45</v>
      </c>
      <c r="D209" s="272">
        <v>1382.5</v>
      </c>
      <c r="E209" s="272">
        <v>1337.15</v>
      </c>
      <c r="F209" s="272">
        <v>1271.8500000000001</v>
      </c>
      <c r="G209" s="272">
        <v>1226.5000000000002</v>
      </c>
      <c r="H209" s="272">
        <v>1447.8</v>
      </c>
      <c r="I209" s="272">
        <v>1493.1499999999999</v>
      </c>
      <c r="J209" s="272">
        <v>1558.4499999999998</v>
      </c>
      <c r="K209" s="271">
        <v>1427.85</v>
      </c>
      <c r="L209" s="271">
        <v>1317.2</v>
      </c>
      <c r="M209" s="271">
        <v>3.30566</v>
      </c>
      <c r="N209" s="1"/>
      <c r="O209" s="1"/>
    </row>
    <row r="210" spans="1:15" ht="12.75" customHeight="1">
      <c r="A210" s="30">
        <v>200</v>
      </c>
      <c r="B210" s="281" t="s">
        <v>260</v>
      </c>
      <c r="C210" s="271">
        <v>2290.5500000000002</v>
      </c>
      <c r="D210" s="272">
        <v>2300.5499999999997</v>
      </c>
      <c r="E210" s="272">
        <v>2271.4999999999995</v>
      </c>
      <c r="F210" s="272">
        <v>2252.4499999999998</v>
      </c>
      <c r="G210" s="272">
        <v>2223.3999999999996</v>
      </c>
      <c r="H210" s="272">
        <v>2319.5999999999995</v>
      </c>
      <c r="I210" s="272">
        <v>2348.6499999999996</v>
      </c>
      <c r="J210" s="272">
        <v>2367.6999999999994</v>
      </c>
      <c r="K210" s="271">
        <v>2329.6</v>
      </c>
      <c r="L210" s="271">
        <v>2281.5</v>
      </c>
      <c r="M210" s="271">
        <v>8.8308599999999995</v>
      </c>
      <c r="N210" s="1"/>
      <c r="O210" s="1"/>
    </row>
    <row r="211" spans="1:15" ht="12.75" customHeight="1">
      <c r="A211" s="30">
        <v>201</v>
      </c>
      <c r="B211" s="281" t="s">
        <v>379</v>
      </c>
      <c r="C211" s="271">
        <v>115.3</v>
      </c>
      <c r="D211" s="272">
        <v>115.78333333333335</v>
      </c>
      <c r="E211" s="272">
        <v>113.76666666666669</v>
      </c>
      <c r="F211" s="272">
        <v>112.23333333333335</v>
      </c>
      <c r="G211" s="272">
        <v>110.2166666666667</v>
      </c>
      <c r="H211" s="272">
        <v>117.31666666666669</v>
      </c>
      <c r="I211" s="272">
        <v>119.33333333333334</v>
      </c>
      <c r="J211" s="272">
        <v>120.86666666666669</v>
      </c>
      <c r="K211" s="271">
        <v>117.8</v>
      </c>
      <c r="L211" s="271">
        <v>114.25</v>
      </c>
      <c r="M211" s="271">
        <v>62.266910000000003</v>
      </c>
      <c r="N211" s="1"/>
      <c r="O211" s="1"/>
    </row>
    <row r="212" spans="1:15" ht="12.75" customHeight="1">
      <c r="A212" s="30">
        <v>202</v>
      </c>
      <c r="B212" s="281" t="s">
        <v>121</v>
      </c>
      <c r="C212" s="271">
        <v>264.25</v>
      </c>
      <c r="D212" s="272">
        <v>261.66666666666669</v>
      </c>
      <c r="E212" s="272">
        <v>258.08333333333337</v>
      </c>
      <c r="F212" s="272">
        <v>251.91666666666669</v>
      </c>
      <c r="G212" s="272">
        <v>248.33333333333337</v>
      </c>
      <c r="H212" s="272">
        <v>267.83333333333337</v>
      </c>
      <c r="I212" s="272">
        <v>271.41666666666674</v>
      </c>
      <c r="J212" s="272">
        <v>277.58333333333337</v>
      </c>
      <c r="K212" s="271">
        <v>265.25</v>
      </c>
      <c r="L212" s="271">
        <v>255.5</v>
      </c>
      <c r="M212" s="271">
        <v>77.419049999999999</v>
      </c>
      <c r="N212" s="1"/>
      <c r="O212" s="1"/>
    </row>
    <row r="213" spans="1:15" ht="12.75" customHeight="1">
      <c r="A213" s="30">
        <v>203</v>
      </c>
      <c r="B213" s="281" t="s">
        <v>122</v>
      </c>
      <c r="C213" s="271">
        <v>2684.65</v>
      </c>
      <c r="D213" s="272">
        <v>2674.3833333333332</v>
      </c>
      <c r="E213" s="272">
        <v>2654.7666666666664</v>
      </c>
      <c r="F213" s="272">
        <v>2624.8833333333332</v>
      </c>
      <c r="G213" s="272">
        <v>2605.2666666666664</v>
      </c>
      <c r="H213" s="272">
        <v>2704.2666666666664</v>
      </c>
      <c r="I213" s="272">
        <v>2723.8833333333332</v>
      </c>
      <c r="J213" s="272">
        <v>2753.7666666666664</v>
      </c>
      <c r="K213" s="271">
        <v>2694</v>
      </c>
      <c r="L213" s="271">
        <v>2644.5</v>
      </c>
      <c r="M213" s="271">
        <v>17.113810000000001</v>
      </c>
      <c r="N213" s="1"/>
      <c r="O213" s="1"/>
    </row>
    <row r="214" spans="1:15" ht="12.75" customHeight="1">
      <c r="A214" s="30">
        <v>204</v>
      </c>
      <c r="B214" s="281" t="s">
        <v>261</v>
      </c>
      <c r="C214" s="271">
        <v>285.60000000000002</v>
      </c>
      <c r="D214" s="272">
        <v>289.2</v>
      </c>
      <c r="E214" s="272">
        <v>280.39999999999998</v>
      </c>
      <c r="F214" s="272">
        <v>275.2</v>
      </c>
      <c r="G214" s="272">
        <v>266.39999999999998</v>
      </c>
      <c r="H214" s="272">
        <v>294.39999999999998</v>
      </c>
      <c r="I214" s="272">
        <v>303.20000000000005</v>
      </c>
      <c r="J214" s="272">
        <v>308.39999999999998</v>
      </c>
      <c r="K214" s="271">
        <v>298</v>
      </c>
      <c r="L214" s="271">
        <v>284</v>
      </c>
      <c r="M214" s="271">
        <v>29.976489999999998</v>
      </c>
      <c r="N214" s="1"/>
      <c r="O214" s="1"/>
    </row>
    <row r="215" spans="1:15" ht="12.75" customHeight="1">
      <c r="A215" s="30">
        <v>205</v>
      </c>
      <c r="B215" s="281" t="s">
        <v>289</v>
      </c>
      <c r="C215" s="271">
        <v>3396.6</v>
      </c>
      <c r="D215" s="272">
        <v>3378.5166666666664</v>
      </c>
      <c r="E215" s="272">
        <v>3337.0333333333328</v>
      </c>
      <c r="F215" s="272">
        <v>3277.4666666666662</v>
      </c>
      <c r="G215" s="272">
        <v>3235.9833333333327</v>
      </c>
      <c r="H215" s="272">
        <v>3438.083333333333</v>
      </c>
      <c r="I215" s="272">
        <v>3479.5666666666666</v>
      </c>
      <c r="J215" s="272">
        <v>3539.1333333333332</v>
      </c>
      <c r="K215" s="271">
        <v>3420</v>
      </c>
      <c r="L215" s="271">
        <v>3318.95</v>
      </c>
      <c r="M215" s="271">
        <v>0.36091000000000001</v>
      </c>
      <c r="N215" s="1"/>
      <c r="O215" s="1"/>
    </row>
    <row r="216" spans="1:15" ht="12.75" customHeight="1">
      <c r="A216" s="30">
        <v>206</v>
      </c>
      <c r="B216" s="281" t="s">
        <v>799</v>
      </c>
      <c r="C216" s="271">
        <v>962.7</v>
      </c>
      <c r="D216" s="272">
        <v>965.26666666666677</v>
      </c>
      <c r="E216" s="272">
        <v>950.28333333333353</v>
      </c>
      <c r="F216" s="272">
        <v>937.86666666666679</v>
      </c>
      <c r="G216" s="272">
        <v>922.88333333333355</v>
      </c>
      <c r="H216" s="272">
        <v>977.68333333333351</v>
      </c>
      <c r="I216" s="272">
        <v>992.66666666666686</v>
      </c>
      <c r="J216" s="272">
        <v>1005.0833333333335</v>
      </c>
      <c r="K216" s="271">
        <v>980.25</v>
      </c>
      <c r="L216" s="271">
        <v>952.85</v>
      </c>
      <c r="M216" s="271">
        <v>2.6847400000000001</v>
      </c>
      <c r="N216" s="1"/>
      <c r="O216" s="1"/>
    </row>
    <row r="217" spans="1:15" ht="12.75" customHeight="1">
      <c r="A217" s="30">
        <v>207</v>
      </c>
      <c r="B217" s="281" t="s">
        <v>380</v>
      </c>
      <c r="C217" s="271">
        <v>43531.95</v>
      </c>
      <c r="D217" s="272">
        <v>43352.083333333336</v>
      </c>
      <c r="E217" s="272">
        <v>42884.866666666669</v>
      </c>
      <c r="F217" s="272">
        <v>42237.783333333333</v>
      </c>
      <c r="G217" s="272">
        <v>41770.566666666666</v>
      </c>
      <c r="H217" s="272">
        <v>43999.166666666672</v>
      </c>
      <c r="I217" s="272">
        <v>44466.383333333331</v>
      </c>
      <c r="J217" s="272">
        <v>45113.466666666674</v>
      </c>
      <c r="K217" s="271">
        <v>43819.3</v>
      </c>
      <c r="L217" s="271">
        <v>42705</v>
      </c>
      <c r="M217" s="271">
        <v>0.13189000000000001</v>
      </c>
      <c r="N217" s="1"/>
      <c r="O217" s="1"/>
    </row>
    <row r="218" spans="1:15" ht="12.75" customHeight="1">
      <c r="A218" s="30">
        <v>208</v>
      </c>
      <c r="B218" s="281" t="s">
        <v>381</v>
      </c>
      <c r="C218" s="271">
        <v>37.85</v>
      </c>
      <c r="D218" s="272">
        <v>37.81666666666667</v>
      </c>
      <c r="E218" s="272">
        <v>37.533333333333339</v>
      </c>
      <c r="F218" s="272">
        <v>37.216666666666669</v>
      </c>
      <c r="G218" s="272">
        <v>36.933333333333337</v>
      </c>
      <c r="H218" s="272">
        <v>38.13333333333334</v>
      </c>
      <c r="I218" s="272">
        <v>38.416666666666671</v>
      </c>
      <c r="J218" s="272">
        <v>38.733333333333341</v>
      </c>
      <c r="K218" s="271">
        <v>38.1</v>
      </c>
      <c r="L218" s="271">
        <v>37.5</v>
      </c>
      <c r="M218" s="271">
        <v>9.8259299999999996</v>
      </c>
      <c r="N218" s="1"/>
      <c r="O218" s="1"/>
    </row>
    <row r="219" spans="1:15" ht="12.75" customHeight="1">
      <c r="A219" s="30">
        <v>209</v>
      </c>
      <c r="B219" s="281" t="s">
        <v>114</v>
      </c>
      <c r="C219" s="271">
        <v>2491.6</v>
      </c>
      <c r="D219" s="272">
        <v>2477.8833333333337</v>
      </c>
      <c r="E219" s="272">
        <v>2457.7666666666673</v>
      </c>
      <c r="F219" s="272">
        <v>2423.9333333333338</v>
      </c>
      <c r="G219" s="272">
        <v>2403.8166666666675</v>
      </c>
      <c r="H219" s="272">
        <v>2511.7166666666672</v>
      </c>
      <c r="I219" s="272">
        <v>2531.833333333333</v>
      </c>
      <c r="J219" s="272">
        <v>2565.666666666667</v>
      </c>
      <c r="K219" s="271">
        <v>2498</v>
      </c>
      <c r="L219" s="271">
        <v>2444.0500000000002</v>
      </c>
      <c r="M219" s="271">
        <v>16.3689</v>
      </c>
      <c r="N219" s="1"/>
      <c r="O219" s="1"/>
    </row>
    <row r="220" spans="1:15" ht="12.75" customHeight="1">
      <c r="A220" s="30">
        <v>210</v>
      </c>
      <c r="B220" s="281" t="s">
        <v>124</v>
      </c>
      <c r="C220" s="271">
        <v>883.25</v>
      </c>
      <c r="D220" s="272">
        <v>882.38333333333333</v>
      </c>
      <c r="E220" s="272">
        <v>879.26666666666665</v>
      </c>
      <c r="F220" s="272">
        <v>875.2833333333333</v>
      </c>
      <c r="G220" s="272">
        <v>872.16666666666663</v>
      </c>
      <c r="H220" s="272">
        <v>886.36666666666667</v>
      </c>
      <c r="I220" s="272">
        <v>889.48333333333323</v>
      </c>
      <c r="J220" s="272">
        <v>893.4666666666667</v>
      </c>
      <c r="K220" s="271">
        <v>885.5</v>
      </c>
      <c r="L220" s="271">
        <v>878.4</v>
      </c>
      <c r="M220" s="271">
        <v>90.580399999999997</v>
      </c>
      <c r="N220" s="1"/>
      <c r="O220" s="1"/>
    </row>
    <row r="221" spans="1:15" ht="12.75" customHeight="1">
      <c r="A221" s="30">
        <v>211</v>
      </c>
      <c r="B221" s="281" t="s">
        <v>125</v>
      </c>
      <c r="C221" s="271">
        <v>1355.5</v>
      </c>
      <c r="D221" s="272">
        <v>1340.1833333333334</v>
      </c>
      <c r="E221" s="272">
        <v>1311.3666666666668</v>
      </c>
      <c r="F221" s="272">
        <v>1267.2333333333333</v>
      </c>
      <c r="G221" s="272">
        <v>1238.4166666666667</v>
      </c>
      <c r="H221" s="272">
        <v>1384.3166666666668</v>
      </c>
      <c r="I221" s="272">
        <v>1413.1333333333334</v>
      </c>
      <c r="J221" s="272">
        <v>1457.2666666666669</v>
      </c>
      <c r="K221" s="271">
        <v>1369</v>
      </c>
      <c r="L221" s="271">
        <v>1296.05</v>
      </c>
      <c r="M221" s="271">
        <v>16.750139999999998</v>
      </c>
      <c r="N221" s="1"/>
      <c r="O221" s="1"/>
    </row>
    <row r="222" spans="1:15" ht="12.75" customHeight="1">
      <c r="A222" s="30">
        <v>212</v>
      </c>
      <c r="B222" s="281" t="s">
        <v>126</v>
      </c>
      <c r="C222" s="271">
        <v>580.5</v>
      </c>
      <c r="D222" s="272">
        <v>580.1</v>
      </c>
      <c r="E222" s="272">
        <v>574.6</v>
      </c>
      <c r="F222" s="272">
        <v>568.70000000000005</v>
      </c>
      <c r="G222" s="272">
        <v>563.20000000000005</v>
      </c>
      <c r="H222" s="272">
        <v>586</v>
      </c>
      <c r="I222" s="272">
        <v>591.5</v>
      </c>
      <c r="J222" s="272">
        <v>597.4</v>
      </c>
      <c r="K222" s="271">
        <v>585.6</v>
      </c>
      <c r="L222" s="271">
        <v>574.20000000000005</v>
      </c>
      <c r="M222" s="271">
        <v>5.9402200000000001</v>
      </c>
      <c r="N222" s="1"/>
      <c r="O222" s="1"/>
    </row>
    <row r="223" spans="1:15" ht="12.75" customHeight="1">
      <c r="A223" s="30">
        <v>213</v>
      </c>
      <c r="B223" s="281" t="s">
        <v>262</v>
      </c>
      <c r="C223" s="271">
        <v>532.35</v>
      </c>
      <c r="D223" s="272">
        <v>521.04999999999995</v>
      </c>
      <c r="E223" s="272">
        <v>503.09999999999991</v>
      </c>
      <c r="F223" s="272">
        <v>473.84999999999997</v>
      </c>
      <c r="G223" s="272">
        <v>455.89999999999992</v>
      </c>
      <c r="H223" s="272">
        <v>550.29999999999995</v>
      </c>
      <c r="I223" s="272">
        <v>568.25</v>
      </c>
      <c r="J223" s="272">
        <v>597.49999999999989</v>
      </c>
      <c r="K223" s="271">
        <v>539</v>
      </c>
      <c r="L223" s="271">
        <v>491.8</v>
      </c>
      <c r="M223" s="271">
        <v>30.552779999999998</v>
      </c>
      <c r="N223" s="1"/>
      <c r="O223" s="1"/>
    </row>
    <row r="224" spans="1:15" ht="12.75" customHeight="1">
      <c r="A224" s="30">
        <v>214</v>
      </c>
      <c r="B224" s="281" t="s">
        <v>383</v>
      </c>
      <c r="C224" s="271">
        <v>40.6</v>
      </c>
      <c r="D224" s="272">
        <v>40.666666666666671</v>
      </c>
      <c r="E224" s="272">
        <v>40.13333333333334</v>
      </c>
      <c r="F224" s="272">
        <v>39.666666666666671</v>
      </c>
      <c r="G224" s="272">
        <v>39.13333333333334</v>
      </c>
      <c r="H224" s="272">
        <v>41.13333333333334</v>
      </c>
      <c r="I224" s="272">
        <v>41.666666666666671</v>
      </c>
      <c r="J224" s="272">
        <v>42.13333333333334</v>
      </c>
      <c r="K224" s="271">
        <v>41.2</v>
      </c>
      <c r="L224" s="271">
        <v>40.200000000000003</v>
      </c>
      <c r="M224" s="271">
        <v>52.710169999999998</v>
      </c>
      <c r="N224" s="1"/>
      <c r="O224" s="1"/>
    </row>
    <row r="225" spans="1:15" ht="12.75" customHeight="1">
      <c r="A225" s="30">
        <v>215</v>
      </c>
      <c r="B225" s="281" t="s">
        <v>128</v>
      </c>
      <c r="C225" s="271">
        <v>46</v>
      </c>
      <c r="D225" s="272">
        <v>45.75</v>
      </c>
      <c r="E225" s="272">
        <v>45.35</v>
      </c>
      <c r="F225" s="272">
        <v>44.7</v>
      </c>
      <c r="G225" s="272">
        <v>44.300000000000004</v>
      </c>
      <c r="H225" s="272">
        <v>46.4</v>
      </c>
      <c r="I225" s="272">
        <v>46.800000000000004</v>
      </c>
      <c r="J225" s="272">
        <v>47.449999999999996</v>
      </c>
      <c r="K225" s="271">
        <v>46.15</v>
      </c>
      <c r="L225" s="271">
        <v>45.1</v>
      </c>
      <c r="M225" s="271">
        <v>326.95204000000001</v>
      </c>
      <c r="N225" s="1"/>
      <c r="O225" s="1"/>
    </row>
    <row r="226" spans="1:15" ht="12.75" customHeight="1">
      <c r="A226" s="30">
        <v>216</v>
      </c>
      <c r="B226" s="281" t="s">
        <v>384</v>
      </c>
      <c r="C226" s="271">
        <v>64.099999999999994</v>
      </c>
      <c r="D226" s="272">
        <v>63.866666666666667</v>
      </c>
      <c r="E226" s="272">
        <v>63.333333333333329</v>
      </c>
      <c r="F226" s="272">
        <v>62.566666666666663</v>
      </c>
      <c r="G226" s="272">
        <v>62.033333333333324</v>
      </c>
      <c r="H226" s="272">
        <v>64.633333333333326</v>
      </c>
      <c r="I226" s="272">
        <v>65.166666666666686</v>
      </c>
      <c r="J226" s="272">
        <v>65.933333333333337</v>
      </c>
      <c r="K226" s="271">
        <v>64.400000000000006</v>
      </c>
      <c r="L226" s="271">
        <v>63.1</v>
      </c>
      <c r="M226" s="271">
        <v>41.330669999999998</v>
      </c>
      <c r="N226" s="1"/>
      <c r="O226" s="1"/>
    </row>
    <row r="227" spans="1:15" ht="12.75" customHeight="1">
      <c r="A227" s="30">
        <v>217</v>
      </c>
      <c r="B227" s="281" t="s">
        <v>385</v>
      </c>
      <c r="C227" s="271">
        <v>1021.95</v>
      </c>
      <c r="D227" s="272">
        <v>1021.85</v>
      </c>
      <c r="E227" s="272">
        <v>1010.1000000000001</v>
      </c>
      <c r="F227" s="272">
        <v>998.25000000000011</v>
      </c>
      <c r="G227" s="272">
        <v>986.50000000000023</v>
      </c>
      <c r="H227" s="272">
        <v>1033.7</v>
      </c>
      <c r="I227" s="272">
        <v>1045.4499999999998</v>
      </c>
      <c r="J227" s="272">
        <v>1057.3</v>
      </c>
      <c r="K227" s="271">
        <v>1033.5999999999999</v>
      </c>
      <c r="L227" s="271">
        <v>1010</v>
      </c>
      <c r="M227" s="271">
        <v>0.14674999999999999</v>
      </c>
      <c r="N227" s="1"/>
      <c r="O227" s="1"/>
    </row>
    <row r="228" spans="1:15" ht="12.75" customHeight="1">
      <c r="A228" s="30">
        <v>218</v>
      </c>
      <c r="B228" s="281" t="s">
        <v>386</v>
      </c>
      <c r="C228" s="271">
        <v>351.5</v>
      </c>
      <c r="D228" s="272">
        <v>353.01666666666665</v>
      </c>
      <c r="E228" s="272">
        <v>348.5333333333333</v>
      </c>
      <c r="F228" s="272">
        <v>345.56666666666666</v>
      </c>
      <c r="G228" s="272">
        <v>341.08333333333331</v>
      </c>
      <c r="H228" s="272">
        <v>355.98333333333329</v>
      </c>
      <c r="I228" s="272">
        <v>360.46666666666664</v>
      </c>
      <c r="J228" s="272">
        <v>363.43333333333328</v>
      </c>
      <c r="K228" s="271">
        <v>357.5</v>
      </c>
      <c r="L228" s="271">
        <v>350.05</v>
      </c>
      <c r="M228" s="271">
        <v>3.6918600000000001</v>
      </c>
      <c r="N228" s="1"/>
      <c r="O228" s="1"/>
    </row>
    <row r="229" spans="1:15" ht="12.75" customHeight="1">
      <c r="A229" s="30">
        <v>219</v>
      </c>
      <c r="B229" s="281" t="s">
        <v>387</v>
      </c>
      <c r="C229" s="271">
        <v>1658.9</v>
      </c>
      <c r="D229" s="272">
        <v>1658.8</v>
      </c>
      <c r="E229" s="272">
        <v>1642.6</v>
      </c>
      <c r="F229" s="272">
        <v>1626.3</v>
      </c>
      <c r="G229" s="272">
        <v>1610.1</v>
      </c>
      <c r="H229" s="272">
        <v>1675.1</v>
      </c>
      <c r="I229" s="272">
        <v>1691.3000000000002</v>
      </c>
      <c r="J229" s="272">
        <v>1707.6</v>
      </c>
      <c r="K229" s="271">
        <v>1675</v>
      </c>
      <c r="L229" s="271">
        <v>1642.5</v>
      </c>
      <c r="M229" s="271">
        <v>0.19384000000000001</v>
      </c>
      <c r="N229" s="1"/>
      <c r="O229" s="1"/>
    </row>
    <row r="230" spans="1:15" ht="12.75" customHeight="1">
      <c r="A230" s="30">
        <v>220</v>
      </c>
      <c r="B230" s="281" t="s">
        <v>388</v>
      </c>
      <c r="C230" s="271">
        <v>257.14999999999998</v>
      </c>
      <c r="D230" s="272">
        <v>257.35000000000002</v>
      </c>
      <c r="E230" s="272">
        <v>254.40000000000003</v>
      </c>
      <c r="F230" s="272">
        <v>251.65</v>
      </c>
      <c r="G230" s="272">
        <v>248.70000000000002</v>
      </c>
      <c r="H230" s="272">
        <v>260.10000000000002</v>
      </c>
      <c r="I230" s="272">
        <v>263.05000000000007</v>
      </c>
      <c r="J230" s="272">
        <v>265.80000000000007</v>
      </c>
      <c r="K230" s="271">
        <v>260.3</v>
      </c>
      <c r="L230" s="271">
        <v>254.6</v>
      </c>
      <c r="M230" s="271">
        <v>8.04087</v>
      </c>
      <c r="N230" s="1"/>
      <c r="O230" s="1"/>
    </row>
    <row r="231" spans="1:15" ht="12.75" customHeight="1">
      <c r="A231" s="30">
        <v>221</v>
      </c>
      <c r="B231" s="281" t="s">
        <v>389</v>
      </c>
      <c r="C231" s="271">
        <v>41.15</v>
      </c>
      <c r="D231" s="272">
        <v>41.033333333333331</v>
      </c>
      <c r="E231" s="272">
        <v>40.61666666666666</v>
      </c>
      <c r="F231" s="272">
        <v>40.083333333333329</v>
      </c>
      <c r="G231" s="272">
        <v>39.666666666666657</v>
      </c>
      <c r="H231" s="272">
        <v>41.566666666666663</v>
      </c>
      <c r="I231" s="272">
        <v>41.983333333333334</v>
      </c>
      <c r="J231" s="272">
        <v>42.516666666666666</v>
      </c>
      <c r="K231" s="271">
        <v>41.45</v>
      </c>
      <c r="L231" s="271">
        <v>40.5</v>
      </c>
      <c r="M231" s="271">
        <v>16.66967</v>
      </c>
      <c r="N231" s="1"/>
      <c r="O231" s="1"/>
    </row>
    <row r="232" spans="1:15" ht="12.75" customHeight="1">
      <c r="A232" s="30">
        <v>222</v>
      </c>
      <c r="B232" s="281" t="s">
        <v>137</v>
      </c>
      <c r="C232" s="271">
        <v>312.55</v>
      </c>
      <c r="D232" s="272">
        <v>312.26666666666665</v>
      </c>
      <c r="E232" s="272">
        <v>311.2833333333333</v>
      </c>
      <c r="F232" s="272">
        <v>310.01666666666665</v>
      </c>
      <c r="G232" s="272">
        <v>309.0333333333333</v>
      </c>
      <c r="H232" s="272">
        <v>313.5333333333333</v>
      </c>
      <c r="I232" s="272">
        <v>314.51666666666665</v>
      </c>
      <c r="J232" s="272">
        <v>315.7833333333333</v>
      </c>
      <c r="K232" s="271">
        <v>313.25</v>
      </c>
      <c r="L232" s="271">
        <v>311</v>
      </c>
      <c r="M232" s="271">
        <v>79.758539999999996</v>
      </c>
      <c r="N232" s="1"/>
      <c r="O232" s="1"/>
    </row>
    <row r="233" spans="1:15" ht="12.75" customHeight="1">
      <c r="A233" s="30">
        <v>223</v>
      </c>
      <c r="B233" s="281" t="s">
        <v>390</v>
      </c>
      <c r="C233" s="271">
        <v>113.7</v>
      </c>
      <c r="D233" s="272">
        <v>114</v>
      </c>
      <c r="E233" s="272">
        <v>113</v>
      </c>
      <c r="F233" s="272">
        <v>112.3</v>
      </c>
      <c r="G233" s="272">
        <v>111.3</v>
      </c>
      <c r="H233" s="272">
        <v>114.7</v>
      </c>
      <c r="I233" s="272">
        <v>115.7</v>
      </c>
      <c r="J233" s="272">
        <v>116.4</v>
      </c>
      <c r="K233" s="271">
        <v>115</v>
      </c>
      <c r="L233" s="271">
        <v>113.3</v>
      </c>
      <c r="M233" s="271">
        <v>4.8089000000000004</v>
      </c>
      <c r="N233" s="1"/>
      <c r="O233" s="1"/>
    </row>
    <row r="234" spans="1:15" ht="12.75" customHeight="1">
      <c r="A234" s="30">
        <v>224</v>
      </c>
      <c r="B234" s="281" t="s">
        <v>391</v>
      </c>
      <c r="C234" s="271">
        <v>193.8</v>
      </c>
      <c r="D234" s="272">
        <v>194.03333333333333</v>
      </c>
      <c r="E234" s="272">
        <v>191.36666666666667</v>
      </c>
      <c r="F234" s="272">
        <v>188.93333333333334</v>
      </c>
      <c r="G234" s="272">
        <v>186.26666666666668</v>
      </c>
      <c r="H234" s="272">
        <v>196.46666666666667</v>
      </c>
      <c r="I234" s="272">
        <v>199.13333333333335</v>
      </c>
      <c r="J234" s="272">
        <v>201.56666666666666</v>
      </c>
      <c r="K234" s="271">
        <v>196.7</v>
      </c>
      <c r="L234" s="271">
        <v>191.6</v>
      </c>
      <c r="M234" s="271">
        <v>27.859559999999998</v>
      </c>
      <c r="N234" s="1"/>
      <c r="O234" s="1"/>
    </row>
    <row r="235" spans="1:15" ht="12.75" customHeight="1">
      <c r="A235" s="30">
        <v>225</v>
      </c>
      <c r="B235" s="281" t="s">
        <v>123</v>
      </c>
      <c r="C235" s="271">
        <v>131.35</v>
      </c>
      <c r="D235" s="272">
        <v>131.01666666666665</v>
      </c>
      <c r="E235" s="272">
        <v>128.43333333333331</v>
      </c>
      <c r="F235" s="272">
        <v>125.51666666666665</v>
      </c>
      <c r="G235" s="272">
        <v>122.93333333333331</v>
      </c>
      <c r="H235" s="272">
        <v>133.93333333333331</v>
      </c>
      <c r="I235" s="272">
        <v>136.51666666666668</v>
      </c>
      <c r="J235" s="272">
        <v>139.43333333333331</v>
      </c>
      <c r="K235" s="271">
        <v>133.6</v>
      </c>
      <c r="L235" s="271">
        <v>128.1</v>
      </c>
      <c r="M235" s="271">
        <v>154.67081999999999</v>
      </c>
      <c r="N235" s="1"/>
      <c r="O235" s="1"/>
    </row>
    <row r="236" spans="1:15" ht="12.75" customHeight="1">
      <c r="A236" s="30">
        <v>226</v>
      </c>
      <c r="B236" s="281" t="s">
        <v>392</v>
      </c>
      <c r="C236" s="271">
        <v>76.5</v>
      </c>
      <c r="D236" s="272">
        <v>77.316666666666663</v>
      </c>
      <c r="E236" s="272">
        <v>75.283333333333331</v>
      </c>
      <c r="F236" s="272">
        <v>74.066666666666663</v>
      </c>
      <c r="G236" s="272">
        <v>72.033333333333331</v>
      </c>
      <c r="H236" s="272">
        <v>78.533333333333331</v>
      </c>
      <c r="I236" s="272">
        <v>80.566666666666663</v>
      </c>
      <c r="J236" s="272">
        <v>81.783333333333331</v>
      </c>
      <c r="K236" s="271">
        <v>79.349999999999994</v>
      </c>
      <c r="L236" s="271">
        <v>76.099999999999994</v>
      </c>
      <c r="M236" s="271">
        <v>149.69136</v>
      </c>
      <c r="N236" s="1"/>
      <c r="O236" s="1"/>
    </row>
    <row r="237" spans="1:15" ht="12.75" customHeight="1">
      <c r="A237" s="30">
        <v>227</v>
      </c>
      <c r="B237" s="281" t="s">
        <v>263</v>
      </c>
      <c r="C237" s="271">
        <v>4380.1499999999996</v>
      </c>
      <c r="D237" s="272">
        <v>4378.55</v>
      </c>
      <c r="E237" s="272">
        <v>4322.1000000000004</v>
      </c>
      <c r="F237" s="272">
        <v>4264.05</v>
      </c>
      <c r="G237" s="272">
        <v>4207.6000000000004</v>
      </c>
      <c r="H237" s="272">
        <v>4436.6000000000004</v>
      </c>
      <c r="I237" s="272">
        <v>4493.0499999999993</v>
      </c>
      <c r="J237" s="272">
        <v>4551.1000000000004</v>
      </c>
      <c r="K237" s="271">
        <v>4435</v>
      </c>
      <c r="L237" s="271">
        <v>4320.5</v>
      </c>
      <c r="M237" s="271">
        <v>1.8749</v>
      </c>
      <c r="N237" s="1"/>
      <c r="O237" s="1"/>
    </row>
    <row r="238" spans="1:15" ht="12.75" customHeight="1">
      <c r="A238" s="30">
        <v>228</v>
      </c>
      <c r="B238" s="281" t="s">
        <v>393</v>
      </c>
      <c r="C238" s="271">
        <v>183.7</v>
      </c>
      <c r="D238" s="272">
        <v>183.5</v>
      </c>
      <c r="E238" s="272">
        <v>181.2</v>
      </c>
      <c r="F238" s="272">
        <v>178.7</v>
      </c>
      <c r="G238" s="272">
        <v>176.39999999999998</v>
      </c>
      <c r="H238" s="272">
        <v>186</v>
      </c>
      <c r="I238" s="272">
        <v>188.3</v>
      </c>
      <c r="J238" s="272">
        <v>190.8</v>
      </c>
      <c r="K238" s="271">
        <v>185.8</v>
      </c>
      <c r="L238" s="271">
        <v>181</v>
      </c>
      <c r="M238" s="271">
        <v>18.465599999999998</v>
      </c>
      <c r="N238" s="1"/>
      <c r="O238" s="1"/>
    </row>
    <row r="239" spans="1:15" ht="12.75" customHeight="1">
      <c r="A239" s="30">
        <v>229</v>
      </c>
      <c r="B239" s="281" t="s">
        <v>394</v>
      </c>
      <c r="C239" s="271">
        <v>172.6</v>
      </c>
      <c r="D239" s="272">
        <v>173.53333333333333</v>
      </c>
      <c r="E239" s="272">
        <v>171.21666666666667</v>
      </c>
      <c r="F239" s="272">
        <v>169.83333333333334</v>
      </c>
      <c r="G239" s="272">
        <v>167.51666666666668</v>
      </c>
      <c r="H239" s="272">
        <v>174.91666666666666</v>
      </c>
      <c r="I239" s="272">
        <v>177.23333333333332</v>
      </c>
      <c r="J239" s="272">
        <v>178.61666666666665</v>
      </c>
      <c r="K239" s="271">
        <v>175.85</v>
      </c>
      <c r="L239" s="271">
        <v>172.15</v>
      </c>
      <c r="M239" s="271">
        <v>130.52241000000001</v>
      </c>
      <c r="N239" s="1"/>
      <c r="O239" s="1"/>
    </row>
    <row r="240" spans="1:15" ht="12.75" customHeight="1">
      <c r="A240" s="30">
        <v>230</v>
      </c>
      <c r="B240" s="281" t="s">
        <v>130</v>
      </c>
      <c r="C240" s="271">
        <v>275.25</v>
      </c>
      <c r="D240" s="272">
        <v>276.76666666666665</v>
      </c>
      <c r="E240" s="272">
        <v>272.98333333333329</v>
      </c>
      <c r="F240" s="272">
        <v>270.71666666666664</v>
      </c>
      <c r="G240" s="272">
        <v>266.93333333333328</v>
      </c>
      <c r="H240" s="272">
        <v>279.0333333333333</v>
      </c>
      <c r="I240" s="272">
        <v>282.81666666666661</v>
      </c>
      <c r="J240" s="272">
        <v>285.08333333333331</v>
      </c>
      <c r="K240" s="271">
        <v>280.55</v>
      </c>
      <c r="L240" s="271">
        <v>274.5</v>
      </c>
      <c r="M240" s="271">
        <v>81.405510000000007</v>
      </c>
      <c r="N240" s="1"/>
      <c r="O240" s="1"/>
    </row>
    <row r="241" spans="1:15" ht="12.75" customHeight="1">
      <c r="A241" s="30">
        <v>231</v>
      </c>
      <c r="B241" s="281" t="s">
        <v>135</v>
      </c>
      <c r="C241" s="271">
        <v>73.349999999999994</v>
      </c>
      <c r="D241" s="272">
        <v>73.449999999999989</v>
      </c>
      <c r="E241" s="272">
        <v>73.09999999999998</v>
      </c>
      <c r="F241" s="272">
        <v>72.849999999999994</v>
      </c>
      <c r="G241" s="272">
        <v>72.499999999999986</v>
      </c>
      <c r="H241" s="272">
        <v>73.699999999999974</v>
      </c>
      <c r="I241" s="272">
        <v>74.05</v>
      </c>
      <c r="J241" s="272">
        <v>74.299999999999969</v>
      </c>
      <c r="K241" s="271">
        <v>73.8</v>
      </c>
      <c r="L241" s="271">
        <v>73.2</v>
      </c>
      <c r="M241" s="271">
        <v>185.42371</v>
      </c>
      <c r="N241" s="1"/>
      <c r="O241" s="1"/>
    </row>
    <row r="242" spans="1:15" ht="12.75" customHeight="1">
      <c r="A242" s="30">
        <v>232</v>
      </c>
      <c r="B242" s="281" t="s">
        <v>395</v>
      </c>
      <c r="C242" s="271">
        <v>17.8</v>
      </c>
      <c r="D242" s="272">
        <v>17.700000000000003</v>
      </c>
      <c r="E242" s="272">
        <v>17.550000000000004</v>
      </c>
      <c r="F242" s="272">
        <v>17.3</v>
      </c>
      <c r="G242" s="272">
        <v>17.150000000000002</v>
      </c>
      <c r="H242" s="272">
        <v>17.950000000000006</v>
      </c>
      <c r="I242" s="272">
        <v>18.100000000000005</v>
      </c>
      <c r="J242" s="272">
        <v>18.350000000000009</v>
      </c>
      <c r="K242" s="271">
        <v>17.850000000000001</v>
      </c>
      <c r="L242" s="271">
        <v>17.45</v>
      </c>
      <c r="M242" s="271">
        <v>24.459389999999999</v>
      </c>
      <c r="N242" s="1"/>
      <c r="O242" s="1"/>
    </row>
    <row r="243" spans="1:15" ht="12.75" customHeight="1">
      <c r="A243" s="30">
        <v>233</v>
      </c>
      <c r="B243" s="281" t="s">
        <v>136</v>
      </c>
      <c r="C243" s="271">
        <v>671.65</v>
      </c>
      <c r="D243" s="272">
        <v>671.93333333333339</v>
      </c>
      <c r="E243" s="272">
        <v>667.86666666666679</v>
      </c>
      <c r="F243" s="272">
        <v>664.08333333333337</v>
      </c>
      <c r="G243" s="272">
        <v>660.01666666666677</v>
      </c>
      <c r="H243" s="272">
        <v>675.71666666666681</v>
      </c>
      <c r="I243" s="272">
        <v>679.78333333333342</v>
      </c>
      <c r="J243" s="272">
        <v>683.56666666666683</v>
      </c>
      <c r="K243" s="271">
        <v>676</v>
      </c>
      <c r="L243" s="271">
        <v>668.15</v>
      </c>
      <c r="M243" s="271">
        <v>15.26304</v>
      </c>
      <c r="N243" s="1"/>
      <c r="O243" s="1"/>
    </row>
    <row r="244" spans="1:15" ht="12.75" customHeight="1">
      <c r="A244" s="30">
        <v>234</v>
      </c>
      <c r="B244" s="281" t="s">
        <v>793</v>
      </c>
      <c r="C244" s="271">
        <v>21.35</v>
      </c>
      <c r="D244" s="272">
        <v>21.366666666666664</v>
      </c>
      <c r="E244" s="272">
        <v>21.283333333333328</v>
      </c>
      <c r="F244" s="272">
        <v>21.216666666666665</v>
      </c>
      <c r="G244" s="272">
        <v>21.133333333333329</v>
      </c>
      <c r="H244" s="272">
        <v>21.433333333333326</v>
      </c>
      <c r="I244" s="272">
        <v>21.516666666666662</v>
      </c>
      <c r="J244" s="272">
        <v>21.583333333333325</v>
      </c>
      <c r="K244" s="271">
        <v>21.45</v>
      </c>
      <c r="L244" s="271">
        <v>21.3</v>
      </c>
      <c r="M244" s="271">
        <v>28.17475</v>
      </c>
      <c r="N244" s="1"/>
      <c r="O244" s="1"/>
    </row>
    <row r="245" spans="1:15" ht="12.75" customHeight="1">
      <c r="A245" s="30">
        <v>235</v>
      </c>
      <c r="B245" s="281" t="s">
        <v>800</v>
      </c>
      <c r="C245" s="271">
        <v>1520.4</v>
      </c>
      <c r="D245" s="272">
        <v>1524.1833333333334</v>
      </c>
      <c r="E245" s="272">
        <v>1512.7166666666667</v>
      </c>
      <c r="F245" s="272">
        <v>1505.0333333333333</v>
      </c>
      <c r="G245" s="272">
        <v>1493.5666666666666</v>
      </c>
      <c r="H245" s="272">
        <v>1531.8666666666668</v>
      </c>
      <c r="I245" s="272">
        <v>1543.3333333333335</v>
      </c>
      <c r="J245" s="272">
        <v>1551.0166666666669</v>
      </c>
      <c r="K245" s="271">
        <v>1535.65</v>
      </c>
      <c r="L245" s="271">
        <v>1516.5</v>
      </c>
      <c r="M245" s="271">
        <v>0.25944</v>
      </c>
      <c r="N245" s="1"/>
      <c r="O245" s="1"/>
    </row>
    <row r="246" spans="1:15" ht="12.75" customHeight="1">
      <c r="A246" s="30">
        <v>236</v>
      </c>
      <c r="B246" s="281" t="s">
        <v>396</v>
      </c>
      <c r="C246" s="271">
        <v>142.35</v>
      </c>
      <c r="D246" s="272">
        <v>142.68333333333334</v>
      </c>
      <c r="E246" s="272">
        <v>140.96666666666667</v>
      </c>
      <c r="F246" s="272">
        <v>139.58333333333334</v>
      </c>
      <c r="G246" s="272">
        <v>137.86666666666667</v>
      </c>
      <c r="H246" s="272">
        <v>144.06666666666666</v>
      </c>
      <c r="I246" s="272">
        <v>145.78333333333336</v>
      </c>
      <c r="J246" s="272">
        <v>147.16666666666666</v>
      </c>
      <c r="K246" s="271">
        <v>144.4</v>
      </c>
      <c r="L246" s="271">
        <v>141.30000000000001</v>
      </c>
      <c r="M246" s="271">
        <v>1.39652</v>
      </c>
      <c r="N246" s="1"/>
      <c r="O246" s="1"/>
    </row>
    <row r="247" spans="1:15" ht="12.75" customHeight="1">
      <c r="A247" s="30">
        <v>237</v>
      </c>
      <c r="B247" s="281" t="s">
        <v>397</v>
      </c>
      <c r="C247" s="271">
        <v>353.05</v>
      </c>
      <c r="D247" s="272">
        <v>356.51666666666665</v>
      </c>
      <c r="E247" s="272">
        <v>348.0333333333333</v>
      </c>
      <c r="F247" s="272">
        <v>343.01666666666665</v>
      </c>
      <c r="G247" s="272">
        <v>334.5333333333333</v>
      </c>
      <c r="H247" s="272">
        <v>361.5333333333333</v>
      </c>
      <c r="I247" s="272">
        <v>370.01666666666665</v>
      </c>
      <c r="J247" s="272">
        <v>375.0333333333333</v>
      </c>
      <c r="K247" s="271">
        <v>365</v>
      </c>
      <c r="L247" s="271">
        <v>351.5</v>
      </c>
      <c r="M247" s="271">
        <v>1.53413</v>
      </c>
      <c r="N247" s="1"/>
      <c r="O247" s="1"/>
    </row>
    <row r="248" spans="1:15" ht="12.75" customHeight="1">
      <c r="A248" s="30">
        <v>238</v>
      </c>
      <c r="B248" s="281" t="s">
        <v>129</v>
      </c>
      <c r="C248" s="271">
        <v>429.8</v>
      </c>
      <c r="D248" s="272">
        <v>430.48333333333335</v>
      </c>
      <c r="E248" s="272">
        <v>425.01666666666671</v>
      </c>
      <c r="F248" s="272">
        <v>420.23333333333335</v>
      </c>
      <c r="G248" s="272">
        <v>414.76666666666671</v>
      </c>
      <c r="H248" s="272">
        <v>435.26666666666671</v>
      </c>
      <c r="I248" s="272">
        <v>440.73333333333341</v>
      </c>
      <c r="J248" s="272">
        <v>445.51666666666671</v>
      </c>
      <c r="K248" s="271">
        <v>435.95</v>
      </c>
      <c r="L248" s="271">
        <v>425.7</v>
      </c>
      <c r="M248" s="271">
        <v>33.256920000000001</v>
      </c>
      <c r="N248" s="1"/>
      <c r="O248" s="1"/>
    </row>
    <row r="249" spans="1:15" ht="12.75" customHeight="1">
      <c r="A249" s="30">
        <v>239</v>
      </c>
      <c r="B249" s="281" t="s">
        <v>133</v>
      </c>
      <c r="C249" s="271">
        <v>199.5</v>
      </c>
      <c r="D249" s="272">
        <v>198.43333333333331</v>
      </c>
      <c r="E249" s="272">
        <v>196.06666666666661</v>
      </c>
      <c r="F249" s="272">
        <v>192.6333333333333</v>
      </c>
      <c r="G249" s="272">
        <v>190.26666666666659</v>
      </c>
      <c r="H249" s="272">
        <v>201.86666666666662</v>
      </c>
      <c r="I249" s="272">
        <v>204.23333333333335</v>
      </c>
      <c r="J249" s="272">
        <v>207.66666666666663</v>
      </c>
      <c r="K249" s="271">
        <v>200.8</v>
      </c>
      <c r="L249" s="271">
        <v>195</v>
      </c>
      <c r="M249" s="271">
        <v>52.475020000000001</v>
      </c>
      <c r="N249" s="1"/>
      <c r="O249" s="1"/>
    </row>
    <row r="250" spans="1:15" ht="12.75" customHeight="1">
      <c r="A250" s="30">
        <v>240</v>
      </c>
      <c r="B250" s="281" t="s">
        <v>132</v>
      </c>
      <c r="C250" s="271">
        <v>1088.5999999999999</v>
      </c>
      <c r="D250" s="272">
        <v>1088.5333333333333</v>
      </c>
      <c r="E250" s="272">
        <v>1082.0666666666666</v>
      </c>
      <c r="F250" s="272">
        <v>1075.5333333333333</v>
      </c>
      <c r="G250" s="272">
        <v>1069.0666666666666</v>
      </c>
      <c r="H250" s="272">
        <v>1095.0666666666666</v>
      </c>
      <c r="I250" s="272">
        <v>1101.5333333333333</v>
      </c>
      <c r="J250" s="272">
        <v>1108.0666666666666</v>
      </c>
      <c r="K250" s="271">
        <v>1095</v>
      </c>
      <c r="L250" s="271">
        <v>1082</v>
      </c>
      <c r="M250" s="271">
        <v>17.68441</v>
      </c>
      <c r="N250" s="1"/>
      <c r="O250" s="1"/>
    </row>
    <row r="251" spans="1:15" ht="12.75" customHeight="1">
      <c r="A251" s="30">
        <v>241</v>
      </c>
      <c r="B251" s="281" t="s">
        <v>398</v>
      </c>
      <c r="C251" s="271">
        <v>15.05</v>
      </c>
      <c r="D251" s="272">
        <v>15.050000000000002</v>
      </c>
      <c r="E251" s="272">
        <v>14.700000000000005</v>
      </c>
      <c r="F251" s="272">
        <v>14.350000000000001</v>
      </c>
      <c r="G251" s="272">
        <v>14.000000000000004</v>
      </c>
      <c r="H251" s="272">
        <v>15.400000000000006</v>
      </c>
      <c r="I251" s="272">
        <v>15.750000000000004</v>
      </c>
      <c r="J251" s="272">
        <v>16.100000000000009</v>
      </c>
      <c r="K251" s="271">
        <v>15.4</v>
      </c>
      <c r="L251" s="271">
        <v>14.7</v>
      </c>
      <c r="M251" s="271">
        <v>39.186230000000002</v>
      </c>
      <c r="N251" s="1"/>
      <c r="O251" s="1"/>
    </row>
    <row r="252" spans="1:15" ht="12.75" customHeight="1">
      <c r="A252" s="30">
        <v>242</v>
      </c>
      <c r="B252" s="281" t="s">
        <v>164</v>
      </c>
      <c r="C252" s="271">
        <v>4481.8</v>
      </c>
      <c r="D252" s="272">
        <v>4461.6166666666659</v>
      </c>
      <c r="E252" s="272">
        <v>4405.2333333333318</v>
      </c>
      <c r="F252" s="272">
        <v>4328.6666666666661</v>
      </c>
      <c r="G252" s="272">
        <v>4272.2833333333319</v>
      </c>
      <c r="H252" s="272">
        <v>4538.1833333333316</v>
      </c>
      <c r="I252" s="272">
        <v>4594.5666666666648</v>
      </c>
      <c r="J252" s="272">
        <v>4671.1333333333314</v>
      </c>
      <c r="K252" s="271">
        <v>4518</v>
      </c>
      <c r="L252" s="271">
        <v>4385.05</v>
      </c>
      <c r="M252" s="271">
        <v>4.5315700000000003</v>
      </c>
      <c r="N252" s="1"/>
      <c r="O252" s="1"/>
    </row>
    <row r="253" spans="1:15" ht="12.75" customHeight="1">
      <c r="A253" s="30">
        <v>243</v>
      </c>
      <c r="B253" s="281" t="s">
        <v>134</v>
      </c>
      <c r="C253" s="271">
        <v>1606.25</v>
      </c>
      <c r="D253" s="272">
        <v>1601.0833333333333</v>
      </c>
      <c r="E253" s="272">
        <v>1590.1666666666665</v>
      </c>
      <c r="F253" s="272">
        <v>1574.0833333333333</v>
      </c>
      <c r="G253" s="272">
        <v>1563.1666666666665</v>
      </c>
      <c r="H253" s="272">
        <v>1617.1666666666665</v>
      </c>
      <c r="I253" s="272">
        <v>1628.083333333333</v>
      </c>
      <c r="J253" s="272">
        <v>1644.1666666666665</v>
      </c>
      <c r="K253" s="271">
        <v>1612</v>
      </c>
      <c r="L253" s="271">
        <v>1585</v>
      </c>
      <c r="M253" s="271">
        <v>40.67324</v>
      </c>
      <c r="N253" s="1"/>
      <c r="O253" s="1"/>
    </row>
    <row r="254" spans="1:15" ht="12.75" customHeight="1">
      <c r="A254" s="30">
        <v>244</v>
      </c>
      <c r="B254" s="281" t="s">
        <v>399</v>
      </c>
      <c r="C254" s="271">
        <v>526.1</v>
      </c>
      <c r="D254" s="272">
        <v>531.98333333333346</v>
      </c>
      <c r="E254" s="272">
        <v>518.76666666666688</v>
      </c>
      <c r="F254" s="272">
        <v>511.43333333333339</v>
      </c>
      <c r="G254" s="272">
        <v>498.21666666666681</v>
      </c>
      <c r="H254" s="272">
        <v>539.31666666666695</v>
      </c>
      <c r="I254" s="272">
        <v>552.53333333333342</v>
      </c>
      <c r="J254" s="272">
        <v>559.86666666666702</v>
      </c>
      <c r="K254" s="271">
        <v>545.20000000000005</v>
      </c>
      <c r="L254" s="271">
        <v>524.65</v>
      </c>
      <c r="M254" s="271">
        <v>4.9909499999999998</v>
      </c>
      <c r="N254" s="1"/>
      <c r="O254" s="1"/>
    </row>
    <row r="255" spans="1:15" ht="12.75" customHeight="1">
      <c r="A255" s="30">
        <v>245</v>
      </c>
      <c r="B255" s="281" t="s">
        <v>400</v>
      </c>
      <c r="C255" s="271">
        <v>634.20000000000005</v>
      </c>
      <c r="D255" s="272">
        <v>634.73333333333323</v>
      </c>
      <c r="E255" s="272">
        <v>625.56666666666649</v>
      </c>
      <c r="F255" s="272">
        <v>616.93333333333328</v>
      </c>
      <c r="G255" s="272">
        <v>607.76666666666654</v>
      </c>
      <c r="H255" s="272">
        <v>643.36666666666645</v>
      </c>
      <c r="I255" s="272">
        <v>652.53333333333319</v>
      </c>
      <c r="J255" s="272">
        <v>661.1666666666664</v>
      </c>
      <c r="K255" s="271">
        <v>643.9</v>
      </c>
      <c r="L255" s="271">
        <v>626.1</v>
      </c>
      <c r="M255" s="271">
        <v>4.7139899999999999</v>
      </c>
      <c r="N255" s="1"/>
      <c r="O255" s="1"/>
    </row>
    <row r="256" spans="1:15" ht="12.75" customHeight="1">
      <c r="A256" s="30">
        <v>246</v>
      </c>
      <c r="B256" s="281" t="s">
        <v>131</v>
      </c>
      <c r="C256" s="271">
        <v>2050.5500000000002</v>
      </c>
      <c r="D256" s="272">
        <v>2059.8166666666671</v>
      </c>
      <c r="E256" s="272">
        <v>2031.6333333333341</v>
      </c>
      <c r="F256" s="272">
        <v>2012.7166666666672</v>
      </c>
      <c r="G256" s="272">
        <v>1984.5333333333342</v>
      </c>
      <c r="H256" s="272">
        <v>2078.733333333334</v>
      </c>
      <c r="I256" s="272">
        <v>2106.9166666666674</v>
      </c>
      <c r="J256" s="272">
        <v>2125.8333333333339</v>
      </c>
      <c r="K256" s="271">
        <v>2088</v>
      </c>
      <c r="L256" s="271">
        <v>2040.9</v>
      </c>
      <c r="M256" s="271">
        <v>4.0067000000000004</v>
      </c>
      <c r="N256" s="1"/>
      <c r="O256" s="1"/>
    </row>
    <row r="257" spans="1:15" ht="12.75" customHeight="1">
      <c r="A257" s="30">
        <v>247</v>
      </c>
      <c r="B257" s="281" t="s">
        <v>264</v>
      </c>
      <c r="C257" s="271">
        <v>919.85</v>
      </c>
      <c r="D257" s="272">
        <v>922.48333333333323</v>
      </c>
      <c r="E257" s="272">
        <v>911.96666666666647</v>
      </c>
      <c r="F257" s="272">
        <v>904.08333333333326</v>
      </c>
      <c r="G257" s="272">
        <v>893.56666666666649</v>
      </c>
      <c r="H257" s="272">
        <v>930.36666666666645</v>
      </c>
      <c r="I257" s="272">
        <v>940.8833333333331</v>
      </c>
      <c r="J257" s="272">
        <v>948.76666666666642</v>
      </c>
      <c r="K257" s="271">
        <v>933</v>
      </c>
      <c r="L257" s="271">
        <v>914.6</v>
      </c>
      <c r="M257" s="271">
        <v>3.859</v>
      </c>
      <c r="N257" s="1"/>
      <c r="O257" s="1"/>
    </row>
    <row r="258" spans="1:15" ht="12.75" customHeight="1">
      <c r="A258" s="30">
        <v>248</v>
      </c>
      <c r="B258" s="281" t="s">
        <v>401</v>
      </c>
      <c r="C258" s="271">
        <v>1806.85</v>
      </c>
      <c r="D258" s="272">
        <v>1826.95</v>
      </c>
      <c r="E258" s="272">
        <v>1773.9</v>
      </c>
      <c r="F258" s="272">
        <v>1740.95</v>
      </c>
      <c r="G258" s="272">
        <v>1687.9</v>
      </c>
      <c r="H258" s="272">
        <v>1859.9</v>
      </c>
      <c r="I258" s="272">
        <v>1912.9499999999998</v>
      </c>
      <c r="J258" s="272">
        <v>1945.9</v>
      </c>
      <c r="K258" s="271">
        <v>1880</v>
      </c>
      <c r="L258" s="271">
        <v>1794</v>
      </c>
      <c r="M258" s="271">
        <v>0.59319</v>
      </c>
      <c r="N258" s="1"/>
      <c r="O258" s="1"/>
    </row>
    <row r="259" spans="1:15" ht="12.75" customHeight="1">
      <c r="A259" s="30">
        <v>249</v>
      </c>
      <c r="B259" s="281" t="s">
        <v>402</v>
      </c>
      <c r="C259" s="271">
        <v>2699.35</v>
      </c>
      <c r="D259" s="272">
        <v>2685.1833333333334</v>
      </c>
      <c r="E259" s="272">
        <v>2646.4666666666667</v>
      </c>
      <c r="F259" s="272">
        <v>2593.5833333333335</v>
      </c>
      <c r="G259" s="272">
        <v>2554.8666666666668</v>
      </c>
      <c r="H259" s="272">
        <v>2738.0666666666666</v>
      </c>
      <c r="I259" s="272">
        <v>2776.7833333333338</v>
      </c>
      <c r="J259" s="272">
        <v>2829.6666666666665</v>
      </c>
      <c r="K259" s="271">
        <v>2723.9</v>
      </c>
      <c r="L259" s="271">
        <v>2632.3</v>
      </c>
      <c r="M259" s="271">
        <v>1.8924799999999999</v>
      </c>
      <c r="N259" s="1"/>
      <c r="O259" s="1"/>
    </row>
    <row r="260" spans="1:15" ht="12.75" customHeight="1">
      <c r="A260" s="30">
        <v>250</v>
      </c>
      <c r="B260" s="281" t="s">
        <v>403</v>
      </c>
      <c r="C260" s="271">
        <v>479.7</v>
      </c>
      <c r="D260" s="272">
        <v>478.98333333333335</v>
      </c>
      <c r="E260" s="272">
        <v>474.9666666666667</v>
      </c>
      <c r="F260" s="272">
        <v>470.23333333333335</v>
      </c>
      <c r="G260" s="272">
        <v>466.2166666666667</v>
      </c>
      <c r="H260" s="272">
        <v>483.7166666666667</v>
      </c>
      <c r="I260" s="272">
        <v>487.73333333333335</v>
      </c>
      <c r="J260" s="272">
        <v>492.4666666666667</v>
      </c>
      <c r="K260" s="271">
        <v>483</v>
      </c>
      <c r="L260" s="271">
        <v>474.25</v>
      </c>
      <c r="M260" s="271">
        <v>4.1018999999999997</v>
      </c>
      <c r="N260" s="1"/>
      <c r="O260" s="1"/>
    </row>
    <row r="261" spans="1:15" ht="12.75" customHeight="1">
      <c r="A261" s="30">
        <v>251</v>
      </c>
      <c r="B261" s="281" t="s">
        <v>404</v>
      </c>
      <c r="C261" s="271">
        <v>434.85</v>
      </c>
      <c r="D261" s="272">
        <v>438.36666666666662</v>
      </c>
      <c r="E261" s="272">
        <v>428.78333333333325</v>
      </c>
      <c r="F261" s="272">
        <v>422.71666666666664</v>
      </c>
      <c r="G261" s="272">
        <v>413.13333333333327</v>
      </c>
      <c r="H261" s="272">
        <v>444.43333333333322</v>
      </c>
      <c r="I261" s="272">
        <v>454.01666666666659</v>
      </c>
      <c r="J261" s="272">
        <v>460.0833333333332</v>
      </c>
      <c r="K261" s="271">
        <v>447.95</v>
      </c>
      <c r="L261" s="271">
        <v>432.3</v>
      </c>
      <c r="M261" s="271">
        <v>16.03331</v>
      </c>
      <c r="N261" s="1"/>
      <c r="O261" s="1"/>
    </row>
    <row r="262" spans="1:15" ht="12.75" customHeight="1">
      <c r="A262" s="30">
        <v>252</v>
      </c>
      <c r="B262" s="281" t="s">
        <v>405</v>
      </c>
      <c r="C262" s="271">
        <v>65.7</v>
      </c>
      <c r="D262" s="272">
        <v>65.833333333333329</v>
      </c>
      <c r="E262" s="272">
        <v>64.966666666666654</v>
      </c>
      <c r="F262" s="272">
        <v>64.23333333333332</v>
      </c>
      <c r="G262" s="272">
        <v>63.366666666666646</v>
      </c>
      <c r="H262" s="272">
        <v>66.566666666666663</v>
      </c>
      <c r="I262" s="272">
        <v>67.433333333333337</v>
      </c>
      <c r="J262" s="272">
        <v>68.166666666666671</v>
      </c>
      <c r="K262" s="271">
        <v>66.7</v>
      </c>
      <c r="L262" s="271">
        <v>65.099999999999994</v>
      </c>
      <c r="M262" s="271">
        <v>5.5211499999999996</v>
      </c>
      <c r="N262" s="1"/>
      <c r="O262" s="1"/>
    </row>
    <row r="263" spans="1:15" ht="12.75" customHeight="1">
      <c r="A263" s="30">
        <v>253</v>
      </c>
      <c r="B263" s="281" t="s">
        <v>265</v>
      </c>
      <c r="C263" s="271">
        <v>332.2</v>
      </c>
      <c r="D263" s="272">
        <v>334.93333333333334</v>
      </c>
      <c r="E263" s="272">
        <v>327.86666666666667</v>
      </c>
      <c r="F263" s="272">
        <v>323.53333333333336</v>
      </c>
      <c r="G263" s="272">
        <v>316.4666666666667</v>
      </c>
      <c r="H263" s="272">
        <v>339.26666666666665</v>
      </c>
      <c r="I263" s="272">
        <v>346.33333333333337</v>
      </c>
      <c r="J263" s="272">
        <v>350.66666666666663</v>
      </c>
      <c r="K263" s="271">
        <v>342</v>
      </c>
      <c r="L263" s="271">
        <v>330.6</v>
      </c>
      <c r="M263" s="271">
        <v>18.415669999999999</v>
      </c>
      <c r="N263" s="1"/>
      <c r="O263" s="1"/>
    </row>
    <row r="264" spans="1:15" ht="12.75" customHeight="1">
      <c r="A264" s="30">
        <v>254</v>
      </c>
      <c r="B264" s="281" t="s">
        <v>139</v>
      </c>
      <c r="C264" s="271">
        <v>672.6</v>
      </c>
      <c r="D264" s="272">
        <v>672.48333333333346</v>
      </c>
      <c r="E264" s="272">
        <v>668.51666666666688</v>
      </c>
      <c r="F264" s="272">
        <v>664.43333333333339</v>
      </c>
      <c r="G264" s="272">
        <v>660.46666666666681</v>
      </c>
      <c r="H264" s="272">
        <v>676.56666666666695</v>
      </c>
      <c r="I264" s="272">
        <v>680.53333333333342</v>
      </c>
      <c r="J264" s="272">
        <v>684.61666666666702</v>
      </c>
      <c r="K264" s="271">
        <v>676.45</v>
      </c>
      <c r="L264" s="271">
        <v>668.4</v>
      </c>
      <c r="M264" s="271">
        <v>23.498390000000001</v>
      </c>
      <c r="N264" s="1"/>
      <c r="O264" s="1"/>
    </row>
    <row r="265" spans="1:15" ht="12.75" customHeight="1">
      <c r="A265" s="30">
        <v>255</v>
      </c>
      <c r="B265" s="281" t="s">
        <v>406</v>
      </c>
      <c r="C265" s="271">
        <v>117.45</v>
      </c>
      <c r="D265" s="272">
        <v>117.53333333333335</v>
      </c>
      <c r="E265" s="272">
        <v>115.91666666666669</v>
      </c>
      <c r="F265" s="272">
        <v>114.38333333333334</v>
      </c>
      <c r="G265" s="272">
        <v>112.76666666666668</v>
      </c>
      <c r="H265" s="272">
        <v>119.06666666666669</v>
      </c>
      <c r="I265" s="272">
        <v>120.68333333333334</v>
      </c>
      <c r="J265" s="272">
        <v>122.2166666666667</v>
      </c>
      <c r="K265" s="271">
        <v>119.15</v>
      </c>
      <c r="L265" s="271">
        <v>116</v>
      </c>
      <c r="M265" s="271">
        <v>11.396039999999999</v>
      </c>
      <c r="N265" s="1"/>
      <c r="O265" s="1"/>
    </row>
    <row r="266" spans="1:15" ht="12.75" customHeight="1">
      <c r="A266" s="30">
        <v>256</v>
      </c>
      <c r="B266" s="281" t="s">
        <v>407</v>
      </c>
      <c r="C266" s="271">
        <v>121.05</v>
      </c>
      <c r="D266" s="272">
        <v>120.88333333333333</v>
      </c>
      <c r="E266" s="272">
        <v>119.31666666666665</v>
      </c>
      <c r="F266" s="272">
        <v>117.58333333333333</v>
      </c>
      <c r="G266" s="272">
        <v>116.01666666666665</v>
      </c>
      <c r="H266" s="272">
        <v>122.61666666666665</v>
      </c>
      <c r="I266" s="272">
        <v>124.18333333333331</v>
      </c>
      <c r="J266" s="272">
        <v>125.91666666666664</v>
      </c>
      <c r="K266" s="271">
        <v>122.45</v>
      </c>
      <c r="L266" s="271">
        <v>119.15</v>
      </c>
      <c r="M266" s="271">
        <v>10.86469</v>
      </c>
      <c r="N266" s="1"/>
      <c r="O266" s="1"/>
    </row>
    <row r="267" spans="1:15" ht="12.75" customHeight="1">
      <c r="A267" s="30">
        <v>257</v>
      </c>
      <c r="B267" s="281" t="s">
        <v>138</v>
      </c>
      <c r="C267" s="271">
        <v>410.15</v>
      </c>
      <c r="D267" s="272">
        <v>410.15000000000003</v>
      </c>
      <c r="E267" s="272">
        <v>407.05000000000007</v>
      </c>
      <c r="F267" s="272">
        <v>403.95000000000005</v>
      </c>
      <c r="G267" s="272">
        <v>400.85000000000008</v>
      </c>
      <c r="H267" s="272">
        <v>413.25000000000006</v>
      </c>
      <c r="I267" s="272">
        <v>416.35000000000008</v>
      </c>
      <c r="J267" s="272">
        <v>419.45000000000005</v>
      </c>
      <c r="K267" s="271">
        <v>413.25</v>
      </c>
      <c r="L267" s="271">
        <v>407.05</v>
      </c>
      <c r="M267" s="271">
        <v>25.74513</v>
      </c>
      <c r="N267" s="1"/>
      <c r="O267" s="1"/>
    </row>
    <row r="268" spans="1:15" ht="12.75" customHeight="1">
      <c r="A268" s="30">
        <v>258</v>
      </c>
      <c r="B268" s="281" t="s">
        <v>140</v>
      </c>
      <c r="C268" s="271">
        <v>605.85</v>
      </c>
      <c r="D268" s="272">
        <v>598.86666666666667</v>
      </c>
      <c r="E268" s="272">
        <v>586.73333333333335</v>
      </c>
      <c r="F268" s="272">
        <v>567.61666666666667</v>
      </c>
      <c r="G268" s="272">
        <v>555.48333333333335</v>
      </c>
      <c r="H268" s="272">
        <v>617.98333333333335</v>
      </c>
      <c r="I268" s="272">
        <v>630.11666666666679</v>
      </c>
      <c r="J268" s="272">
        <v>649.23333333333335</v>
      </c>
      <c r="K268" s="271">
        <v>611</v>
      </c>
      <c r="L268" s="271">
        <v>579.75</v>
      </c>
      <c r="M268" s="271">
        <v>82.479699999999994</v>
      </c>
      <c r="N268" s="1"/>
      <c r="O268" s="1"/>
    </row>
    <row r="269" spans="1:15" ht="12.75" customHeight="1">
      <c r="A269" s="30">
        <v>259</v>
      </c>
      <c r="B269" s="281" t="s">
        <v>801</v>
      </c>
      <c r="C269" s="271">
        <v>495.25</v>
      </c>
      <c r="D269" s="272">
        <v>493.83333333333331</v>
      </c>
      <c r="E269" s="272">
        <v>487.76666666666665</v>
      </c>
      <c r="F269" s="272">
        <v>480.28333333333336</v>
      </c>
      <c r="G269" s="272">
        <v>474.2166666666667</v>
      </c>
      <c r="H269" s="272">
        <v>501.31666666666661</v>
      </c>
      <c r="I269" s="272">
        <v>507.38333333333333</v>
      </c>
      <c r="J269" s="272">
        <v>514.86666666666656</v>
      </c>
      <c r="K269" s="271">
        <v>499.9</v>
      </c>
      <c r="L269" s="271">
        <v>486.35</v>
      </c>
      <c r="M269" s="271">
        <v>4.5582599999999998</v>
      </c>
      <c r="N269" s="1"/>
      <c r="O269" s="1"/>
    </row>
    <row r="270" spans="1:15" ht="12.75" customHeight="1">
      <c r="A270" s="30">
        <v>260</v>
      </c>
      <c r="B270" s="281" t="s">
        <v>802</v>
      </c>
      <c r="C270" s="271">
        <v>343.8</v>
      </c>
      <c r="D270" s="272">
        <v>345.43333333333334</v>
      </c>
      <c r="E270" s="272">
        <v>340.36666666666667</v>
      </c>
      <c r="F270" s="272">
        <v>336.93333333333334</v>
      </c>
      <c r="G270" s="272">
        <v>331.86666666666667</v>
      </c>
      <c r="H270" s="272">
        <v>348.86666666666667</v>
      </c>
      <c r="I270" s="272">
        <v>353.93333333333339</v>
      </c>
      <c r="J270" s="272">
        <v>357.36666666666667</v>
      </c>
      <c r="K270" s="271">
        <v>350.5</v>
      </c>
      <c r="L270" s="271">
        <v>342</v>
      </c>
      <c r="M270" s="271">
        <v>1.3592599999999999</v>
      </c>
      <c r="N270" s="1"/>
      <c r="O270" s="1"/>
    </row>
    <row r="271" spans="1:15" ht="12.75" customHeight="1">
      <c r="A271" s="30">
        <v>261</v>
      </c>
      <c r="B271" s="281" t="s">
        <v>408</v>
      </c>
      <c r="C271" s="271">
        <v>604</v>
      </c>
      <c r="D271" s="272">
        <v>606.73333333333335</v>
      </c>
      <c r="E271" s="272">
        <v>598.9666666666667</v>
      </c>
      <c r="F271" s="272">
        <v>593.93333333333339</v>
      </c>
      <c r="G271" s="272">
        <v>586.16666666666674</v>
      </c>
      <c r="H271" s="272">
        <v>611.76666666666665</v>
      </c>
      <c r="I271" s="272">
        <v>619.5333333333333</v>
      </c>
      <c r="J271" s="272">
        <v>624.56666666666661</v>
      </c>
      <c r="K271" s="271">
        <v>614.5</v>
      </c>
      <c r="L271" s="271">
        <v>601.70000000000005</v>
      </c>
      <c r="M271" s="271">
        <v>3.54996</v>
      </c>
      <c r="N271" s="1"/>
      <c r="O271" s="1"/>
    </row>
    <row r="272" spans="1:15" ht="12.75" customHeight="1">
      <c r="A272" s="30">
        <v>262</v>
      </c>
      <c r="B272" s="281" t="s">
        <v>409</v>
      </c>
      <c r="C272" s="271">
        <v>180.85</v>
      </c>
      <c r="D272" s="272">
        <v>180.21666666666667</v>
      </c>
      <c r="E272" s="272">
        <v>178.23333333333335</v>
      </c>
      <c r="F272" s="272">
        <v>175.61666666666667</v>
      </c>
      <c r="G272" s="272">
        <v>173.63333333333335</v>
      </c>
      <c r="H272" s="272">
        <v>182.83333333333334</v>
      </c>
      <c r="I272" s="272">
        <v>184.81666666666663</v>
      </c>
      <c r="J272" s="272">
        <v>187.43333333333334</v>
      </c>
      <c r="K272" s="271">
        <v>182.2</v>
      </c>
      <c r="L272" s="271">
        <v>177.6</v>
      </c>
      <c r="M272" s="271">
        <v>2.3706999999999998</v>
      </c>
      <c r="N272" s="1"/>
      <c r="O272" s="1"/>
    </row>
    <row r="273" spans="1:15" ht="12.75" customHeight="1">
      <c r="A273" s="30">
        <v>263</v>
      </c>
      <c r="B273" s="281" t="s">
        <v>410</v>
      </c>
      <c r="C273" s="271">
        <v>589.1</v>
      </c>
      <c r="D273" s="272">
        <v>591.63333333333333</v>
      </c>
      <c r="E273" s="272">
        <v>584.4666666666667</v>
      </c>
      <c r="F273" s="272">
        <v>579.83333333333337</v>
      </c>
      <c r="G273" s="272">
        <v>572.66666666666674</v>
      </c>
      <c r="H273" s="272">
        <v>596.26666666666665</v>
      </c>
      <c r="I273" s="272">
        <v>603.43333333333339</v>
      </c>
      <c r="J273" s="272">
        <v>608.06666666666661</v>
      </c>
      <c r="K273" s="271">
        <v>598.79999999999995</v>
      </c>
      <c r="L273" s="271">
        <v>587</v>
      </c>
      <c r="M273" s="271">
        <v>2.3561999999999999</v>
      </c>
      <c r="N273" s="1"/>
      <c r="O273" s="1"/>
    </row>
    <row r="274" spans="1:15" ht="12.75" customHeight="1">
      <c r="A274" s="30">
        <v>264</v>
      </c>
      <c r="B274" s="281" t="s">
        <v>411</v>
      </c>
      <c r="C274" s="271">
        <v>1408.85</v>
      </c>
      <c r="D274" s="272">
        <v>1412.9166666666667</v>
      </c>
      <c r="E274" s="272">
        <v>1398.9833333333336</v>
      </c>
      <c r="F274" s="272">
        <v>1389.1166666666668</v>
      </c>
      <c r="G274" s="272">
        <v>1375.1833333333336</v>
      </c>
      <c r="H274" s="272">
        <v>1422.7833333333335</v>
      </c>
      <c r="I274" s="272">
        <v>1436.7166666666665</v>
      </c>
      <c r="J274" s="272">
        <v>1446.5833333333335</v>
      </c>
      <c r="K274" s="271">
        <v>1426.85</v>
      </c>
      <c r="L274" s="271">
        <v>1403.05</v>
      </c>
      <c r="M274" s="271">
        <v>1.55155</v>
      </c>
      <c r="N274" s="1"/>
      <c r="O274" s="1"/>
    </row>
    <row r="275" spans="1:15" ht="12.75" customHeight="1">
      <c r="A275" s="30">
        <v>265</v>
      </c>
      <c r="B275" s="281" t="s">
        <v>412</v>
      </c>
      <c r="C275" s="271">
        <v>259.89999999999998</v>
      </c>
      <c r="D275" s="272">
        <v>260.86666666666662</v>
      </c>
      <c r="E275" s="272">
        <v>257.78333333333325</v>
      </c>
      <c r="F275" s="272">
        <v>255.66666666666663</v>
      </c>
      <c r="G275" s="272">
        <v>252.58333333333326</v>
      </c>
      <c r="H275" s="272">
        <v>262.98333333333323</v>
      </c>
      <c r="I275" s="272">
        <v>266.06666666666661</v>
      </c>
      <c r="J275" s="272">
        <v>268.18333333333322</v>
      </c>
      <c r="K275" s="271">
        <v>263.95</v>
      </c>
      <c r="L275" s="271">
        <v>258.75</v>
      </c>
      <c r="M275" s="271">
        <v>2.5555500000000002</v>
      </c>
      <c r="N275" s="1"/>
      <c r="O275" s="1"/>
    </row>
    <row r="276" spans="1:15" ht="12.75" customHeight="1">
      <c r="A276" s="30">
        <v>266</v>
      </c>
      <c r="B276" s="281" t="s">
        <v>413</v>
      </c>
      <c r="C276" s="271">
        <v>565.04999999999995</v>
      </c>
      <c r="D276" s="272">
        <v>568.18333333333328</v>
      </c>
      <c r="E276" s="272">
        <v>554.36666666666656</v>
      </c>
      <c r="F276" s="272">
        <v>543.68333333333328</v>
      </c>
      <c r="G276" s="272">
        <v>529.86666666666656</v>
      </c>
      <c r="H276" s="272">
        <v>578.86666666666656</v>
      </c>
      <c r="I276" s="272">
        <v>592.68333333333339</v>
      </c>
      <c r="J276" s="272">
        <v>603.36666666666656</v>
      </c>
      <c r="K276" s="271">
        <v>582</v>
      </c>
      <c r="L276" s="271">
        <v>557.5</v>
      </c>
      <c r="M276" s="271">
        <v>25.953530000000001</v>
      </c>
      <c r="N276" s="1"/>
      <c r="O276" s="1"/>
    </row>
    <row r="277" spans="1:15" ht="12.75" customHeight="1">
      <c r="A277" s="30">
        <v>267</v>
      </c>
      <c r="B277" s="281" t="s">
        <v>414</v>
      </c>
      <c r="C277" s="271">
        <v>273.55</v>
      </c>
      <c r="D277" s="272">
        <v>273.2</v>
      </c>
      <c r="E277" s="272">
        <v>270.45</v>
      </c>
      <c r="F277" s="272">
        <v>267.35000000000002</v>
      </c>
      <c r="G277" s="272">
        <v>264.60000000000002</v>
      </c>
      <c r="H277" s="272">
        <v>276.29999999999995</v>
      </c>
      <c r="I277" s="272">
        <v>279.04999999999995</v>
      </c>
      <c r="J277" s="272">
        <v>282.14999999999992</v>
      </c>
      <c r="K277" s="271">
        <v>275.95</v>
      </c>
      <c r="L277" s="271">
        <v>270.10000000000002</v>
      </c>
      <c r="M277" s="271">
        <v>7.3361999999999998</v>
      </c>
      <c r="N277" s="1"/>
      <c r="O277" s="1"/>
    </row>
    <row r="278" spans="1:15" ht="12.75" customHeight="1">
      <c r="A278" s="30">
        <v>268</v>
      </c>
      <c r="B278" s="281" t="s">
        <v>415</v>
      </c>
      <c r="C278" s="271">
        <v>1168.8499999999999</v>
      </c>
      <c r="D278" s="272">
        <v>1159.6166666666666</v>
      </c>
      <c r="E278" s="272">
        <v>1144.2333333333331</v>
      </c>
      <c r="F278" s="272">
        <v>1119.6166666666666</v>
      </c>
      <c r="G278" s="272">
        <v>1104.2333333333331</v>
      </c>
      <c r="H278" s="272">
        <v>1184.2333333333331</v>
      </c>
      <c r="I278" s="272">
        <v>1199.6166666666668</v>
      </c>
      <c r="J278" s="272">
        <v>1224.2333333333331</v>
      </c>
      <c r="K278" s="271">
        <v>1175</v>
      </c>
      <c r="L278" s="271">
        <v>1135</v>
      </c>
      <c r="M278" s="271">
        <v>1.6035600000000001</v>
      </c>
      <c r="N278" s="1"/>
      <c r="O278" s="1"/>
    </row>
    <row r="279" spans="1:15" ht="12.75" customHeight="1">
      <c r="A279" s="30">
        <v>269</v>
      </c>
      <c r="B279" s="281" t="s">
        <v>416</v>
      </c>
      <c r="C279" s="271">
        <v>373.25</v>
      </c>
      <c r="D279" s="272">
        <v>374.5333333333333</v>
      </c>
      <c r="E279" s="272">
        <v>370.21666666666658</v>
      </c>
      <c r="F279" s="272">
        <v>367.18333333333328</v>
      </c>
      <c r="G279" s="272">
        <v>362.86666666666656</v>
      </c>
      <c r="H279" s="272">
        <v>377.56666666666661</v>
      </c>
      <c r="I279" s="272">
        <v>381.88333333333333</v>
      </c>
      <c r="J279" s="272">
        <v>384.91666666666663</v>
      </c>
      <c r="K279" s="271">
        <v>378.85</v>
      </c>
      <c r="L279" s="271">
        <v>371.5</v>
      </c>
      <c r="M279" s="271">
        <v>0.55623999999999996</v>
      </c>
      <c r="N279" s="1"/>
      <c r="O279" s="1"/>
    </row>
    <row r="280" spans="1:15" ht="12.75" customHeight="1">
      <c r="A280" s="30">
        <v>270</v>
      </c>
      <c r="B280" s="281" t="s">
        <v>803</v>
      </c>
      <c r="C280" s="271">
        <v>70.5</v>
      </c>
      <c r="D280" s="272">
        <v>70.533333333333331</v>
      </c>
      <c r="E280" s="272">
        <v>69.966666666666669</v>
      </c>
      <c r="F280" s="272">
        <v>69.433333333333337</v>
      </c>
      <c r="G280" s="272">
        <v>68.866666666666674</v>
      </c>
      <c r="H280" s="272">
        <v>71.066666666666663</v>
      </c>
      <c r="I280" s="272">
        <v>71.633333333333326</v>
      </c>
      <c r="J280" s="272">
        <v>72.166666666666657</v>
      </c>
      <c r="K280" s="271">
        <v>71.099999999999994</v>
      </c>
      <c r="L280" s="271">
        <v>70</v>
      </c>
      <c r="M280" s="271">
        <v>7.8119300000000003</v>
      </c>
      <c r="N280" s="1"/>
      <c r="O280" s="1"/>
    </row>
    <row r="281" spans="1:15" ht="12.75" customHeight="1">
      <c r="A281" s="30">
        <v>271</v>
      </c>
      <c r="B281" s="281" t="s">
        <v>417</v>
      </c>
      <c r="C281" s="271">
        <v>508.65</v>
      </c>
      <c r="D281" s="272">
        <v>509.61666666666673</v>
      </c>
      <c r="E281" s="272">
        <v>503.23333333333346</v>
      </c>
      <c r="F281" s="272">
        <v>497.81666666666672</v>
      </c>
      <c r="G281" s="272">
        <v>491.43333333333345</v>
      </c>
      <c r="H281" s="272">
        <v>515.03333333333353</v>
      </c>
      <c r="I281" s="272">
        <v>521.41666666666674</v>
      </c>
      <c r="J281" s="272">
        <v>526.83333333333348</v>
      </c>
      <c r="K281" s="271">
        <v>516</v>
      </c>
      <c r="L281" s="271">
        <v>504.2</v>
      </c>
      <c r="M281" s="271">
        <v>7.9064899999999998</v>
      </c>
      <c r="N281" s="1"/>
      <c r="O281" s="1"/>
    </row>
    <row r="282" spans="1:15" ht="12.75" customHeight="1">
      <c r="A282" s="30">
        <v>272</v>
      </c>
      <c r="B282" s="281" t="s">
        <v>418</v>
      </c>
      <c r="C282" s="271">
        <v>64.150000000000006</v>
      </c>
      <c r="D282" s="272">
        <v>64.483333333333334</v>
      </c>
      <c r="E282" s="272">
        <v>62.966666666666669</v>
      </c>
      <c r="F282" s="272">
        <v>61.783333333333331</v>
      </c>
      <c r="G282" s="272">
        <v>60.266666666666666</v>
      </c>
      <c r="H282" s="272">
        <v>65.666666666666671</v>
      </c>
      <c r="I282" s="272">
        <v>67.183333333333351</v>
      </c>
      <c r="J282" s="272">
        <v>68.366666666666674</v>
      </c>
      <c r="K282" s="271">
        <v>66</v>
      </c>
      <c r="L282" s="271">
        <v>63.3</v>
      </c>
      <c r="M282" s="271">
        <v>29.392320000000002</v>
      </c>
      <c r="N282" s="1"/>
      <c r="O282" s="1"/>
    </row>
    <row r="283" spans="1:15" ht="12.75" customHeight="1">
      <c r="A283" s="30">
        <v>273</v>
      </c>
      <c r="B283" s="281" t="s">
        <v>419</v>
      </c>
      <c r="C283" s="271">
        <v>402.65</v>
      </c>
      <c r="D283" s="272">
        <v>402.11666666666662</v>
      </c>
      <c r="E283" s="272">
        <v>396.48333333333323</v>
      </c>
      <c r="F283" s="272">
        <v>390.31666666666661</v>
      </c>
      <c r="G283" s="272">
        <v>384.68333333333322</v>
      </c>
      <c r="H283" s="272">
        <v>408.28333333333325</v>
      </c>
      <c r="I283" s="272">
        <v>413.91666666666657</v>
      </c>
      <c r="J283" s="272">
        <v>420.08333333333326</v>
      </c>
      <c r="K283" s="271">
        <v>407.75</v>
      </c>
      <c r="L283" s="271">
        <v>395.95</v>
      </c>
      <c r="M283" s="271">
        <v>11.142289999999999</v>
      </c>
      <c r="N283" s="1"/>
      <c r="O283" s="1"/>
    </row>
    <row r="284" spans="1:15" ht="12.75" customHeight="1">
      <c r="A284" s="30">
        <v>274</v>
      </c>
      <c r="B284" s="281" t="s">
        <v>141</v>
      </c>
      <c r="C284" s="271">
        <v>1839.7</v>
      </c>
      <c r="D284" s="272">
        <v>1841.6166666666668</v>
      </c>
      <c r="E284" s="272">
        <v>1829.2333333333336</v>
      </c>
      <c r="F284" s="272">
        <v>1818.7666666666669</v>
      </c>
      <c r="G284" s="272">
        <v>1806.3833333333337</v>
      </c>
      <c r="H284" s="272">
        <v>1852.0833333333335</v>
      </c>
      <c r="I284" s="272">
        <v>1864.4666666666667</v>
      </c>
      <c r="J284" s="272">
        <v>1874.9333333333334</v>
      </c>
      <c r="K284" s="271">
        <v>1854</v>
      </c>
      <c r="L284" s="271">
        <v>1831.15</v>
      </c>
      <c r="M284" s="271">
        <v>33.83334</v>
      </c>
      <c r="N284" s="1"/>
      <c r="O284" s="1"/>
    </row>
    <row r="285" spans="1:15" ht="12.75" customHeight="1">
      <c r="A285" s="30">
        <v>275</v>
      </c>
      <c r="B285" s="281" t="s">
        <v>785</v>
      </c>
      <c r="C285" s="271">
        <v>1225.1500000000001</v>
      </c>
      <c r="D285" s="272">
        <v>1231.7166666666667</v>
      </c>
      <c r="E285" s="272">
        <v>1213.5333333333333</v>
      </c>
      <c r="F285" s="272">
        <v>1201.9166666666665</v>
      </c>
      <c r="G285" s="272">
        <v>1183.7333333333331</v>
      </c>
      <c r="H285" s="272">
        <v>1243.3333333333335</v>
      </c>
      <c r="I285" s="272">
        <v>1261.5166666666669</v>
      </c>
      <c r="J285" s="272">
        <v>1273.1333333333337</v>
      </c>
      <c r="K285" s="271">
        <v>1249.9000000000001</v>
      </c>
      <c r="L285" s="271">
        <v>1220.0999999999999</v>
      </c>
      <c r="M285" s="271">
        <v>0.18187999999999999</v>
      </c>
      <c r="N285" s="1"/>
      <c r="O285" s="1"/>
    </row>
    <row r="286" spans="1:15" ht="12.75" customHeight="1">
      <c r="A286" s="30">
        <v>276</v>
      </c>
      <c r="B286" s="281" t="s">
        <v>142</v>
      </c>
      <c r="C286" s="271">
        <v>77.5</v>
      </c>
      <c r="D286" s="272">
        <v>77.75</v>
      </c>
      <c r="E286" s="272">
        <v>77.05</v>
      </c>
      <c r="F286" s="272">
        <v>76.599999999999994</v>
      </c>
      <c r="G286" s="272">
        <v>75.899999999999991</v>
      </c>
      <c r="H286" s="272">
        <v>78.2</v>
      </c>
      <c r="I286" s="272">
        <v>78.899999999999991</v>
      </c>
      <c r="J286" s="272">
        <v>79.350000000000009</v>
      </c>
      <c r="K286" s="271">
        <v>78.45</v>
      </c>
      <c r="L286" s="271">
        <v>77.3</v>
      </c>
      <c r="M286" s="271">
        <v>38.494050000000001</v>
      </c>
      <c r="N286" s="1"/>
      <c r="O286" s="1"/>
    </row>
    <row r="287" spans="1:15" ht="12.75" customHeight="1">
      <c r="A287" s="30">
        <v>277</v>
      </c>
      <c r="B287" s="281" t="s">
        <v>147</v>
      </c>
      <c r="C287" s="271">
        <v>3840.2</v>
      </c>
      <c r="D287" s="272">
        <v>3790.2999999999997</v>
      </c>
      <c r="E287" s="272">
        <v>3725.5999999999995</v>
      </c>
      <c r="F287" s="272">
        <v>3610.9999999999995</v>
      </c>
      <c r="G287" s="272">
        <v>3546.2999999999993</v>
      </c>
      <c r="H287" s="272">
        <v>3904.8999999999996</v>
      </c>
      <c r="I287" s="272">
        <v>3969.5999999999995</v>
      </c>
      <c r="J287" s="272">
        <v>4084.2</v>
      </c>
      <c r="K287" s="271">
        <v>3855</v>
      </c>
      <c r="L287" s="271">
        <v>3675.7</v>
      </c>
      <c r="M287" s="271">
        <v>5.2070600000000002</v>
      </c>
      <c r="N287" s="1"/>
      <c r="O287" s="1"/>
    </row>
    <row r="288" spans="1:15" ht="12.75" customHeight="1">
      <c r="A288" s="30">
        <v>278</v>
      </c>
      <c r="B288" s="281" t="s">
        <v>144</v>
      </c>
      <c r="C288" s="271">
        <v>396.8</v>
      </c>
      <c r="D288" s="272">
        <v>397.3</v>
      </c>
      <c r="E288" s="272">
        <v>393.6</v>
      </c>
      <c r="F288" s="272">
        <v>390.40000000000003</v>
      </c>
      <c r="G288" s="272">
        <v>386.70000000000005</v>
      </c>
      <c r="H288" s="272">
        <v>400.5</v>
      </c>
      <c r="I288" s="272">
        <v>404.19999999999993</v>
      </c>
      <c r="J288" s="272">
        <v>407.4</v>
      </c>
      <c r="K288" s="271">
        <v>401</v>
      </c>
      <c r="L288" s="271">
        <v>394.1</v>
      </c>
      <c r="M288" s="271">
        <v>24.093789999999998</v>
      </c>
      <c r="N288" s="1"/>
      <c r="O288" s="1"/>
    </row>
    <row r="289" spans="1:15" ht="12.75" customHeight="1">
      <c r="A289" s="30">
        <v>279</v>
      </c>
      <c r="B289" s="281" t="s">
        <v>420</v>
      </c>
      <c r="C289" s="271">
        <v>11703.3</v>
      </c>
      <c r="D289" s="272">
        <v>11728.433333333334</v>
      </c>
      <c r="E289" s="272">
        <v>11549.866666666669</v>
      </c>
      <c r="F289" s="272">
        <v>11396.433333333334</v>
      </c>
      <c r="G289" s="272">
        <v>11217.866666666669</v>
      </c>
      <c r="H289" s="272">
        <v>11881.866666666669</v>
      </c>
      <c r="I289" s="272">
        <v>12060.433333333334</v>
      </c>
      <c r="J289" s="272">
        <v>12213.866666666669</v>
      </c>
      <c r="K289" s="271">
        <v>11907</v>
      </c>
      <c r="L289" s="271">
        <v>11575</v>
      </c>
      <c r="M289" s="271">
        <v>0.14598</v>
      </c>
      <c r="N289" s="1"/>
      <c r="O289" s="1"/>
    </row>
    <row r="290" spans="1:15" ht="12.75" customHeight="1">
      <c r="A290" s="30">
        <v>280</v>
      </c>
      <c r="B290" s="281" t="s">
        <v>146</v>
      </c>
      <c r="C290" s="271">
        <v>4961.05</v>
      </c>
      <c r="D290" s="272">
        <v>4949.0166666666664</v>
      </c>
      <c r="E290" s="272">
        <v>4899.0333333333328</v>
      </c>
      <c r="F290" s="272">
        <v>4837.0166666666664</v>
      </c>
      <c r="G290" s="272">
        <v>4787.0333333333328</v>
      </c>
      <c r="H290" s="272">
        <v>5011.0333333333328</v>
      </c>
      <c r="I290" s="272">
        <v>5061.0166666666664</v>
      </c>
      <c r="J290" s="272">
        <v>5123.0333333333328</v>
      </c>
      <c r="K290" s="271">
        <v>4999</v>
      </c>
      <c r="L290" s="271">
        <v>4887</v>
      </c>
      <c r="M290" s="271">
        <v>3.3012299999999999</v>
      </c>
      <c r="N290" s="1"/>
      <c r="O290" s="1"/>
    </row>
    <row r="291" spans="1:15" ht="12.75" customHeight="1">
      <c r="A291" s="30">
        <v>281</v>
      </c>
      <c r="B291" s="281" t="s">
        <v>145</v>
      </c>
      <c r="C291" s="271">
        <v>1855.7</v>
      </c>
      <c r="D291" s="272">
        <v>1857.7</v>
      </c>
      <c r="E291" s="272">
        <v>1848.0500000000002</v>
      </c>
      <c r="F291" s="272">
        <v>1840.4</v>
      </c>
      <c r="G291" s="272">
        <v>1830.7500000000002</v>
      </c>
      <c r="H291" s="272">
        <v>1865.3500000000001</v>
      </c>
      <c r="I291" s="272">
        <v>1875.0000000000002</v>
      </c>
      <c r="J291" s="272">
        <v>1882.65</v>
      </c>
      <c r="K291" s="271">
        <v>1867.35</v>
      </c>
      <c r="L291" s="271">
        <v>1850.05</v>
      </c>
      <c r="M291" s="271">
        <v>17.483709999999999</v>
      </c>
      <c r="N291" s="1"/>
      <c r="O291" s="1"/>
    </row>
    <row r="292" spans="1:15" ht="12.75" customHeight="1">
      <c r="A292" s="30">
        <v>282</v>
      </c>
      <c r="B292" s="281" t="s">
        <v>856</v>
      </c>
      <c r="C292" s="271">
        <v>377.1</v>
      </c>
      <c r="D292" s="272">
        <v>374.23333333333335</v>
      </c>
      <c r="E292" s="272">
        <v>363.86666666666667</v>
      </c>
      <c r="F292" s="272">
        <v>350.63333333333333</v>
      </c>
      <c r="G292" s="272">
        <v>340.26666666666665</v>
      </c>
      <c r="H292" s="272">
        <v>387.4666666666667</v>
      </c>
      <c r="I292" s="272">
        <v>397.83333333333337</v>
      </c>
      <c r="J292" s="272">
        <v>411.06666666666672</v>
      </c>
      <c r="K292" s="271">
        <v>384.6</v>
      </c>
      <c r="L292" s="271">
        <v>361</v>
      </c>
      <c r="M292" s="271">
        <v>16.652809999999999</v>
      </c>
      <c r="N292" s="1"/>
      <c r="O292" s="1"/>
    </row>
    <row r="293" spans="1:15" ht="12.75" customHeight="1">
      <c r="A293" s="30">
        <v>283</v>
      </c>
      <c r="B293" s="281" t="s">
        <v>266</v>
      </c>
      <c r="C293" s="271">
        <v>590.95000000000005</v>
      </c>
      <c r="D293" s="272">
        <v>590.98333333333335</v>
      </c>
      <c r="E293" s="272">
        <v>578.2166666666667</v>
      </c>
      <c r="F293" s="272">
        <v>565.48333333333335</v>
      </c>
      <c r="G293" s="272">
        <v>552.7166666666667</v>
      </c>
      <c r="H293" s="272">
        <v>603.7166666666667</v>
      </c>
      <c r="I293" s="272">
        <v>616.48333333333335</v>
      </c>
      <c r="J293" s="272">
        <v>629.2166666666667</v>
      </c>
      <c r="K293" s="271">
        <v>603.75</v>
      </c>
      <c r="L293" s="271">
        <v>578.25</v>
      </c>
      <c r="M293" s="271">
        <v>24.03885</v>
      </c>
      <c r="N293" s="1"/>
      <c r="O293" s="1"/>
    </row>
    <row r="294" spans="1:15" ht="12.75" customHeight="1">
      <c r="A294" s="30">
        <v>284</v>
      </c>
      <c r="B294" s="281" t="s">
        <v>805</v>
      </c>
      <c r="C294" s="271">
        <v>333.85</v>
      </c>
      <c r="D294" s="272">
        <v>331.43333333333334</v>
      </c>
      <c r="E294" s="272">
        <v>326.36666666666667</v>
      </c>
      <c r="F294" s="272">
        <v>318.88333333333333</v>
      </c>
      <c r="G294" s="272">
        <v>313.81666666666666</v>
      </c>
      <c r="H294" s="272">
        <v>338.91666666666669</v>
      </c>
      <c r="I294" s="272">
        <v>343.98333333333341</v>
      </c>
      <c r="J294" s="272">
        <v>351.4666666666667</v>
      </c>
      <c r="K294" s="271">
        <v>336.5</v>
      </c>
      <c r="L294" s="271">
        <v>323.95</v>
      </c>
      <c r="M294" s="271">
        <v>28.23826</v>
      </c>
      <c r="N294" s="1"/>
      <c r="O294" s="1"/>
    </row>
    <row r="295" spans="1:15" ht="12.75" customHeight="1">
      <c r="A295" s="30">
        <v>285</v>
      </c>
      <c r="B295" s="281" t="s">
        <v>421</v>
      </c>
      <c r="C295" s="271">
        <v>3274.4</v>
      </c>
      <c r="D295" s="272">
        <v>3305.4666666666667</v>
      </c>
      <c r="E295" s="272">
        <v>3230.9333333333334</v>
      </c>
      <c r="F295" s="272">
        <v>3187.4666666666667</v>
      </c>
      <c r="G295" s="272">
        <v>3112.9333333333334</v>
      </c>
      <c r="H295" s="272">
        <v>3348.9333333333334</v>
      </c>
      <c r="I295" s="272">
        <v>3423.4666666666672</v>
      </c>
      <c r="J295" s="272">
        <v>3466.9333333333334</v>
      </c>
      <c r="K295" s="271">
        <v>3380</v>
      </c>
      <c r="L295" s="271">
        <v>3262</v>
      </c>
      <c r="M295" s="271">
        <v>1.0638300000000001</v>
      </c>
      <c r="N295" s="1"/>
      <c r="O295" s="1"/>
    </row>
    <row r="296" spans="1:15" ht="12.75" customHeight="1">
      <c r="A296" s="30">
        <v>286</v>
      </c>
      <c r="B296" s="281" t="s">
        <v>148</v>
      </c>
      <c r="C296" s="271">
        <v>687.95</v>
      </c>
      <c r="D296" s="272">
        <v>686.6</v>
      </c>
      <c r="E296" s="272">
        <v>680.7</v>
      </c>
      <c r="F296" s="272">
        <v>673.45</v>
      </c>
      <c r="G296" s="272">
        <v>667.55000000000007</v>
      </c>
      <c r="H296" s="272">
        <v>693.85</v>
      </c>
      <c r="I296" s="272">
        <v>699.74999999999989</v>
      </c>
      <c r="J296" s="272">
        <v>707</v>
      </c>
      <c r="K296" s="271">
        <v>692.5</v>
      </c>
      <c r="L296" s="271">
        <v>679.35</v>
      </c>
      <c r="M296" s="271">
        <v>10.22273</v>
      </c>
      <c r="N296" s="1"/>
      <c r="O296" s="1"/>
    </row>
    <row r="297" spans="1:15" ht="12.75" customHeight="1">
      <c r="A297" s="30">
        <v>287</v>
      </c>
      <c r="B297" s="281" t="s">
        <v>422</v>
      </c>
      <c r="C297" s="271">
        <v>1813.2</v>
      </c>
      <c r="D297" s="272">
        <v>1818.0666666666666</v>
      </c>
      <c r="E297" s="272">
        <v>1803.1333333333332</v>
      </c>
      <c r="F297" s="272">
        <v>1793.0666666666666</v>
      </c>
      <c r="G297" s="272">
        <v>1778.1333333333332</v>
      </c>
      <c r="H297" s="272">
        <v>1828.1333333333332</v>
      </c>
      <c r="I297" s="272">
        <v>1843.0666666666666</v>
      </c>
      <c r="J297" s="272">
        <v>1853.1333333333332</v>
      </c>
      <c r="K297" s="271">
        <v>1833</v>
      </c>
      <c r="L297" s="271">
        <v>1808</v>
      </c>
      <c r="M297" s="271">
        <v>0.51641000000000004</v>
      </c>
      <c r="N297" s="1"/>
      <c r="O297" s="1"/>
    </row>
    <row r="298" spans="1:15" ht="12.75" customHeight="1">
      <c r="A298" s="30">
        <v>288</v>
      </c>
      <c r="B298" s="281" t="s">
        <v>423</v>
      </c>
      <c r="C298" s="271">
        <v>40.75</v>
      </c>
      <c r="D298" s="272">
        <v>40.93333333333333</v>
      </c>
      <c r="E298" s="272">
        <v>40.316666666666663</v>
      </c>
      <c r="F298" s="272">
        <v>39.883333333333333</v>
      </c>
      <c r="G298" s="272">
        <v>39.266666666666666</v>
      </c>
      <c r="H298" s="272">
        <v>41.36666666666666</v>
      </c>
      <c r="I298" s="272">
        <v>41.98333333333332</v>
      </c>
      <c r="J298" s="272">
        <v>42.416666666666657</v>
      </c>
      <c r="K298" s="271">
        <v>41.55</v>
      </c>
      <c r="L298" s="271">
        <v>40.5</v>
      </c>
      <c r="M298" s="271">
        <v>10.587020000000001</v>
      </c>
      <c r="N298" s="1"/>
      <c r="O298" s="1"/>
    </row>
    <row r="299" spans="1:15" ht="12.75" customHeight="1">
      <c r="A299" s="30">
        <v>289</v>
      </c>
      <c r="B299" s="281" t="s">
        <v>424</v>
      </c>
      <c r="C299" s="271">
        <v>164.05</v>
      </c>
      <c r="D299" s="272">
        <v>164.06666666666669</v>
      </c>
      <c r="E299" s="272">
        <v>162.63333333333338</v>
      </c>
      <c r="F299" s="272">
        <v>161.2166666666667</v>
      </c>
      <c r="G299" s="272">
        <v>159.78333333333339</v>
      </c>
      <c r="H299" s="272">
        <v>165.48333333333338</v>
      </c>
      <c r="I299" s="272">
        <v>166.91666666666671</v>
      </c>
      <c r="J299" s="272">
        <v>168.33333333333337</v>
      </c>
      <c r="K299" s="271">
        <v>165.5</v>
      </c>
      <c r="L299" s="271">
        <v>162.65</v>
      </c>
      <c r="M299" s="271">
        <v>2.19279</v>
      </c>
      <c r="N299" s="1"/>
      <c r="O299" s="1"/>
    </row>
    <row r="300" spans="1:15" ht="12.75" customHeight="1">
      <c r="A300" s="30">
        <v>290</v>
      </c>
      <c r="B300" s="281" t="s">
        <v>160</v>
      </c>
      <c r="C300" s="271">
        <v>86853.6</v>
      </c>
      <c r="D300" s="272">
        <v>87053.3</v>
      </c>
      <c r="E300" s="272">
        <v>86181.3</v>
      </c>
      <c r="F300" s="272">
        <v>85509</v>
      </c>
      <c r="G300" s="272">
        <v>84637</v>
      </c>
      <c r="H300" s="272">
        <v>87725.6</v>
      </c>
      <c r="I300" s="272">
        <v>88597.6</v>
      </c>
      <c r="J300" s="272">
        <v>89269.900000000009</v>
      </c>
      <c r="K300" s="271">
        <v>87925.3</v>
      </c>
      <c r="L300" s="271">
        <v>86381</v>
      </c>
      <c r="M300" s="271">
        <v>0.18110999999999999</v>
      </c>
      <c r="N300" s="1"/>
      <c r="O300" s="1"/>
    </row>
    <row r="301" spans="1:15" ht="12.75" customHeight="1">
      <c r="A301" s="30">
        <v>291</v>
      </c>
      <c r="B301" s="281" t="s">
        <v>857</v>
      </c>
      <c r="C301" s="271">
        <v>1606.25</v>
      </c>
      <c r="D301" s="272">
        <v>1609.4666666666665</v>
      </c>
      <c r="E301" s="272">
        <v>1579.133333333333</v>
      </c>
      <c r="F301" s="272">
        <v>1552.0166666666664</v>
      </c>
      <c r="G301" s="272">
        <v>1521.6833333333329</v>
      </c>
      <c r="H301" s="272">
        <v>1636.583333333333</v>
      </c>
      <c r="I301" s="272">
        <v>1666.9166666666665</v>
      </c>
      <c r="J301" s="272">
        <v>1694.0333333333331</v>
      </c>
      <c r="K301" s="271">
        <v>1639.8</v>
      </c>
      <c r="L301" s="271">
        <v>1582.35</v>
      </c>
      <c r="M301" s="271">
        <v>2.2569699999999999</v>
      </c>
      <c r="N301" s="1"/>
      <c r="O301" s="1"/>
    </row>
    <row r="302" spans="1:15" ht="12.75" customHeight="1">
      <c r="A302" s="30">
        <v>292</v>
      </c>
      <c r="B302" s="281" t="s">
        <v>804</v>
      </c>
      <c r="C302" s="271">
        <v>1140.5999999999999</v>
      </c>
      <c r="D302" s="272">
        <v>1130.45</v>
      </c>
      <c r="E302" s="272">
        <v>1117.2</v>
      </c>
      <c r="F302" s="272">
        <v>1093.8</v>
      </c>
      <c r="G302" s="272">
        <v>1080.55</v>
      </c>
      <c r="H302" s="272">
        <v>1153.8500000000001</v>
      </c>
      <c r="I302" s="272">
        <v>1167.1000000000001</v>
      </c>
      <c r="J302" s="272">
        <v>1190.5000000000002</v>
      </c>
      <c r="K302" s="271">
        <v>1143.7</v>
      </c>
      <c r="L302" s="271">
        <v>1107.05</v>
      </c>
      <c r="M302" s="271">
        <v>5.931</v>
      </c>
      <c r="N302" s="1"/>
      <c r="O302" s="1"/>
    </row>
    <row r="303" spans="1:15" ht="12.75" customHeight="1">
      <c r="A303" s="30">
        <v>293</v>
      </c>
      <c r="B303" s="281" t="s">
        <v>157</v>
      </c>
      <c r="C303" s="271">
        <v>906.1</v>
      </c>
      <c r="D303" s="272">
        <v>901.69999999999993</v>
      </c>
      <c r="E303" s="272">
        <v>891.39999999999986</v>
      </c>
      <c r="F303" s="272">
        <v>876.69999999999993</v>
      </c>
      <c r="G303" s="272">
        <v>866.39999999999986</v>
      </c>
      <c r="H303" s="272">
        <v>916.39999999999986</v>
      </c>
      <c r="I303" s="272">
        <v>926.69999999999982</v>
      </c>
      <c r="J303" s="272">
        <v>941.39999999999986</v>
      </c>
      <c r="K303" s="271">
        <v>912</v>
      </c>
      <c r="L303" s="271">
        <v>887</v>
      </c>
      <c r="M303" s="271">
        <v>15.98775</v>
      </c>
      <c r="N303" s="1"/>
      <c r="O303" s="1"/>
    </row>
    <row r="304" spans="1:15" ht="12.75" customHeight="1">
      <c r="A304" s="30">
        <v>294</v>
      </c>
      <c r="B304" s="281" t="s">
        <v>150</v>
      </c>
      <c r="C304" s="271">
        <v>199.3</v>
      </c>
      <c r="D304" s="272">
        <v>199.61666666666667</v>
      </c>
      <c r="E304" s="272">
        <v>197.68333333333334</v>
      </c>
      <c r="F304" s="272">
        <v>196.06666666666666</v>
      </c>
      <c r="G304" s="272">
        <v>194.13333333333333</v>
      </c>
      <c r="H304" s="272">
        <v>201.23333333333335</v>
      </c>
      <c r="I304" s="272">
        <v>203.16666666666669</v>
      </c>
      <c r="J304" s="272">
        <v>204.78333333333336</v>
      </c>
      <c r="K304" s="271">
        <v>201.55</v>
      </c>
      <c r="L304" s="271">
        <v>198</v>
      </c>
      <c r="M304" s="271">
        <v>49.109729999999999</v>
      </c>
      <c r="N304" s="1"/>
      <c r="O304" s="1"/>
    </row>
    <row r="305" spans="1:15" ht="12.75" customHeight="1">
      <c r="A305" s="30">
        <v>295</v>
      </c>
      <c r="B305" s="281" t="s">
        <v>149</v>
      </c>
      <c r="C305" s="271">
        <v>1274.25</v>
      </c>
      <c r="D305" s="272">
        <v>1279.4333333333334</v>
      </c>
      <c r="E305" s="272">
        <v>1264.8666666666668</v>
      </c>
      <c r="F305" s="272">
        <v>1255.4833333333333</v>
      </c>
      <c r="G305" s="272">
        <v>1240.9166666666667</v>
      </c>
      <c r="H305" s="272">
        <v>1288.8166666666668</v>
      </c>
      <c r="I305" s="272">
        <v>1303.3833333333334</v>
      </c>
      <c r="J305" s="272">
        <v>1312.7666666666669</v>
      </c>
      <c r="K305" s="271">
        <v>1294</v>
      </c>
      <c r="L305" s="271">
        <v>1270.05</v>
      </c>
      <c r="M305" s="271">
        <v>21.97165</v>
      </c>
      <c r="N305" s="1"/>
      <c r="O305" s="1"/>
    </row>
    <row r="306" spans="1:15" ht="12.75" customHeight="1">
      <c r="A306" s="30">
        <v>296</v>
      </c>
      <c r="B306" s="281" t="s">
        <v>425</v>
      </c>
      <c r="C306" s="271">
        <v>291.8</v>
      </c>
      <c r="D306" s="272">
        <v>290.7166666666667</v>
      </c>
      <c r="E306" s="272">
        <v>287.53333333333342</v>
      </c>
      <c r="F306" s="272">
        <v>283.26666666666671</v>
      </c>
      <c r="G306" s="272">
        <v>280.08333333333343</v>
      </c>
      <c r="H306" s="272">
        <v>294.98333333333341</v>
      </c>
      <c r="I306" s="272">
        <v>298.16666666666669</v>
      </c>
      <c r="J306" s="272">
        <v>302.43333333333339</v>
      </c>
      <c r="K306" s="271">
        <v>293.89999999999998</v>
      </c>
      <c r="L306" s="271">
        <v>286.45</v>
      </c>
      <c r="M306" s="271">
        <v>3.66716</v>
      </c>
      <c r="N306" s="1"/>
      <c r="O306" s="1"/>
    </row>
    <row r="307" spans="1:15" ht="12.75" customHeight="1">
      <c r="A307" s="30">
        <v>297</v>
      </c>
      <c r="B307" s="281" t="s">
        <v>426</v>
      </c>
      <c r="C307" s="271">
        <v>266.2</v>
      </c>
      <c r="D307" s="272">
        <v>267.73333333333335</v>
      </c>
      <c r="E307" s="272">
        <v>263.4666666666667</v>
      </c>
      <c r="F307" s="272">
        <v>260.73333333333335</v>
      </c>
      <c r="G307" s="272">
        <v>256.4666666666667</v>
      </c>
      <c r="H307" s="272">
        <v>270.4666666666667</v>
      </c>
      <c r="I307" s="272">
        <v>274.73333333333335</v>
      </c>
      <c r="J307" s="272">
        <v>277.4666666666667</v>
      </c>
      <c r="K307" s="271">
        <v>272</v>
      </c>
      <c r="L307" s="271">
        <v>265</v>
      </c>
      <c r="M307" s="271">
        <v>4.3666299999999998</v>
      </c>
      <c r="N307" s="1"/>
      <c r="O307" s="1"/>
    </row>
    <row r="308" spans="1:15" ht="12.75" customHeight="1">
      <c r="A308" s="30">
        <v>298</v>
      </c>
      <c r="B308" s="281" t="s">
        <v>427</v>
      </c>
      <c r="C308" s="271">
        <v>495.75</v>
      </c>
      <c r="D308" s="272">
        <v>500.75</v>
      </c>
      <c r="E308" s="272">
        <v>483</v>
      </c>
      <c r="F308" s="272">
        <v>470.25</v>
      </c>
      <c r="G308" s="272">
        <v>452.5</v>
      </c>
      <c r="H308" s="272">
        <v>513.5</v>
      </c>
      <c r="I308" s="272">
        <v>531.25</v>
      </c>
      <c r="J308" s="272">
        <v>544</v>
      </c>
      <c r="K308" s="271">
        <v>518.5</v>
      </c>
      <c r="L308" s="271">
        <v>488</v>
      </c>
      <c r="M308" s="271">
        <v>4.3266900000000001</v>
      </c>
      <c r="N308" s="1"/>
      <c r="O308" s="1"/>
    </row>
    <row r="309" spans="1:15" ht="12.75" customHeight="1">
      <c r="A309" s="30">
        <v>299</v>
      </c>
      <c r="B309" s="281" t="s">
        <v>151</v>
      </c>
      <c r="C309" s="271">
        <v>107.35</v>
      </c>
      <c r="D309" s="272">
        <v>107.26666666666667</v>
      </c>
      <c r="E309" s="272">
        <v>106.08333333333333</v>
      </c>
      <c r="F309" s="272">
        <v>104.81666666666666</v>
      </c>
      <c r="G309" s="272">
        <v>103.63333333333333</v>
      </c>
      <c r="H309" s="272">
        <v>108.53333333333333</v>
      </c>
      <c r="I309" s="272">
        <v>109.71666666666667</v>
      </c>
      <c r="J309" s="272">
        <v>110.98333333333333</v>
      </c>
      <c r="K309" s="271">
        <v>108.45</v>
      </c>
      <c r="L309" s="271">
        <v>106</v>
      </c>
      <c r="M309" s="271">
        <v>56.525300000000001</v>
      </c>
      <c r="N309" s="1"/>
      <c r="O309" s="1"/>
    </row>
    <row r="310" spans="1:15" ht="12.75" customHeight="1">
      <c r="A310" s="30">
        <v>300</v>
      </c>
      <c r="B310" s="281" t="s">
        <v>428</v>
      </c>
      <c r="C310" s="271">
        <v>73.900000000000006</v>
      </c>
      <c r="D310" s="272">
        <v>73.7</v>
      </c>
      <c r="E310" s="272">
        <v>72</v>
      </c>
      <c r="F310" s="272">
        <v>70.099999999999994</v>
      </c>
      <c r="G310" s="272">
        <v>68.399999999999991</v>
      </c>
      <c r="H310" s="272">
        <v>75.600000000000009</v>
      </c>
      <c r="I310" s="272">
        <v>77.300000000000026</v>
      </c>
      <c r="J310" s="272">
        <v>79.200000000000017</v>
      </c>
      <c r="K310" s="271">
        <v>75.400000000000006</v>
      </c>
      <c r="L310" s="271">
        <v>71.8</v>
      </c>
      <c r="M310" s="271">
        <v>66.202110000000005</v>
      </c>
      <c r="N310" s="1"/>
      <c r="O310" s="1"/>
    </row>
    <row r="311" spans="1:15" ht="12.75" customHeight="1">
      <c r="A311" s="30">
        <v>301</v>
      </c>
      <c r="B311" s="281" t="s">
        <v>152</v>
      </c>
      <c r="C311" s="271">
        <v>512.70000000000005</v>
      </c>
      <c r="D311" s="272">
        <v>513.66666666666663</v>
      </c>
      <c r="E311" s="272">
        <v>509.7833333333333</v>
      </c>
      <c r="F311" s="272">
        <v>506.86666666666667</v>
      </c>
      <c r="G311" s="272">
        <v>502.98333333333335</v>
      </c>
      <c r="H311" s="272">
        <v>516.58333333333326</v>
      </c>
      <c r="I311" s="272">
        <v>520.4666666666667</v>
      </c>
      <c r="J311" s="272">
        <v>523.38333333333321</v>
      </c>
      <c r="K311" s="271">
        <v>517.54999999999995</v>
      </c>
      <c r="L311" s="271">
        <v>510.75</v>
      </c>
      <c r="M311" s="271">
        <v>5.9085999999999999</v>
      </c>
      <c r="N311" s="1"/>
      <c r="O311" s="1"/>
    </row>
    <row r="312" spans="1:15" ht="12.75" customHeight="1">
      <c r="A312" s="30">
        <v>302</v>
      </c>
      <c r="B312" s="281" t="s">
        <v>153</v>
      </c>
      <c r="C312" s="271">
        <v>8944.35</v>
      </c>
      <c r="D312" s="272">
        <v>8978.1166666666668</v>
      </c>
      <c r="E312" s="272">
        <v>8886.2333333333336</v>
      </c>
      <c r="F312" s="272">
        <v>8828.1166666666668</v>
      </c>
      <c r="G312" s="272">
        <v>8736.2333333333336</v>
      </c>
      <c r="H312" s="272">
        <v>9036.2333333333336</v>
      </c>
      <c r="I312" s="272">
        <v>9128.1166666666686</v>
      </c>
      <c r="J312" s="272">
        <v>9186.2333333333336</v>
      </c>
      <c r="K312" s="271">
        <v>9070</v>
      </c>
      <c r="L312" s="271">
        <v>8920</v>
      </c>
      <c r="M312" s="271">
        <v>6.2374900000000002</v>
      </c>
      <c r="N312" s="1"/>
      <c r="O312" s="1"/>
    </row>
    <row r="313" spans="1:15" ht="12.75" customHeight="1">
      <c r="A313" s="30">
        <v>303</v>
      </c>
      <c r="B313" s="281" t="s">
        <v>806</v>
      </c>
      <c r="C313" s="271">
        <v>2011.45</v>
      </c>
      <c r="D313" s="272">
        <v>2027.1833333333332</v>
      </c>
      <c r="E313" s="272">
        <v>1987.3666666666663</v>
      </c>
      <c r="F313" s="272">
        <v>1963.2833333333331</v>
      </c>
      <c r="G313" s="272">
        <v>1923.4666666666662</v>
      </c>
      <c r="H313" s="272">
        <v>2051.2666666666664</v>
      </c>
      <c r="I313" s="272">
        <v>2091.0833333333335</v>
      </c>
      <c r="J313" s="272">
        <v>2115.1666666666665</v>
      </c>
      <c r="K313" s="271">
        <v>2067</v>
      </c>
      <c r="L313" s="271">
        <v>2003.1</v>
      </c>
      <c r="M313" s="271">
        <v>0.91086</v>
      </c>
      <c r="N313" s="1"/>
      <c r="O313" s="1"/>
    </row>
    <row r="314" spans="1:15" ht="12.75" customHeight="1">
      <c r="A314" s="30">
        <v>304</v>
      </c>
      <c r="B314" s="281" t="s">
        <v>156</v>
      </c>
      <c r="C314" s="271">
        <v>837.95</v>
      </c>
      <c r="D314" s="272">
        <v>836.55000000000007</v>
      </c>
      <c r="E314" s="272">
        <v>818.40000000000009</v>
      </c>
      <c r="F314" s="272">
        <v>798.85</v>
      </c>
      <c r="G314" s="272">
        <v>780.7</v>
      </c>
      <c r="H314" s="272">
        <v>856.10000000000014</v>
      </c>
      <c r="I314" s="272">
        <v>874.25</v>
      </c>
      <c r="J314" s="272">
        <v>893.80000000000018</v>
      </c>
      <c r="K314" s="271">
        <v>854.7</v>
      </c>
      <c r="L314" s="271">
        <v>817</v>
      </c>
      <c r="M314" s="271">
        <v>7.0237999999999996</v>
      </c>
      <c r="N314" s="1"/>
      <c r="O314" s="1"/>
    </row>
    <row r="315" spans="1:15" ht="12.75" customHeight="1">
      <c r="A315" s="30">
        <v>305</v>
      </c>
      <c r="B315" s="281" t="s">
        <v>429</v>
      </c>
      <c r="C315" s="271">
        <v>386.95</v>
      </c>
      <c r="D315" s="272">
        <v>392.18333333333334</v>
      </c>
      <c r="E315" s="272">
        <v>379.66666666666669</v>
      </c>
      <c r="F315" s="272">
        <v>372.38333333333333</v>
      </c>
      <c r="G315" s="272">
        <v>359.86666666666667</v>
      </c>
      <c r="H315" s="272">
        <v>399.4666666666667</v>
      </c>
      <c r="I315" s="272">
        <v>411.98333333333335</v>
      </c>
      <c r="J315" s="272">
        <v>419.26666666666671</v>
      </c>
      <c r="K315" s="271">
        <v>404.7</v>
      </c>
      <c r="L315" s="271">
        <v>384.9</v>
      </c>
      <c r="M315" s="271">
        <v>31.741060000000001</v>
      </c>
      <c r="N315" s="1"/>
      <c r="O315" s="1"/>
    </row>
    <row r="316" spans="1:15" ht="12.75" customHeight="1">
      <c r="A316" s="30">
        <v>306</v>
      </c>
      <c r="B316" s="281" t="s">
        <v>430</v>
      </c>
      <c r="C316" s="271">
        <v>319.85000000000002</v>
      </c>
      <c r="D316" s="272">
        <v>318.2166666666667</v>
      </c>
      <c r="E316" s="272">
        <v>312.08333333333337</v>
      </c>
      <c r="F316" s="272">
        <v>304.31666666666666</v>
      </c>
      <c r="G316" s="272">
        <v>298.18333333333334</v>
      </c>
      <c r="H316" s="272">
        <v>325.98333333333341</v>
      </c>
      <c r="I316" s="272">
        <v>332.11666666666673</v>
      </c>
      <c r="J316" s="272">
        <v>339.88333333333344</v>
      </c>
      <c r="K316" s="271">
        <v>324.35000000000002</v>
      </c>
      <c r="L316" s="271">
        <v>310.45</v>
      </c>
      <c r="M316" s="271">
        <v>7.5221400000000003</v>
      </c>
      <c r="N316" s="1"/>
      <c r="O316" s="1"/>
    </row>
    <row r="317" spans="1:15" ht="12.75" customHeight="1">
      <c r="A317" s="30">
        <v>307</v>
      </c>
      <c r="B317" s="281" t="s">
        <v>858</v>
      </c>
      <c r="C317" s="271">
        <v>767</v>
      </c>
      <c r="D317" s="272">
        <v>770.33333333333337</v>
      </c>
      <c r="E317" s="272">
        <v>755.66666666666674</v>
      </c>
      <c r="F317" s="272">
        <v>744.33333333333337</v>
      </c>
      <c r="G317" s="272">
        <v>729.66666666666674</v>
      </c>
      <c r="H317" s="272">
        <v>781.66666666666674</v>
      </c>
      <c r="I317" s="272">
        <v>796.33333333333348</v>
      </c>
      <c r="J317" s="272">
        <v>807.66666666666674</v>
      </c>
      <c r="K317" s="271">
        <v>785</v>
      </c>
      <c r="L317" s="271">
        <v>759</v>
      </c>
      <c r="M317" s="271">
        <v>1.7003999999999999</v>
      </c>
      <c r="N317" s="1"/>
      <c r="O317" s="1"/>
    </row>
    <row r="318" spans="1:15" ht="12.75" customHeight="1">
      <c r="A318" s="30">
        <v>308</v>
      </c>
      <c r="B318" s="281" t="s">
        <v>859</v>
      </c>
      <c r="C318" s="271">
        <v>849.85</v>
      </c>
      <c r="D318" s="272">
        <v>850.33333333333337</v>
      </c>
      <c r="E318" s="272">
        <v>838.76666666666677</v>
      </c>
      <c r="F318" s="272">
        <v>827.68333333333339</v>
      </c>
      <c r="G318" s="272">
        <v>816.11666666666679</v>
      </c>
      <c r="H318" s="272">
        <v>861.41666666666674</v>
      </c>
      <c r="I318" s="272">
        <v>872.98333333333335</v>
      </c>
      <c r="J318" s="272">
        <v>884.06666666666672</v>
      </c>
      <c r="K318" s="271">
        <v>861.9</v>
      </c>
      <c r="L318" s="271">
        <v>839.25</v>
      </c>
      <c r="M318" s="271">
        <v>1.72997</v>
      </c>
      <c r="N318" s="1"/>
      <c r="O318" s="1"/>
    </row>
    <row r="319" spans="1:15" ht="12.75" customHeight="1">
      <c r="A319" s="30">
        <v>309</v>
      </c>
      <c r="B319" s="281" t="s">
        <v>155</v>
      </c>
      <c r="C319" s="271">
        <v>1455.45</v>
      </c>
      <c r="D319" s="272">
        <v>1463.0166666666667</v>
      </c>
      <c r="E319" s="272">
        <v>1442.8333333333333</v>
      </c>
      <c r="F319" s="272">
        <v>1430.2166666666667</v>
      </c>
      <c r="G319" s="272">
        <v>1410.0333333333333</v>
      </c>
      <c r="H319" s="272">
        <v>1475.6333333333332</v>
      </c>
      <c r="I319" s="272">
        <v>1495.8166666666666</v>
      </c>
      <c r="J319" s="272">
        <v>1508.4333333333332</v>
      </c>
      <c r="K319" s="271">
        <v>1483.2</v>
      </c>
      <c r="L319" s="271">
        <v>1450.4</v>
      </c>
      <c r="M319" s="271">
        <v>3.3207100000000001</v>
      </c>
      <c r="N319" s="1"/>
      <c r="O319" s="1"/>
    </row>
    <row r="320" spans="1:15" ht="12.75" customHeight="1">
      <c r="A320" s="30">
        <v>310</v>
      </c>
      <c r="B320" s="281" t="s">
        <v>158</v>
      </c>
      <c r="C320" s="271">
        <v>3558.65</v>
      </c>
      <c r="D320" s="272">
        <v>3559.4166666666665</v>
      </c>
      <c r="E320" s="272">
        <v>3521.583333333333</v>
      </c>
      <c r="F320" s="272">
        <v>3484.5166666666664</v>
      </c>
      <c r="G320" s="272">
        <v>3446.6833333333329</v>
      </c>
      <c r="H320" s="272">
        <v>3596.4833333333331</v>
      </c>
      <c r="I320" s="272">
        <v>3634.3166666666662</v>
      </c>
      <c r="J320" s="272">
        <v>3671.3833333333332</v>
      </c>
      <c r="K320" s="271">
        <v>3597.25</v>
      </c>
      <c r="L320" s="271">
        <v>3522.35</v>
      </c>
      <c r="M320" s="271">
        <v>4.6057800000000002</v>
      </c>
      <c r="N320" s="1"/>
      <c r="O320" s="1"/>
    </row>
    <row r="321" spans="1:15" ht="12.75" customHeight="1">
      <c r="A321" s="30">
        <v>311</v>
      </c>
      <c r="B321" s="281" t="s">
        <v>431</v>
      </c>
      <c r="C321" s="271" t="e">
        <v>#N/A</v>
      </c>
      <c r="D321" s="272" t="e">
        <v>#N/A</v>
      </c>
      <c r="E321" s="272" t="e">
        <v>#N/A</v>
      </c>
      <c r="F321" s="272" t="e">
        <v>#N/A</v>
      </c>
      <c r="G321" s="272" t="e">
        <v>#N/A</v>
      </c>
      <c r="H321" s="272" t="e">
        <v>#N/A</v>
      </c>
      <c r="I321" s="272" t="e">
        <v>#N/A</v>
      </c>
      <c r="J321" s="272" t="e">
        <v>#N/A</v>
      </c>
      <c r="K321" s="271" t="e">
        <v>#N/A</v>
      </c>
      <c r="L321" s="271" t="e">
        <v>#N/A</v>
      </c>
      <c r="M321" s="271" t="e">
        <v>#N/A</v>
      </c>
      <c r="N321" s="1"/>
      <c r="O321" s="1"/>
    </row>
    <row r="322" spans="1:15" ht="12.75" customHeight="1">
      <c r="A322" s="30">
        <v>312</v>
      </c>
      <c r="B322" s="281" t="s">
        <v>433</v>
      </c>
      <c r="C322" s="271">
        <v>777.4</v>
      </c>
      <c r="D322" s="272">
        <v>777.88333333333321</v>
      </c>
      <c r="E322" s="272">
        <v>765.71666666666647</v>
      </c>
      <c r="F322" s="272">
        <v>754.0333333333333</v>
      </c>
      <c r="G322" s="272">
        <v>741.86666666666656</v>
      </c>
      <c r="H322" s="272">
        <v>789.56666666666638</v>
      </c>
      <c r="I322" s="272">
        <v>801.73333333333312</v>
      </c>
      <c r="J322" s="272">
        <v>813.41666666666629</v>
      </c>
      <c r="K322" s="271">
        <v>790.05</v>
      </c>
      <c r="L322" s="271">
        <v>766.2</v>
      </c>
      <c r="M322" s="271">
        <v>0.85536999999999996</v>
      </c>
      <c r="N322" s="1"/>
      <c r="O322" s="1"/>
    </row>
    <row r="323" spans="1:15" ht="12.75" customHeight="1">
      <c r="A323" s="30">
        <v>313</v>
      </c>
      <c r="B323" s="281" t="s">
        <v>159</v>
      </c>
      <c r="C323" s="271">
        <v>2404.4</v>
      </c>
      <c r="D323" s="272">
        <v>2390.5166666666664</v>
      </c>
      <c r="E323" s="272">
        <v>2362.0333333333328</v>
      </c>
      <c r="F323" s="272">
        <v>2319.6666666666665</v>
      </c>
      <c r="G323" s="272">
        <v>2291.1833333333329</v>
      </c>
      <c r="H323" s="272">
        <v>2432.8833333333328</v>
      </c>
      <c r="I323" s="272">
        <v>2461.3666666666663</v>
      </c>
      <c r="J323" s="272">
        <v>2503.7333333333327</v>
      </c>
      <c r="K323" s="271">
        <v>2419</v>
      </c>
      <c r="L323" s="271">
        <v>2348.15</v>
      </c>
      <c r="M323" s="271">
        <v>5.5408400000000002</v>
      </c>
      <c r="N323" s="1"/>
      <c r="O323" s="1"/>
    </row>
    <row r="324" spans="1:15" ht="12.75" customHeight="1">
      <c r="A324" s="30">
        <v>314</v>
      </c>
      <c r="B324" s="281" t="s">
        <v>434</v>
      </c>
      <c r="C324" s="271">
        <v>1328.5</v>
      </c>
      <c r="D324" s="272">
        <v>1327.2666666666667</v>
      </c>
      <c r="E324" s="272">
        <v>1318.9333333333334</v>
      </c>
      <c r="F324" s="272">
        <v>1309.3666666666668</v>
      </c>
      <c r="G324" s="272">
        <v>1301.0333333333335</v>
      </c>
      <c r="H324" s="272">
        <v>1336.8333333333333</v>
      </c>
      <c r="I324" s="272">
        <v>1345.1666666666667</v>
      </c>
      <c r="J324" s="272">
        <v>1354.7333333333331</v>
      </c>
      <c r="K324" s="271">
        <v>1335.6</v>
      </c>
      <c r="L324" s="271">
        <v>1317.7</v>
      </c>
      <c r="M324" s="271">
        <v>4.2778999999999998</v>
      </c>
      <c r="N324" s="1"/>
      <c r="O324" s="1"/>
    </row>
    <row r="325" spans="1:15" ht="12.75" customHeight="1">
      <c r="A325" s="30">
        <v>315</v>
      </c>
      <c r="B325" s="281" t="s">
        <v>161</v>
      </c>
      <c r="C325" s="271">
        <v>1067.75</v>
      </c>
      <c r="D325" s="272">
        <v>1065.2166666666667</v>
      </c>
      <c r="E325" s="272">
        <v>1046.5333333333333</v>
      </c>
      <c r="F325" s="272">
        <v>1025.3166666666666</v>
      </c>
      <c r="G325" s="272">
        <v>1006.6333333333332</v>
      </c>
      <c r="H325" s="272">
        <v>1086.4333333333334</v>
      </c>
      <c r="I325" s="272">
        <v>1105.1166666666668</v>
      </c>
      <c r="J325" s="272">
        <v>1126.3333333333335</v>
      </c>
      <c r="K325" s="271">
        <v>1083.9000000000001</v>
      </c>
      <c r="L325" s="271">
        <v>1044</v>
      </c>
      <c r="M325" s="271">
        <v>40.669339999999998</v>
      </c>
      <c r="N325" s="1"/>
      <c r="O325" s="1"/>
    </row>
    <row r="326" spans="1:15" ht="12.75" customHeight="1">
      <c r="A326" s="30">
        <v>316</v>
      </c>
      <c r="B326" s="281" t="s">
        <v>267</v>
      </c>
      <c r="C326" s="271">
        <v>650.9</v>
      </c>
      <c r="D326" s="272">
        <v>652.23333333333323</v>
      </c>
      <c r="E326" s="272">
        <v>647.66666666666652</v>
      </c>
      <c r="F326" s="272">
        <v>644.43333333333328</v>
      </c>
      <c r="G326" s="272">
        <v>639.86666666666656</v>
      </c>
      <c r="H326" s="272">
        <v>655.46666666666647</v>
      </c>
      <c r="I326" s="272">
        <v>660.0333333333333</v>
      </c>
      <c r="J326" s="272">
        <v>663.26666666666642</v>
      </c>
      <c r="K326" s="271">
        <v>656.8</v>
      </c>
      <c r="L326" s="271">
        <v>649</v>
      </c>
      <c r="M326" s="271">
        <v>3.0497899999999998</v>
      </c>
      <c r="N326" s="1"/>
      <c r="O326" s="1"/>
    </row>
    <row r="327" spans="1:15" ht="12.75" customHeight="1">
      <c r="A327" s="30">
        <v>317</v>
      </c>
      <c r="B327" s="281" t="s">
        <v>435</v>
      </c>
      <c r="C327" s="271">
        <v>33.4</v>
      </c>
      <c r="D327" s="272">
        <v>33.449999999999996</v>
      </c>
      <c r="E327" s="272">
        <v>33.099999999999994</v>
      </c>
      <c r="F327" s="272">
        <v>32.799999999999997</v>
      </c>
      <c r="G327" s="272">
        <v>32.449999999999996</v>
      </c>
      <c r="H327" s="272">
        <v>33.749999999999993</v>
      </c>
      <c r="I327" s="272">
        <v>34.1</v>
      </c>
      <c r="J327" s="272">
        <v>34.399999999999991</v>
      </c>
      <c r="K327" s="271">
        <v>33.799999999999997</v>
      </c>
      <c r="L327" s="271">
        <v>33.15</v>
      </c>
      <c r="M327" s="271">
        <v>36.174320000000002</v>
      </c>
      <c r="N327" s="1"/>
      <c r="O327" s="1"/>
    </row>
    <row r="328" spans="1:15" ht="12.75" customHeight="1">
      <c r="A328" s="30">
        <v>318</v>
      </c>
      <c r="B328" s="281" t="s">
        <v>436</v>
      </c>
      <c r="C328" s="271">
        <v>65.95</v>
      </c>
      <c r="D328" s="272">
        <v>65.783333333333346</v>
      </c>
      <c r="E328" s="272">
        <v>64.866666666666688</v>
      </c>
      <c r="F328" s="272">
        <v>63.783333333333346</v>
      </c>
      <c r="G328" s="272">
        <v>62.866666666666688</v>
      </c>
      <c r="H328" s="272">
        <v>66.866666666666688</v>
      </c>
      <c r="I328" s="272">
        <v>67.783333333333346</v>
      </c>
      <c r="J328" s="272">
        <v>68.866666666666688</v>
      </c>
      <c r="K328" s="271">
        <v>66.7</v>
      </c>
      <c r="L328" s="271">
        <v>64.7</v>
      </c>
      <c r="M328" s="271">
        <v>23.291709999999998</v>
      </c>
      <c r="N328" s="1"/>
      <c r="O328" s="1"/>
    </row>
    <row r="329" spans="1:15" ht="12.75" customHeight="1">
      <c r="A329" s="30">
        <v>319</v>
      </c>
      <c r="B329" s="281" t="s">
        <v>437</v>
      </c>
      <c r="C329" s="271">
        <v>578.4</v>
      </c>
      <c r="D329" s="272">
        <v>577.96666666666658</v>
      </c>
      <c r="E329" s="272">
        <v>571.13333333333321</v>
      </c>
      <c r="F329" s="272">
        <v>563.86666666666667</v>
      </c>
      <c r="G329" s="272">
        <v>557.0333333333333</v>
      </c>
      <c r="H329" s="272">
        <v>585.23333333333312</v>
      </c>
      <c r="I329" s="272">
        <v>592.06666666666638</v>
      </c>
      <c r="J329" s="272">
        <v>599.33333333333303</v>
      </c>
      <c r="K329" s="271">
        <v>584.79999999999995</v>
      </c>
      <c r="L329" s="271">
        <v>570.70000000000005</v>
      </c>
      <c r="M329" s="271">
        <v>0.42613000000000001</v>
      </c>
      <c r="N329" s="1"/>
      <c r="O329" s="1"/>
    </row>
    <row r="330" spans="1:15" ht="12.75" customHeight="1">
      <c r="A330" s="30">
        <v>320</v>
      </c>
      <c r="B330" s="281" t="s">
        <v>438</v>
      </c>
      <c r="C330" s="271">
        <v>34.1</v>
      </c>
      <c r="D330" s="272">
        <v>34.383333333333333</v>
      </c>
      <c r="E330" s="272">
        <v>33.466666666666669</v>
      </c>
      <c r="F330" s="272">
        <v>32.833333333333336</v>
      </c>
      <c r="G330" s="272">
        <v>31.916666666666671</v>
      </c>
      <c r="H330" s="272">
        <v>35.016666666666666</v>
      </c>
      <c r="I330" s="272">
        <v>35.933333333333337</v>
      </c>
      <c r="J330" s="272">
        <v>36.566666666666663</v>
      </c>
      <c r="K330" s="271">
        <v>35.299999999999997</v>
      </c>
      <c r="L330" s="271">
        <v>33.75</v>
      </c>
      <c r="M330" s="271">
        <v>102.44670000000001</v>
      </c>
      <c r="N330" s="1"/>
      <c r="O330" s="1"/>
    </row>
    <row r="331" spans="1:15" ht="12.75" customHeight="1">
      <c r="A331" s="30">
        <v>321</v>
      </c>
      <c r="B331" s="281" t="s">
        <v>439</v>
      </c>
      <c r="C331" s="271">
        <v>72.95</v>
      </c>
      <c r="D331" s="272">
        <v>73.466666666666669</v>
      </c>
      <c r="E331" s="272">
        <v>72.13333333333334</v>
      </c>
      <c r="F331" s="272">
        <v>71.316666666666677</v>
      </c>
      <c r="G331" s="272">
        <v>69.983333333333348</v>
      </c>
      <c r="H331" s="272">
        <v>74.283333333333331</v>
      </c>
      <c r="I331" s="272">
        <v>75.616666666666646</v>
      </c>
      <c r="J331" s="272">
        <v>76.433333333333323</v>
      </c>
      <c r="K331" s="271">
        <v>74.8</v>
      </c>
      <c r="L331" s="271">
        <v>72.650000000000006</v>
      </c>
      <c r="M331" s="271">
        <v>24.896789999999999</v>
      </c>
      <c r="N331" s="1"/>
      <c r="O331" s="1"/>
    </row>
    <row r="332" spans="1:15" ht="12.75" customHeight="1">
      <c r="A332" s="30">
        <v>322</v>
      </c>
      <c r="B332" s="281" t="s">
        <v>167</v>
      </c>
      <c r="C332" s="271">
        <v>116.05</v>
      </c>
      <c r="D332" s="272">
        <v>116.25</v>
      </c>
      <c r="E332" s="272">
        <v>115.3</v>
      </c>
      <c r="F332" s="272">
        <v>114.55</v>
      </c>
      <c r="G332" s="272">
        <v>113.6</v>
      </c>
      <c r="H332" s="272">
        <v>117</v>
      </c>
      <c r="I332" s="272">
        <v>117.94999999999999</v>
      </c>
      <c r="J332" s="272">
        <v>118.7</v>
      </c>
      <c r="K332" s="271">
        <v>117.2</v>
      </c>
      <c r="L332" s="271">
        <v>115.5</v>
      </c>
      <c r="M332" s="271">
        <v>149.13343</v>
      </c>
      <c r="N332" s="1"/>
      <c r="O332" s="1"/>
    </row>
    <row r="333" spans="1:15" ht="12.75" customHeight="1">
      <c r="A333" s="30">
        <v>323</v>
      </c>
      <c r="B333" s="281" t="s">
        <v>440</v>
      </c>
      <c r="C333" s="271">
        <v>273.25</v>
      </c>
      <c r="D333" s="272">
        <v>274.59999999999997</v>
      </c>
      <c r="E333" s="272">
        <v>270.19999999999993</v>
      </c>
      <c r="F333" s="272">
        <v>267.14999999999998</v>
      </c>
      <c r="G333" s="272">
        <v>262.74999999999994</v>
      </c>
      <c r="H333" s="272">
        <v>277.64999999999992</v>
      </c>
      <c r="I333" s="272">
        <v>282.0499999999999</v>
      </c>
      <c r="J333" s="272">
        <v>285.09999999999991</v>
      </c>
      <c r="K333" s="271">
        <v>279</v>
      </c>
      <c r="L333" s="271">
        <v>271.55</v>
      </c>
      <c r="M333" s="271">
        <v>5.3478700000000003</v>
      </c>
      <c r="N333" s="1"/>
      <c r="O333" s="1"/>
    </row>
    <row r="334" spans="1:15" ht="12.75" customHeight="1">
      <c r="A334" s="30">
        <v>324</v>
      </c>
      <c r="B334" s="281" t="s">
        <v>169</v>
      </c>
      <c r="C334" s="271">
        <v>161.44999999999999</v>
      </c>
      <c r="D334" s="272">
        <v>161.36666666666667</v>
      </c>
      <c r="E334" s="272">
        <v>159.08333333333334</v>
      </c>
      <c r="F334" s="272">
        <v>156.71666666666667</v>
      </c>
      <c r="G334" s="272">
        <v>154.43333333333334</v>
      </c>
      <c r="H334" s="272">
        <v>163.73333333333335</v>
      </c>
      <c r="I334" s="272">
        <v>166.01666666666665</v>
      </c>
      <c r="J334" s="272">
        <v>168.38333333333335</v>
      </c>
      <c r="K334" s="271">
        <v>163.65</v>
      </c>
      <c r="L334" s="271">
        <v>159</v>
      </c>
      <c r="M334" s="271">
        <v>196.74109999999999</v>
      </c>
      <c r="N334" s="1"/>
      <c r="O334" s="1"/>
    </row>
    <row r="335" spans="1:15" ht="12.75" customHeight="1">
      <c r="A335" s="30">
        <v>325</v>
      </c>
      <c r="B335" s="281" t="s">
        <v>441</v>
      </c>
      <c r="C335" s="271">
        <v>695.95</v>
      </c>
      <c r="D335" s="272">
        <v>697.41666666666663</v>
      </c>
      <c r="E335" s="272">
        <v>687.38333333333321</v>
      </c>
      <c r="F335" s="272">
        <v>678.81666666666661</v>
      </c>
      <c r="G335" s="272">
        <v>668.78333333333319</v>
      </c>
      <c r="H335" s="272">
        <v>705.98333333333323</v>
      </c>
      <c r="I335" s="272">
        <v>716.01666666666677</v>
      </c>
      <c r="J335" s="272">
        <v>724.58333333333326</v>
      </c>
      <c r="K335" s="271">
        <v>707.45</v>
      </c>
      <c r="L335" s="271">
        <v>688.85</v>
      </c>
      <c r="M335" s="271">
        <v>2.923</v>
      </c>
      <c r="N335" s="1"/>
      <c r="O335" s="1"/>
    </row>
    <row r="336" spans="1:15" ht="12.75" customHeight="1">
      <c r="A336" s="30">
        <v>326</v>
      </c>
      <c r="B336" s="281" t="s">
        <v>163</v>
      </c>
      <c r="C336" s="271">
        <v>82.3</v>
      </c>
      <c r="D336" s="272">
        <v>81.63333333333334</v>
      </c>
      <c r="E336" s="272">
        <v>79.816666666666677</v>
      </c>
      <c r="F336" s="272">
        <v>77.333333333333343</v>
      </c>
      <c r="G336" s="272">
        <v>75.51666666666668</v>
      </c>
      <c r="H336" s="272">
        <v>84.116666666666674</v>
      </c>
      <c r="I336" s="272">
        <v>85.933333333333337</v>
      </c>
      <c r="J336" s="272">
        <v>88.416666666666671</v>
      </c>
      <c r="K336" s="271">
        <v>83.45</v>
      </c>
      <c r="L336" s="271">
        <v>79.150000000000006</v>
      </c>
      <c r="M336" s="271">
        <v>289.75054999999998</v>
      </c>
      <c r="N336" s="1"/>
      <c r="O336" s="1"/>
    </row>
    <row r="337" spans="1:15" ht="12.75" customHeight="1">
      <c r="A337" s="30">
        <v>327</v>
      </c>
      <c r="B337" s="281" t="s">
        <v>165</v>
      </c>
      <c r="C337" s="271">
        <v>4419.1499999999996</v>
      </c>
      <c r="D337" s="272">
        <v>4415.916666666667</v>
      </c>
      <c r="E337" s="272">
        <v>4359.5833333333339</v>
      </c>
      <c r="F337" s="272">
        <v>4300.0166666666673</v>
      </c>
      <c r="G337" s="272">
        <v>4243.6833333333343</v>
      </c>
      <c r="H337" s="272">
        <v>4475.4833333333336</v>
      </c>
      <c r="I337" s="272">
        <v>4531.8166666666675</v>
      </c>
      <c r="J337" s="272">
        <v>4591.3833333333332</v>
      </c>
      <c r="K337" s="271">
        <v>4472.25</v>
      </c>
      <c r="L337" s="271">
        <v>4356.3500000000004</v>
      </c>
      <c r="M337" s="271">
        <v>1.78342</v>
      </c>
      <c r="N337" s="1"/>
      <c r="O337" s="1"/>
    </row>
    <row r="338" spans="1:15" ht="12.75" customHeight="1">
      <c r="A338" s="30">
        <v>328</v>
      </c>
      <c r="B338" s="281" t="s">
        <v>807</v>
      </c>
      <c r="C338" s="271">
        <v>665.8</v>
      </c>
      <c r="D338" s="272">
        <v>665.93333333333328</v>
      </c>
      <c r="E338" s="272">
        <v>657.86666666666656</v>
      </c>
      <c r="F338" s="272">
        <v>649.93333333333328</v>
      </c>
      <c r="G338" s="272">
        <v>641.86666666666656</v>
      </c>
      <c r="H338" s="272">
        <v>673.86666666666656</v>
      </c>
      <c r="I338" s="272">
        <v>681.93333333333339</v>
      </c>
      <c r="J338" s="272">
        <v>689.86666666666656</v>
      </c>
      <c r="K338" s="271">
        <v>674</v>
      </c>
      <c r="L338" s="271">
        <v>658</v>
      </c>
      <c r="M338" s="271">
        <v>4.46584</v>
      </c>
      <c r="N338" s="1"/>
      <c r="O338" s="1"/>
    </row>
    <row r="339" spans="1:15" ht="12.75" customHeight="1">
      <c r="A339" s="30">
        <v>329</v>
      </c>
      <c r="B339" s="281" t="s">
        <v>166</v>
      </c>
      <c r="C339" s="271">
        <v>19735.3</v>
      </c>
      <c r="D339" s="272">
        <v>19749.483333333334</v>
      </c>
      <c r="E339" s="272">
        <v>19655.016666666666</v>
      </c>
      <c r="F339" s="272">
        <v>19574.733333333334</v>
      </c>
      <c r="G339" s="272">
        <v>19480.266666666666</v>
      </c>
      <c r="H339" s="272">
        <v>19829.766666666666</v>
      </c>
      <c r="I339" s="272">
        <v>19924.233333333334</v>
      </c>
      <c r="J339" s="272">
        <v>20004.516666666666</v>
      </c>
      <c r="K339" s="271">
        <v>19843.95</v>
      </c>
      <c r="L339" s="271">
        <v>19669.2</v>
      </c>
      <c r="M339" s="271">
        <v>0.39600000000000002</v>
      </c>
      <c r="N339" s="1"/>
      <c r="O339" s="1"/>
    </row>
    <row r="340" spans="1:15" ht="12.75" customHeight="1">
      <c r="A340" s="30">
        <v>330</v>
      </c>
      <c r="B340" s="281" t="s">
        <v>442</v>
      </c>
      <c r="C340" s="271">
        <v>72.55</v>
      </c>
      <c r="D340" s="272">
        <v>73.350000000000009</v>
      </c>
      <c r="E340" s="272">
        <v>71.40000000000002</v>
      </c>
      <c r="F340" s="272">
        <v>70.250000000000014</v>
      </c>
      <c r="G340" s="272">
        <v>68.300000000000026</v>
      </c>
      <c r="H340" s="272">
        <v>74.500000000000014</v>
      </c>
      <c r="I340" s="272">
        <v>76.45</v>
      </c>
      <c r="J340" s="272">
        <v>77.600000000000009</v>
      </c>
      <c r="K340" s="271">
        <v>75.3</v>
      </c>
      <c r="L340" s="271">
        <v>72.2</v>
      </c>
      <c r="M340" s="271">
        <v>25.935210000000001</v>
      </c>
      <c r="N340" s="1"/>
      <c r="O340" s="1"/>
    </row>
    <row r="341" spans="1:15" ht="12.75" customHeight="1">
      <c r="A341" s="30">
        <v>331</v>
      </c>
      <c r="B341" s="281" t="s">
        <v>162</v>
      </c>
      <c r="C341" s="271">
        <v>314.3</v>
      </c>
      <c r="D341" s="272">
        <v>314.8</v>
      </c>
      <c r="E341" s="272">
        <v>310.95000000000005</v>
      </c>
      <c r="F341" s="272">
        <v>307.60000000000002</v>
      </c>
      <c r="G341" s="272">
        <v>303.75000000000006</v>
      </c>
      <c r="H341" s="272">
        <v>318.15000000000003</v>
      </c>
      <c r="I341" s="272">
        <v>322.00000000000006</v>
      </c>
      <c r="J341" s="272">
        <v>325.35000000000002</v>
      </c>
      <c r="K341" s="271">
        <v>318.64999999999998</v>
      </c>
      <c r="L341" s="271">
        <v>311.45</v>
      </c>
      <c r="M341" s="271">
        <v>6.3255999999999997</v>
      </c>
      <c r="N341" s="1"/>
      <c r="O341" s="1"/>
    </row>
    <row r="342" spans="1:15" ht="12.75" customHeight="1">
      <c r="A342" s="30">
        <v>332</v>
      </c>
      <c r="B342" s="281" t="s">
        <v>860</v>
      </c>
      <c r="C342" s="271">
        <v>349.45</v>
      </c>
      <c r="D342" s="272">
        <v>351.89999999999992</v>
      </c>
      <c r="E342" s="272">
        <v>343.64999999999986</v>
      </c>
      <c r="F342" s="272">
        <v>337.84999999999997</v>
      </c>
      <c r="G342" s="272">
        <v>329.59999999999991</v>
      </c>
      <c r="H342" s="272">
        <v>357.69999999999982</v>
      </c>
      <c r="I342" s="272">
        <v>365.94999999999993</v>
      </c>
      <c r="J342" s="272">
        <v>371.74999999999977</v>
      </c>
      <c r="K342" s="271">
        <v>360.15</v>
      </c>
      <c r="L342" s="271">
        <v>346.1</v>
      </c>
      <c r="M342" s="271">
        <v>3.2204700000000002</v>
      </c>
      <c r="N342" s="1"/>
      <c r="O342" s="1"/>
    </row>
    <row r="343" spans="1:15" ht="12.75" customHeight="1">
      <c r="A343" s="30">
        <v>333</v>
      </c>
      <c r="B343" s="281" t="s">
        <v>268</v>
      </c>
      <c r="C343" s="271">
        <v>956.8</v>
      </c>
      <c r="D343" s="272">
        <v>955.5</v>
      </c>
      <c r="E343" s="272">
        <v>941.55</v>
      </c>
      <c r="F343" s="272">
        <v>926.3</v>
      </c>
      <c r="G343" s="272">
        <v>912.34999999999991</v>
      </c>
      <c r="H343" s="272">
        <v>970.75</v>
      </c>
      <c r="I343" s="272">
        <v>984.7</v>
      </c>
      <c r="J343" s="272">
        <v>999.95</v>
      </c>
      <c r="K343" s="271">
        <v>969.45</v>
      </c>
      <c r="L343" s="271">
        <v>940.25</v>
      </c>
      <c r="M343" s="271">
        <v>4.5635500000000002</v>
      </c>
      <c r="N343" s="1"/>
      <c r="O343" s="1"/>
    </row>
    <row r="344" spans="1:15" ht="12.75" customHeight="1">
      <c r="A344" s="30">
        <v>334</v>
      </c>
      <c r="B344" s="281" t="s">
        <v>170</v>
      </c>
      <c r="C344" s="271">
        <v>139.65</v>
      </c>
      <c r="D344" s="272">
        <v>139.71666666666667</v>
      </c>
      <c r="E344" s="272">
        <v>138.63333333333333</v>
      </c>
      <c r="F344" s="272">
        <v>137.61666666666665</v>
      </c>
      <c r="G344" s="272">
        <v>136.5333333333333</v>
      </c>
      <c r="H344" s="272">
        <v>140.73333333333335</v>
      </c>
      <c r="I344" s="272">
        <v>141.81666666666666</v>
      </c>
      <c r="J344" s="272">
        <v>142.83333333333337</v>
      </c>
      <c r="K344" s="271">
        <v>140.80000000000001</v>
      </c>
      <c r="L344" s="271">
        <v>138.69999999999999</v>
      </c>
      <c r="M344" s="271">
        <v>156.9477</v>
      </c>
      <c r="N344" s="1"/>
      <c r="O344" s="1"/>
    </row>
    <row r="345" spans="1:15" ht="12.75" customHeight="1">
      <c r="A345" s="30">
        <v>335</v>
      </c>
      <c r="B345" s="281" t="s">
        <v>269</v>
      </c>
      <c r="C345" s="271">
        <v>190.4</v>
      </c>
      <c r="D345" s="272">
        <v>190.33333333333334</v>
      </c>
      <c r="E345" s="272">
        <v>189.16666666666669</v>
      </c>
      <c r="F345" s="272">
        <v>187.93333333333334</v>
      </c>
      <c r="G345" s="272">
        <v>186.76666666666668</v>
      </c>
      <c r="H345" s="272">
        <v>191.56666666666669</v>
      </c>
      <c r="I345" s="272">
        <v>192.73333333333338</v>
      </c>
      <c r="J345" s="272">
        <v>193.9666666666667</v>
      </c>
      <c r="K345" s="271">
        <v>191.5</v>
      </c>
      <c r="L345" s="271">
        <v>189.1</v>
      </c>
      <c r="M345" s="271">
        <v>15.36178</v>
      </c>
      <c r="N345" s="1"/>
      <c r="O345" s="1"/>
    </row>
    <row r="346" spans="1:15" ht="12.75" customHeight="1">
      <c r="A346" s="30">
        <v>336</v>
      </c>
      <c r="B346" s="281" t="s">
        <v>841</v>
      </c>
      <c r="C346" s="271">
        <v>784.7</v>
      </c>
      <c r="D346" s="272">
        <v>788.88333333333321</v>
      </c>
      <c r="E346" s="272">
        <v>777.86666666666645</v>
      </c>
      <c r="F346" s="272">
        <v>771.03333333333319</v>
      </c>
      <c r="G346" s="272">
        <v>760.01666666666642</v>
      </c>
      <c r="H346" s="272">
        <v>795.71666666666647</v>
      </c>
      <c r="I346" s="272">
        <v>806.73333333333335</v>
      </c>
      <c r="J346" s="272">
        <v>813.56666666666649</v>
      </c>
      <c r="K346" s="271">
        <v>799.9</v>
      </c>
      <c r="L346" s="271">
        <v>782.05</v>
      </c>
      <c r="M346" s="271">
        <v>16.731310000000001</v>
      </c>
      <c r="N346" s="1"/>
      <c r="O346" s="1"/>
    </row>
    <row r="347" spans="1:15" ht="12.75" customHeight="1">
      <c r="A347" s="30">
        <v>337</v>
      </c>
      <c r="B347" s="281" t="s">
        <v>443</v>
      </c>
      <c r="C347" s="271">
        <v>3371.3</v>
      </c>
      <c r="D347" s="272">
        <v>3364.7166666666667</v>
      </c>
      <c r="E347" s="272">
        <v>3340.4333333333334</v>
      </c>
      <c r="F347" s="272">
        <v>3309.5666666666666</v>
      </c>
      <c r="G347" s="272">
        <v>3285.2833333333333</v>
      </c>
      <c r="H347" s="272">
        <v>3395.5833333333335</v>
      </c>
      <c r="I347" s="272">
        <v>3419.8666666666672</v>
      </c>
      <c r="J347" s="272">
        <v>3450.7333333333336</v>
      </c>
      <c r="K347" s="271">
        <v>3389</v>
      </c>
      <c r="L347" s="271">
        <v>3333.85</v>
      </c>
      <c r="M347" s="271">
        <v>0.55222000000000004</v>
      </c>
      <c r="N347" s="1"/>
      <c r="O347" s="1"/>
    </row>
    <row r="348" spans="1:15" ht="12.75" customHeight="1">
      <c r="A348" s="30">
        <v>338</v>
      </c>
      <c r="B348" s="281" t="s">
        <v>444</v>
      </c>
      <c r="C348" s="271">
        <v>272.64999999999998</v>
      </c>
      <c r="D348" s="272">
        <v>270.91666666666669</v>
      </c>
      <c r="E348" s="272">
        <v>267.83333333333337</v>
      </c>
      <c r="F348" s="272">
        <v>263.01666666666671</v>
      </c>
      <c r="G348" s="272">
        <v>259.93333333333339</v>
      </c>
      <c r="H348" s="272">
        <v>275.73333333333335</v>
      </c>
      <c r="I348" s="272">
        <v>278.81666666666672</v>
      </c>
      <c r="J348" s="272">
        <v>283.63333333333333</v>
      </c>
      <c r="K348" s="271">
        <v>274</v>
      </c>
      <c r="L348" s="271">
        <v>266.10000000000002</v>
      </c>
      <c r="M348" s="271">
        <v>2.90625</v>
      </c>
      <c r="N348" s="1"/>
      <c r="O348" s="1"/>
    </row>
    <row r="349" spans="1:15" ht="12.75" customHeight="1">
      <c r="A349" s="30">
        <v>339</v>
      </c>
      <c r="B349" s="281" t="s">
        <v>842</v>
      </c>
      <c r="C349" s="271">
        <v>571.79999999999995</v>
      </c>
      <c r="D349" s="272">
        <v>568.11666666666667</v>
      </c>
      <c r="E349" s="272">
        <v>551.68333333333339</v>
      </c>
      <c r="F349" s="272">
        <v>531.56666666666672</v>
      </c>
      <c r="G349" s="272">
        <v>515.13333333333344</v>
      </c>
      <c r="H349" s="272">
        <v>588.23333333333335</v>
      </c>
      <c r="I349" s="272">
        <v>604.66666666666652</v>
      </c>
      <c r="J349" s="272">
        <v>624.7833333333333</v>
      </c>
      <c r="K349" s="271">
        <v>584.54999999999995</v>
      </c>
      <c r="L349" s="271">
        <v>548</v>
      </c>
      <c r="M349" s="271">
        <v>6.7732000000000001</v>
      </c>
      <c r="N349" s="1"/>
      <c r="O349" s="1"/>
    </row>
    <row r="350" spans="1:15" ht="12.75" customHeight="1">
      <c r="A350" s="30">
        <v>340</v>
      </c>
      <c r="B350" s="281" t="s">
        <v>824</v>
      </c>
      <c r="C350" s="271">
        <v>128</v>
      </c>
      <c r="D350" s="272">
        <v>128.91666666666666</v>
      </c>
      <c r="E350" s="272">
        <v>126.08333333333331</v>
      </c>
      <c r="F350" s="272">
        <v>124.16666666666666</v>
      </c>
      <c r="G350" s="272">
        <v>121.33333333333331</v>
      </c>
      <c r="H350" s="272">
        <v>130.83333333333331</v>
      </c>
      <c r="I350" s="272">
        <v>133.66666666666663</v>
      </c>
      <c r="J350" s="272">
        <v>135.58333333333331</v>
      </c>
      <c r="K350" s="271">
        <v>131.75</v>
      </c>
      <c r="L350" s="271">
        <v>127</v>
      </c>
      <c r="M350" s="271">
        <v>17.230530000000002</v>
      </c>
      <c r="N350" s="1"/>
      <c r="O350" s="1"/>
    </row>
    <row r="351" spans="1:15" ht="12.75" customHeight="1">
      <c r="A351" s="30">
        <v>341</v>
      </c>
      <c r="B351" s="281" t="s">
        <v>177</v>
      </c>
      <c r="C351" s="271">
        <v>3429.9</v>
      </c>
      <c r="D351" s="272">
        <v>3420.2000000000003</v>
      </c>
      <c r="E351" s="272">
        <v>3399.7000000000007</v>
      </c>
      <c r="F351" s="272">
        <v>3369.5000000000005</v>
      </c>
      <c r="G351" s="272">
        <v>3349.0000000000009</v>
      </c>
      <c r="H351" s="272">
        <v>3450.4000000000005</v>
      </c>
      <c r="I351" s="272">
        <v>3470.8999999999996</v>
      </c>
      <c r="J351" s="272">
        <v>3501.1000000000004</v>
      </c>
      <c r="K351" s="271">
        <v>3440.7</v>
      </c>
      <c r="L351" s="271">
        <v>3390</v>
      </c>
      <c r="M351" s="271">
        <v>2.3064800000000001</v>
      </c>
      <c r="N351" s="1"/>
      <c r="O351" s="1"/>
    </row>
    <row r="352" spans="1:15" ht="12.75" customHeight="1">
      <c r="A352" s="30">
        <v>342</v>
      </c>
      <c r="B352" s="281" t="s">
        <v>446</v>
      </c>
      <c r="C352" s="271">
        <v>369.7</v>
      </c>
      <c r="D352" s="272">
        <v>372.13333333333338</v>
      </c>
      <c r="E352" s="272">
        <v>366.26666666666677</v>
      </c>
      <c r="F352" s="272">
        <v>362.83333333333337</v>
      </c>
      <c r="G352" s="272">
        <v>356.96666666666675</v>
      </c>
      <c r="H352" s="272">
        <v>375.56666666666678</v>
      </c>
      <c r="I352" s="272">
        <v>381.43333333333345</v>
      </c>
      <c r="J352" s="272">
        <v>384.86666666666679</v>
      </c>
      <c r="K352" s="271">
        <v>378</v>
      </c>
      <c r="L352" s="271">
        <v>368.7</v>
      </c>
      <c r="M352" s="271">
        <v>4.0199800000000003</v>
      </c>
      <c r="N352" s="1"/>
      <c r="O352" s="1"/>
    </row>
    <row r="353" spans="1:15" ht="12.75" customHeight="1">
      <c r="A353" s="30">
        <v>343</v>
      </c>
      <c r="B353" s="281" t="s">
        <v>447</v>
      </c>
      <c r="C353" s="271">
        <v>257.05</v>
      </c>
      <c r="D353" s="272">
        <v>259.38333333333333</v>
      </c>
      <c r="E353" s="272">
        <v>253.76666666666665</v>
      </c>
      <c r="F353" s="272">
        <v>250.48333333333335</v>
      </c>
      <c r="G353" s="272">
        <v>244.86666666666667</v>
      </c>
      <c r="H353" s="272">
        <v>262.66666666666663</v>
      </c>
      <c r="I353" s="272">
        <v>268.2833333333333</v>
      </c>
      <c r="J353" s="272">
        <v>271.56666666666661</v>
      </c>
      <c r="K353" s="271">
        <v>265</v>
      </c>
      <c r="L353" s="271">
        <v>256.10000000000002</v>
      </c>
      <c r="M353" s="271">
        <v>5.1794399999999996</v>
      </c>
      <c r="N353" s="1"/>
      <c r="O353" s="1"/>
    </row>
    <row r="354" spans="1:15" ht="12.75" customHeight="1">
      <c r="A354" s="30">
        <v>344</v>
      </c>
      <c r="B354" s="281" t="s">
        <v>181</v>
      </c>
      <c r="C354" s="271">
        <v>1933.85</v>
      </c>
      <c r="D354" s="272">
        <v>1954.1666666666667</v>
      </c>
      <c r="E354" s="272">
        <v>1910.3333333333335</v>
      </c>
      <c r="F354" s="272">
        <v>1886.8166666666668</v>
      </c>
      <c r="G354" s="272">
        <v>1842.9833333333336</v>
      </c>
      <c r="H354" s="272">
        <v>1977.6833333333334</v>
      </c>
      <c r="I354" s="272">
        <v>2021.5166666666669</v>
      </c>
      <c r="J354" s="272">
        <v>2045.0333333333333</v>
      </c>
      <c r="K354" s="271">
        <v>1998</v>
      </c>
      <c r="L354" s="271">
        <v>1930.65</v>
      </c>
      <c r="M354" s="271">
        <v>7.5370900000000001</v>
      </c>
      <c r="N354" s="1"/>
      <c r="O354" s="1"/>
    </row>
    <row r="355" spans="1:15" ht="12.75" customHeight="1">
      <c r="A355" s="30">
        <v>345</v>
      </c>
      <c r="B355" s="281" t="s">
        <v>171</v>
      </c>
      <c r="C355" s="271">
        <v>49491.199999999997</v>
      </c>
      <c r="D355" s="272">
        <v>49624.333333333336</v>
      </c>
      <c r="E355" s="272">
        <v>49090.866666666669</v>
      </c>
      <c r="F355" s="272">
        <v>48690.533333333333</v>
      </c>
      <c r="G355" s="272">
        <v>48157.066666666666</v>
      </c>
      <c r="H355" s="272">
        <v>50024.666666666672</v>
      </c>
      <c r="I355" s="272">
        <v>50558.133333333331</v>
      </c>
      <c r="J355" s="272">
        <v>50958.466666666674</v>
      </c>
      <c r="K355" s="271">
        <v>50157.8</v>
      </c>
      <c r="L355" s="271">
        <v>49224</v>
      </c>
      <c r="M355" s="271">
        <v>0.17362</v>
      </c>
      <c r="N355" s="1"/>
      <c r="O355" s="1"/>
    </row>
    <row r="356" spans="1:15" ht="12.75" customHeight="1">
      <c r="A356" s="30">
        <v>346</v>
      </c>
      <c r="B356" s="281" t="s">
        <v>448</v>
      </c>
      <c r="C356" s="271">
        <v>3796.85</v>
      </c>
      <c r="D356" s="272">
        <v>3796.6</v>
      </c>
      <c r="E356" s="272">
        <v>3728.2</v>
      </c>
      <c r="F356" s="272">
        <v>3659.5499999999997</v>
      </c>
      <c r="G356" s="272">
        <v>3591.1499999999996</v>
      </c>
      <c r="H356" s="272">
        <v>3865.25</v>
      </c>
      <c r="I356" s="272">
        <v>3933.6500000000005</v>
      </c>
      <c r="J356" s="272">
        <v>4002.3</v>
      </c>
      <c r="K356" s="271">
        <v>3865</v>
      </c>
      <c r="L356" s="271">
        <v>3727.95</v>
      </c>
      <c r="M356" s="271">
        <v>3.3672900000000001</v>
      </c>
      <c r="N356" s="1"/>
      <c r="O356" s="1"/>
    </row>
    <row r="357" spans="1:15" ht="12.75" customHeight="1">
      <c r="A357" s="30">
        <v>347</v>
      </c>
      <c r="B357" s="281" t="s">
        <v>173</v>
      </c>
      <c r="C357" s="271">
        <v>215.75</v>
      </c>
      <c r="D357" s="272">
        <v>216.18333333333331</v>
      </c>
      <c r="E357" s="272">
        <v>213.86666666666662</v>
      </c>
      <c r="F357" s="272">
        <v>211.98333333333332</v>
      </c>
      <c r="G357" s="272">
        <v>209.66666666666663</v>
      </c>
      <c r="H357" s="272">
        <v>218.06666666666661</v>
      </c>
      <c r="I357" s="272">
        <v>220.38333333333327</v>
      </c>
      <c r="J357" s="272">
        <v>222.26666666666659</v>
      </c>
      <c r="K357" s="271">
        <v>218.5</v>
      </c>
      <c r="L357" s="271">
        <v>214.3</v>
      </c>
      <c r="M357" s="271">
        <v>18.269349999999999</v>
      </c>
      <c r="N357" s="1"/>
      <c r="O357" s="1"/>
    </row>
    <row r="358" spans="1:15" ht="12.75" customHeight="1">
      <c r="A358" s="30">
        <v>348</v>
      </c>
      <c r="B358" s="281" t="s">
        <v>175</v>
      </c>
      <c r="C358" s="271">
        <v>4251.8999999999996</v>
      </c>
      <c r="D358" s="272">
        <v>4255.6500000000005</v>
      </c>
      <c r="E358" s="272">
        <v>4221.3000000000011</v>
      </c>
      <c r="F358" s="272">
        <v>4190.7000000000007</v>
      </c>
      <c r="G358" s="272">
        <v>4156.3500000000013</v>
      </c>
      <c r="H358" s="272">
        <v>4286.2500000000009</v>
      </c>
      <c r="I358" s="272">
        <v>4320.6000000000013</v>
      </c>
      <c r="J358" s="272">
        <v>4351.2000000000007</v>
      </c>
      <c r="K358" s="271">
        <v>4290</v>
      </c>
      <c r="L358" s="271">
        <v>4225.05</v>
      </c>
      <c r="M358" s="271">
        <v>0.14061999999999999</v>
      </c>
      <c r="N358" s="1"/>
      <c r="O358" s="1"/>
    </row>
    <row r="359" spans="1:15" ht="12.75" customHeight="1">
      <c r="A359" s="30">
        <v>349</v>
      </c>
      <c r="B359" s="281" t="s">
        <v>450</v>
      </c>
      <c r="C359" s="271">
        <v>1335.55</v>
      </c>
      <c r="D359" s="272">
        <v>1345.3</v>
      </c>
      <c r="E359" s="272">
        <v>1320.6999999999998</v>
      </c>
      <c r="F359" s="272">
        <v>1305.8499999999999</v>
      </c>
      <c r="G359" s="272">
        <v>1281.2499999999998</v>
      </c>
      <c r="H359" s="272">
        <v>1360.1499999999999</v>
      </c>
      <c r="I359" s="272">
        <v>1384.7499999999998</v>
      </c>
      <c r="J359" s="272">
        <v>1399.6</v>
      </c>
      <c r="K359" s="271">
        <v>1369.9</v>
      </c>
      <c r="L359" s="271">
        <v>1330.45</v>
      </c>
      <c r="M359" s="271">
        <v>1.98899</v>
      </c>
      <c r="N359" s="1"/>
      <c r="O359" s="1"/>
    </row>
    <row r="360" spans="1:15" ht="12.75" customHeight="1">
      <c r="A360" s="30">
        <v>350</v>
      </c>
      <c r="B360" s="281" t="s">
        <v>176</v>
      </c>
      <c r="C360" s="271">
        <v>2716.3</v>
      </c>
      <c r="D360" s="272">
        <v>2710.1</v>
      </c>
      <c r="E360" s="272">
        <v>2679.2</v>
      </c>
      <c r="F360" s="272">
        <v>2642.1</v>
      </c>
      <c r="G360" s="272">
        <v>2611.1999999999998</v>
      </c>
      <c r="H360" s="272">
        <v>2747.2</v>
      </c>
      <c r="I360" s="272">
        <v>2778.1000000000004</v>
      </c>
      <c r="J360" s="272">
        <v>2815.2</v>
      </c>
      <c r="K360" s="271">
        <v>2741</v>
      </c>
      <c r="L360" s="271">
        <v>2673</v>
      </c>
      <c r="M360" s="271">
        <v>9.8621700000000008</v>
      </c>
      <c r="N360" s="1"/>
      <c r="O360" s="1"/>
    </row>
    <row r="361" spans="1:15" ht="12.75" customHeight="1">
      <c r="A361" s="30">
        <v>351</v>
      </c>
      <c r="B361" s="281" t="s">
        <v>172</v>
      </c>
      <c r="C361" s="271">
        <v>1974.35</v>
      </c>
      <c r="D361" s="272">
        <v>1964.2</v>
      </c>
      <c r="E361" s="272">
        <v>1937.15</v>
      </c>
      <c r="F361" s="272">
        <v>1899.95</v>
      </c>
      <c r="G361" s="272">
        <v>1872.9</v>
      </c>
      <c r="H361" s="272">
        <v>2001.4</v>
      </c>
      <c r="I361" s="272">
        <v>2028.4499999999998</v>
      </c>
      <c r="J361" s="272">
        <v>2065.65</v>
      </c>
      <c r="K361" s="271">
        <v>1991.25</v>
      </c>
      <c r="L361" s="271">
        <v>1927</v>
      </c>
      <c r="M361" s="271">
        <v>9.7032600000000002</v>
      </c>
      <c r="N361" s="1"/>
      <c r="O361" s="1"/>
    </row>
    <row r="362" spans="1:15" ht="12.75" customHeight="1">
      <c r="A362" s="30">
        <v>352</v>
      </c>
      <c r="B362" s="281" t="s">
        <v>451</v>
      </c>
      <c r="C362" s="271">
        <v>731.9</v>
      </c>
      <c r="D362" s="272">
        <v>732.38333333333321</v>
      </c>
      <c r="E362" s="272">
        <v>727.06666666666638</v>
      </c>
      <c r="F362" s="272">
        <v>722.23333333333312</v>
      </c>
      <c r="G362" s="272">
        <v>716.91666666666629</v>
      </c>
      <c r="H362" s="272">
        <v>737.21666666666647</v>
      </c>
      <c r="I362" s="272">
        <v>742.5333333333333</v>
      </c>
      <c r="J362" s="272">
        <v>747.36666666666656</v>
      </c>
      <c r="K362" s="271">
        <v>737.7</v>
      </c>
      <c r="L362" s="271">
        <v>727.55</v>
      </c>
      <c r="M362" s="271">
        <v>0.29536000000000001</v>
      </c>
      <c r="N362" s="1"/>
      <c r="O362" s="1"/>
    </row>
    <row r="363" spans="1:15" ht="12.75" customHeight="1">
      <c r="A363" s="30">
        <v>353</v>
      </c>
      <c r="B363" s="281" t="s">
        <v>270</v>
      </c>
      <c r="C363" s="271">
        <v>2457.6</v>
      </c>
      <c r="D363" s="272">
        <v>2458.7999999999997</v>
      </c>
      <c r="E363" s="272">
        <v>2438.7999999999993</v>
      </c>
      <c r="F363" s="272">
        <v>2419.9999999999995</v>
      </c>
      <c r="G363" s="272">
        <v>2399.9999999999991</v>
      </c>
      <c r="H363" s="272">
        <v>2477.5999999999995</v>
      </c>
      <c r="I363" s="272">
        <v>2497.6000000000004</v>
      </c>
      <c r="J363" s="272">
        <v>2516.3999999999996</v>
      </c>
      <c r="K363" s="271">
        <v>2478.8000000000002</v>
      </c>
      <c r="L363" s="271">
        <v>2440</v>
      </c>
      <c r="M363" s="271">
        <v>2.58779</v>
      </c>
      <c r="N363" s="1"/>
      <c r="O363" s="1"/>
    </row>
    <row r="364" spans="1:15" ht="12.75" customHeight="1">
      <c r="A364" s="30">
        <v>354</v>
      </c>
      <c r="B364" s="281" t="s">
        <v>452</v>
      </c>
      <c r="C364" s="271">
        <v>2303.25</v>
      </c>
      <c r="D364" s="272">
        <v>2313.4500000000003</v>
      </c>
      <c r="E364" s="272">
        <v>2289.8000000000006</v>
      </c>
      <c r="F364" s="272">
        <v>2276.3500000000004</v>
      </c>
      <c r="G364" s="272">
        <v>2252.7000000000007</v>
      </c>
      <c r="H364" s="272">
        <v>2326.9000000000005</v>
      </c>
      <c r="I364" s="272">
        <v>2350.5500000000002</v>
      </c>
      <c r="J364" s="272">
        <v>2364.0000000000005</v>
      </c>
      <c r="K364" s="271">
        <v>2337.1</v>
      </c>
      <c r="L364" s="271">
        <v>2300</v>
      </c>
      <c r="M364" s="271">
        <v>1.75989</v>
      </c>
      <c r="N364" s="1"/>
      <c r="O364" s="1"/>
    </row>
    <row r="365" spans="1:15" ht="12.75" customHeight="1">
      <c r="A365" s="30">
        <v>355</v>
      </c>
      <c r="B365" s="281" t="s">
        <v>808</v>
      </c>
      <c r="C365" s="271">
        <v>289.64999999999998</v>
      </c>
      <c r="D365" s="272">
        <v>291.64999999999998</v>
      </c>
      <c r="E365" s="272">
        <v>285.34999999999997</v>
      </c>
      <c r="F365" s="272">
        <v>281.05</v>
      </c>
      <c r="G365" s="272">
        <v>274.75</v>
      </c>
      <c r="H365" s="272">
        <v>295.94999999999993</v>
      </c>
      <c r="I365" s="272">
        <v>302.24999999999989</v>
      </c>
      <c r="J365" s="272">
        <v>306.5499999999999</v>
      </c>
      <c r="K365" s="271">
        <v>297.95</v>
      </c>
      <c r="L365" s="271">
        <v>287.35000000000002</v>
      </c>
      <c r="M365" s="271">
        <v>40.18188</v>
      </c>
      <c r="N365" s="1"/>
      <c r="O365" s="1"/>
    </row>
    <row r="366" spans="1:15" ht="12.75" customHeight="1">
      <c r="A366" s="30">
        <v>356</v>
      </c>
      <c r="B366" s="281" t="s">
        <v>174</v>
      </c>
      <c r="C366" s="271">
        <v>118.9</v>
      </c>
      <c r="D366" s="272">
        <v>119.36666666666667</v>
      </c>
      <c r="E366" s="272">
        <v>117.43333333333335</v>
      </c>
      <c r="F366" s="272">
        <v>115.96666666666668</v>
      </c>
      <c r="G366" s="272">
        <v>114.03333333333336</v>
      </c>
      <c r="H366" s="272">
        <v>120.83333333333334</v>
      </c>
      <c r="I366" s="272">
        <v>122.76666666666668</v>
      </c>
      <c r="J366" s="272">
        <v>124.23333333333333</v>
      </c>
      <c r="K366" s="271">
        <v>121.3</v>
      </c>
      <c r="L366" s="271">
        <v>117.9</v>
      </c>
      <c r="M366" s="271">
        <v>55.569809999999997</v>
      </c>
      <c r="N366" s="1"/>
      <c r="O366" s="1"/>
    </row>
    <row r="367" spans="1:15" ht="12.75" customHeight="1">
      <c r="A367" s="30">
        <v>357</v>
      </c>
      <c r="B367" s="281" t="s">
        <v>179</v>
      </c>
      <c r="C367" s="271">
        <v>228.5</v>
      </c>
      <c r="D367" s="272">
        <v>229.04999999999998</v>
      </c>
      <c r="E367" s="272">
        <v>227.14999999999998</v>
      </c>
      <c r="F367" s="272">
        <v>225.79999999999998</v>
      </c>
      <c r="G367" s="272">
        <v>223.89999999999998</v>
      </c>
      <c r="H367" s="272">
        <v>230.39999999999998</v>
      </c>
      <c r="I367" s="272">
        <v>232.3</v>
      </c>
      <c r="J367" s="272">
        <v>233.64999999999998</v>
      </c>
      <c r="K367" s="271">
        <v>230.95</v>
      </c>
      <c r="L367" s="271">
        <v>227.7</v>
      </c>
      <c r="M367" s="271">
        <v>84.190989999999999</v>
      </c>
      <c r="N367" s="1"/>
      <c r="O367" s="1"/>
    </row>
    <row r="368" spans="1:15" ht="12.75" customHeight="1">
      <c r="A368" s="30">
        <v>358</v>
      </c>
      <c r="B368" s="281" t="s">
        <v>809</v>
      </c>
      <c r="C368" s="271">
        <v>382.05</v>
      </c>
      <c r="D368" s="272">
        <v>385.23333333333335</v>
      </c>
      <c r="E368" s="272">
        <v>376.11666666666667</v>
      </c>
      <c r="F368" s="272">
        <v>370.18333333333334</v>
      </c>
      <c r="G368" s="272">
        <v>361.06666666666666</v>
      </c>
      <c r="H368" s="272">
        <v>391.16666666666669</v>
      </c>
      <c r="I368" s="272">
        <v>400.28333333333336</v>
      </c>
      <c r="J368" s="272">
        <v>406.2166666666667</v>
      </c>
      <c r="K368" s="271">
        <v>394.35</v>
      </c>
      <c r="L368" s="271">
        <v>379.3</v>
      </c>
      <c r="M368" s="271">
        <v>6.3303900000000004</v>
      </c>
      <c r="N368" s="1"/>
      <c r="O368" s="1"/>
    </row>
    <row r="369" spans="1:15" ht="12.75" customHeight="1">
      <c r="A369" s="30">
        <v>359</v>
      </c>
      <c r="B369" s="281" t="s">
        <v>271</v>
      </c>
      <c r="C369" s="271">
        <v>455.35</v>
      </c>
      <c r="D369" s="272">
        <v>459.5</v>
      </c>
      <c r="E369" s="272">
        <v>449.15</v>
      </c>
      <c r="F369" s="272">
        <v>442.95</v>
      </c>
      <c r="G369" s="272">
        <v>432.59999999999997</v>
      </c>
      <c r="H369" s="272">
        <v>465.7</v>
      </c>
      <c r="I369" s="272">
        <v>476.05</v>
      </c>
      <c r="J369" s="272">
        <v>482.25</v>
      </c>
      <c r="K369" s="271">
        <v>469.85</v>
      </c>
      <c r="L369" s="271">
        <v>453.3</v>
      </c>
      <c r="M369" s="271">
        <v>3.1688399999999999</v>
      </c>
      <c r="N369" s="1"/>
      <c r="O369" s="1"/>
    </row>
    <row r="370" spans="1:15" ht="12.75" customHeight="1">
      <c r="A370" s="30">
        <v>360</v>
      </c>
      <c r="B370" s="281" t="s">
        <v>453</v>
      </c>
      <c r="C370" s="271">
        <v>598.15</v>
      </c>
      <c r="D370" s="272">
        <v>598.73333333333323</v>
      </c>
      <c r="E370" s="272">
        <v>595.51666666666642</v>
      </c>
      <c r="F370" s="272">
        <v>592.88333333333321</v>
      </c>
      <c r="G370" s="272">
        <v>589.6666666666664</v>
      </c>
      <c r="H370" s="272">
        <v>601.36666666666645</v>
      </c>
      <c r="I370" s="272">
        <v>604.58333333333337</v>
      </c>
      <c r="J370" s="272">
        <v>607.21666666666647</v>
      </c>
      <c r="K370" s="271">
        <v>601.95000000000005</v>
      </c>
      <c r="L370" s="271">
        <v>596.1</v>
      </c>
      <c r="M370" s="271">
        <v>1.2011799999999999</v>
      </c>
      <c r="N370" s="1"/>
      <c r="O370" s="1"/>
    </row>
    <row r="371" spans="1:15" ht="12.75" customHeight="1">
      <c r="A371" s="30">
        <v>361</v>
      </c>
      <c r="B371" s="281" t="s">
        <v>454</v>
      </c>
      <c r="C371" s="271">
        <v>122.9</v>
      </c>
      <c r="D371" s="272">
        <v>123.8</v>
      </c>
      <c r="E371" s="272">
        <v>121.35</v>
      </c>
      <c r="F371" s="272">
        <v>119.8</v>
      </c>
      <c r="G371" s="272">
        <v>117.35</v>
      </c>
      <c r="H371" s="272">
        <v>125.35</v>
      </c>
      <c r="I371" s="272">
        <v>127.80000000000001</v>
      </c>
      <c r="J371" s="272">
        <v>129.35</v>
      </c>
      <c r="K371" s="271">
        <v>126.25</v>
      </c>
      <c r="L371" s="271">
        <v>122.25</v>
      </c>
      <c r="M371" s="271">
        <v>2.6084999999999998</v>
      </c>
      <c r="N371" s="1"/>
      <c r="O371" s="1"/>
    </row>
    <row r="372" spans="1:15" ht="12.75" customHeight="1">
      <c r="A372" s="30">
        <v>362</v>
      </c>
      <c r="B372" s="281" t="s">
        <v>861</v>
      </c>
      <c r="C372" s="271">
        <v>1295.45</v>
      </c>
      <c r="D372" s="272">
        <v>1298.9166666666667</v>
      </c>
      <c r="E372" s="272">
        <v>1283.6333333333334</v>
      </c>
      <c r="F372" s="272">
        <v>1271.8166666666666</v>
      </c>
      <c r="G372" s="272">
        <v>1256.5333333333333</v>
      </c>
      <c r="H372" s="272">
        <v>1310.7333333333336</v>
      </c>
      <c r="I372" s="272">
        <v>1326.0166666666669</v>
      </c>
      <c r="J372" s="272">
        <v>1337.8333333333337</v>
      </c>
      <c r="K372" s="271">
        <v>1314.2</v>
      </c>
      <c r="L372" s="271">
        <v>1287.0999999999999</v>
      </c>
      <c r="M372" s="271">
        <v>0.12471</v>
      </c>
      <c r="N372" s="1"/>
      <c r="O372" s="1"/>
    </row>
    <row r="373" spans="1:15" ht="12.75" customHeight="1">
      <c r="A373" s="30">
        <v>363</v>
      </c>
      <c r="B373" s="281" t="s">
        <v>455</v>
      </c>
      <c r="C373" s="271">
        <v>4395.25</v>
      </c>
      <c r="D373" s="272">
        <v>4399.8833333333341</v>
      </c>
      <c r="E373" s="272">
        <v>4382.0666666666684</v>
      </c>
      <c r="F373" s="272">
        <v>4368.8833333333341</v>
      </c>
      <c r="G373" s="272">
        <v>4351.0666666666684</v>
      </c>
      <c r="H373" s="272">
        <v>4413.0666666666684</v>
      </c>
      <c r="I373" s="272">
        <v>4430.8833333333341</v>
      </c>
      <c r="J373" s="272">
        <v>4444.0666666666684</v>
      </c>
      <c r="K373" s="271">
        <v>4417.7</v>
      </c>
      <c r="L373" s="271">
        <v>4386.7</v>
      </c>
      <c r="M373" s="271">
        <v>5.389E-2</v>
      </c>
      <c r="N373" s="1"/>
      <c r="O373" s="1"/>
    </row>
    <row r="374" spans="1:15" ht="12.75" customHeight="1">
      <c r="A374" s="30">
        <v>364</v>
      </c>
      <c r="B374" s="281" t="s">
        <v>272</v>
      </c>
      <c r="C374" s="271">
        <v>14667.6</v>
      </c>
      <c r="D374" s="272">
        <v>14668.816666666666</v>
      </c>
      <c r="E374" s="272">
        <v>14598.783333333331</v>
      </c>
      <c r="F374" s="272">
        <v>14529.966666666665</v>
      </c>
      <c r="G374" s="272">
        <v>14459.933333333331</v>
      </c>
      <c r="H374" s="272">
        <v>14737.633333333331</v>
      </c>
      <c r="I374" s="272">
        <v>14807.666666666664</v>
      </c>
      <c r="J374" s="272">
        <v>14876.483333333332</v>
      </c>
      <c r="K374" s="271">
        <v>14738.85</v>
      </c>
      <c r="L374" s="271">
        <v>14600</v>
      </c>
      <c r="M374" s="271">
        <v>0.12207</v>
      </c>
      <c r="N374" s="1"/>
      <c r="O374" s="1"/>
    </row>
    <row r="375" spans="1:15" ht="12.75" customHeight="1">
      <c r="A375" s="30">
        <v>365</v>
      </c>
      <c r="B375" s="281" t="s">
        <v>178</v>
      </c>
      <c r="C375" s="271">
        <v>34.450000000000003</v>
      </c>
      <c r="D375" s="272">
        <v>34.133333333333333</v>
      </c>
      <c r="E375" s="272">
        <v>33.716666666666669</v>
      </c>
      <c r="F375" s="272">
        <v>32.983333333333334</v>
      </c>
      <c r="G375" s="272">
        <v>32.56666666666667</v>
      </c>
      <c r="H375" s="272">
        <v>34.866666666666667</v>
      </c>
      <c r="I375" s="272">
        <v>35.283333333333339</v>
      </c>
      <c r="J375" s="272">
        <v>36.016666666666666</v>
      </c>
      <c r="K375" s="271">
        <v>34.549999999999997</v>
      </c>
      <c r="L375" s="271">
        <v>33.4</v>
      </c>
      <c r="M375" s="271">
        <v>409.36919</v>
      </c>
      <c r="N375" s="1"/>
      <c r="O375" s="1"/>
    </row>
    <row r="376" spans="1:15" ht="12.75" customHeight="1">
      <c r="A376" s="30">
        <v>366</v>
      </c>
      <c r="B376" s="281" t="s">
        <v>456</v>
      </c>
      <c r="C376" s="271">
        <v>578.95000000000005</v>
      </c>
      <c r="D376" s="272">
        <v>577.93333333333339</v>
      </c>
      <c r="E376" s="272">
        <v>574.01666666666677</v>
      </c>
      <c r="F376" s="272">
        <v>569.08333333333337</v>
      </c>
      <c r="G376" s="272">
        <v>565.16666666666674</v>
      </c>
      <c r="H376" s="272">
        <v>582.86666666666679</v>
      </c>
      <c r="I376" s="272">
        <v>586.7833333333333</v>
      </c>
      <c r="J376" s="272">
        <v>591.71666666666681</v>
      </c>
      <c r="K376" s="271">
        <v>581.85</v>
      </c>
      <c r="L376" s="271">
        <v>573</v>
      </c>
      <c r="M376" s="271">
        <v>1.51315</v>
      </c>
      <c r="N376" s="1"/>
      <c r="O376" s="1"/>
    </row>
    <row r="377" spans="1:15" ht="12.75" customHeight="1">
      <c r="A377" s="30">
        <v>367</v>
      </c>
      <c r="B377" s="281" t="s">
        <v>183</v>
      </c>
      <c r="C377" s="271">
        <v>100.9</v>
      </c>
      <c r="D377" s="272">
        <v>100.30000000000001</v>
      </c>
      <c r="E377" s="272">
        <v>98.40000000000002</v>
      </c>
      <c r="F377" s="272">
        <v>95.9</v>
      </c>
      <c r="G377" s="272">
        <v>94.000000000000014</v>
      </c>
      <c r="H377" s="272">
        <v>102.80000000000003</v>
      </c>
      <c r="I377" s="272">
        <v>104.7</v>
      </c>
      <c r="J377" s="272">
        <v>107.20000000000003</v>
      </c>
      <c r="K377" s="271">
        <v>102.2</v>
      </c>
      <c r="L377" s="271">
        <v>97.8</v>
      </c>
      <c r="M377" s="271">
        <v>222.48140000000001</v>
      </c>
      <c r="N377" s="1"/>
      <c r="O377" s="1"/>
    </row>
    <row r="378" spans="1:15" ht="12.75" customHeight="1">
      <c r="A378" s="30">
        <v>368</v>
      </c>
      <c r="B378" s="281" t="s">
        <v>184</v>
      </c>
      <c r="C378" s="271">
        <v>105.5</v>
      </c>
      <c r="D378" s="272">
        <v>104.76666666666667</v>
      </c>
      <c r="E378" s="272">
        <v>103.53333333333333</v>
      </c>
      <c r="F378" s="272">
        <v>101.56666666666666</v>
      </c>
      <c r="G378" s="272">
        <v>100.33333333333333</v>
      </c>
      <c r="H378" s="272">
        <v>106.73333333333333</v>
      </c>
      <c r="I378" s="272">
        <v>107.96666666666665</v>
      </c>
      <c r="J378" s="272">
        <v>109.93333333333334</v>
      </c>
      <c r="K378" s="271">
        <v>106</v>
      </c>
      <c r="L378" s="271">
        <v>102.8</v>
      </c>
      <c r="M378" s="271">
        <v>111.44403</v>
      </c>
      <c r="N378" s="1"/>
      <c r="O378" s="1"/>
    </row>
    <row r="379" spans="1:15" ht="12.75" customHeight="1">
      <c r="A379" s="30">
        <v>369</v>
      </c>
      <c r="B379" s="281" t="s">
        <v>811</v>
      </c>
      <c r="C379" s="271">
        <v>537.1</v>
      </c>
      <c r="D379" s="272">
        <v>534.5333333333333</v>
      </c>
      <c r="E379" s="272">
        <v>529.21666666666658</v>
      </c>
      <c r="F379" s="272">
        <v>521.33333333333326</v>
      </c>
      <c r="G379" s="272">
        <v>516.01666666666654</v>
      </c>
      <c r="H379" s="272">
        <v>542.41666666666663</v>
      </c>
      <c r="I379" s="272">
        <v>547.73333333333323</v>
      </c>
      <c r="J379" s="272">
        <v>555.61666666666667</v>
      </c>
      <c r="K379" s="271">
        <v>539.85</v>
      </c>
      <c r="L379" s="271">
        <v>526.65</v>
      </c>
      <c r="M379" s="271">
        <v>1.34196</v>
      </c>
      <c r="N379" s="1"/>
      <c r="O379" s="1"/>
    </row>
    <row r="380" spans="1:15" ht="12.75" customHeight="1">
      <c r="A380" s="30">
        <v>370</v>
      </c>
      <c r="B380" s="281" t="s">
        <v>457</v>
      </c>
      <c r="C380" s="271">
        <v>275.45</v>
      </c>
      <c r="D380" s="272">
        <v>277.13333333333338</v>
      </c>
      <c r="E380" s="272">
        <v>272.26666666666677</v>
      </c>
      <c r="F380" s="272">
        <v>269.08333333333337</v>
      </c>
      <c r="G380" s="272">
        <v>264.21666666666675</v>
      </c>
      <c r="H380" s="272">
        <v>280.31666666666678</v>
      </c>
      <c r="I380" s="272">
        <v>285.18333333333345</v>
      </c>
      <c r="J380" s="272">
        <v>288.36666666666679</v>
      </c>
      <c r="K380" s="271">
        <v>282</v>
      </c>
      <c r="L380" s="271">
        <v>273.95</v>
      </c>
      <c r="M380" s="271">
        <v>2.4895200000000002</v>
      </c>
      <c r="N380" s="1"/>
      <c r="O380" s="1"/>
    </row>
    <row r="381" spans="1:15" ht="12.75" customHeight="1">
      <c r="A381" s="30">
        <v>371</v>
      </c>
      <c r="B381" s="281" t="s">
        <v>458</v>
      </c>
      <c r="C381" s="271">
        <v>945.25</v>
      </c>
      <c r="D381" s="272">
        <v>951.86666666666667</v>
      </c>
      <c r="E381" s="272">
        <v>935.93333333333339</v>
      </c>
      <c r="F381" s="272">
        <v>926.61666666666667</v>
      </c>
      <c r="G381" s="272">
        <v>910.68333333333339</v>
      </c>
      <c r="H381" s="272">
        <v>961.18333333333339</v>
      </c>
      <c r="I381" s="272">
        <v>977.11666666666656</v>
      </c>
      <c r="J381" s="272">
        <v>986.43333333333339</v>
      </c>
      <c r="K381" s="271">
        <v>967.8</v>
      </c>
      <c r="L381" s="271">
        <v>942.55</v>
      </c>
      <c r="M381" s="271">
        <v>1.95522</v>
      </c>
      <c r="N381" s="1"/>
      <c r="O381" s="1"/>
    </row>
    <row r="382" spans="1:15" ht="12.75" customHeight="1">
      <c r="A382" s="30">
        <v>372</v>
      </c>
      <c r="B382" s="281" t="s">
        <v>459</v>
      </c>
      <c r="C382" s="271">
        <v>31.2</v>
      </c>
      <c r="D382" s="272">
        <v>31.166666666666668</v>
      </c>
      <c r="E382" s="272">
        <v>31.083333333333336</v>
      </c>
      <c r="F382" s="272">
        <v>30.966666666666669</v>
      </c>
      <c r="G382" s="272">
        <v>30.883333333333336</v>
      </c>
      <c r="H382" s="272">
        <v>31.283333333333335</v>
      </c>
      <c r="I382" s="272">
        <v>31.366666666666671</v>
      </c>
      <c r="J382" s="272">
        <v>31.483333333333334</v>
      </c>
      <c r="K382" s="271">
        <v>31.25</v>
      </c>
      <c r="L382" s="271">
        <v>31.05</v>
      </c>
      <c r="M382" s="271">
        <v>15.08868</v>
      </c>
      <c r="N382" s="1"/>
      <c r="O382" s="1"/>
    </row>
    <row r="383" spans="1:15" ht="12.75" customHeight="1">
      <c r="A383" s="30">
        <v>373</v>
      </c>
      <c r="B383" s="281" t="s">
        <v>810</v>
      </c>
      <c r="C383" s="271">
        <v>98.3</v>
      </c>
      <c r="D383" s="272">
        <v>98.583333333333329</v>
      </c>
      <c r="E383" s="272">
        <v>96.216666666666654</v>
      </c>
      <c r="F383" s="272">
        <v>94.133333333333326</v>
      </c>
      <c r="G383" s="272">
        <v>91.766666666666652</v>
      </c>
      <c r="H383" s="272">
        <v>100.66666666666666</v>
      </c>
      <c r="I383" s="272">
        <v>103.03333333333333</v>
      </c>
      <c r="J383" s="272">
        <v>105.11666666666666</v>
      </c>
      <c r="K383" s="271">
        <v>100.95</v>
      </c>
      <c r="L383" s="271">
        <v>96.5</v>
      </c>
      <c r="M383" s="271">
        <v>10.778930000000001</v>
      </c>
      <c r="N383" s="1"/>
      <c r="O383" s="1"/>
    </row>
    <row r="384" spans="1:15" ht="12.75" customHeight="1">
      <c r="A384" s="30">
        <v>374</v>
      </c>
      <c r="B384" s="281" t="s">
        <v>460</v>
      </c>
      <c r="C384" s="271">
        <v>197.55</v>
      </c>
      <c r="D384" s="272">
        <v>198.21666666666667</v>
      </c>
      <c r="E384" s="272">
        <v>194.43333333333334</v>
      </c>
      <c r="F384" s="272">
        <v>191.31666666666666</v>
      </c>
      <c r="G384" s="272">
        <v>187.53333333333333</v>
      </c>
      <c r="H384" s="272">
        <v>201.33333333333334</v>
      </c>
      <c r="I384" s="272">
        <v>205.1166666666667</v>
      </c>
      <c r="J384" s="272">
        <v>208.23333333333335</v>
      </c>
      <c r="K384" s="271">
        <v>202</v>
      </c>
      <c r="L384" s="271">
        <v>195.1</v>
      </c>
      <c r="M384" s="271">
        <v>26.855930000000001</v>
      </c>
      <c r="N384" s="1"/>
      <c r="O384" s="1"/>
    </row>
    <row r="385" spans="1:15" ht="12.75" customHeight="1">
      <c r="A385" s="30">
        <v>375</v>
      </c>
      <c r="B385" s="281" t="s">
        <v>461</v>
      </c>
      <c r="C385" s="271">
        <v>610.75</v>
      </c>
      <c r="D385" s="272">
        <v>612.61666666666667</v>
      </c>
      <c r="E385" s="272">
        <v>604.13333333333333</v>
      </c>
      <c r="F385" s="272">
        <v>597.51666666666665</v>
      </c>
      <c r="G385" s="272">
        <v>589.0333333333333</v>
      </c>
      <c r="H385" s="272">
        <v>619.23333333333335</v>
      </c>
      <c r="I385" s="272">
        <v>627.7166666666667</v>
      </c>
      <c r="J385" s="272">
        <v>634.33333333333337</v>
      </c>
      <c r="K385" s="271">
        <v>621.1</v>
      </c>
      <c r="L385" s="271">
        <v>606</v>
      </c>
      <c r="M385" s="271">
        <v>1.3662099999999999</v>
      </c>
      <c r="N385" s="1"/>
      <c r="O385" s="1"/>
    </row>
    <row r="386" spans="1:15" ht="12.75" customHeight="1">
      <c r="A386" s="30">
        <v>376</v>
      </c>
      <c r="B386" s="281" t="s">
        <v>462</v>
      </c>
      <c r="C386" s="271">
        <v>225.1</v>
      </c>
      <c r="D386" s="272">
        <v>225.79999999999998</v>
      </c>
      <c r="E386" s="272">
        <v>223.89999999999998</v>
      </c>
      <c r="F386" s="272">
        <v>222.7</v>
      </c>
      <c r="G386" s="272">
        <v>220.79999999999998</v>
      </c>
      <c r="H386" s="272">
        <v>226.99999999999997</v>
      </c>
      <c r="I386" s="272">
        <v>228.9</v>
      </c>
      <c r="J386" s="272">
        <v>230.09999999999997</v>
      </c>
      <c r="K386" s="271">
        <v>227.7</v>
      </c>
      <c r="L386" s="271">
        <v>224.6</v>
      </c>
      <c r="M386" s="271">
        <v>1.80148</v>
      </c>
      <c r="N386" s="1"/>
      <c r="O386" s="1"/>
    </row>
    <row r="387" spans="1:15" ht="12.75" customHeight="1">
      <c r="A387" s="30">
        <v>377</v>
      </c>
      <c r="B387" s="281" t="s">
        <v>463</v>
      </c>
      <c r="C387" s="271">
        <v>93.5</v>
      </c>
      <c r="D387" s="272">
        <v>93.983333333333348</v>
      </c>
      <c r="E387" s="272">
        <v>92.6666666666667</v>
      </c>
      <c r="F387" s="272">
        <v>91.833333333333357</v>
      </c>
      <c r="G387" s="272">
        <v>90.516666666666708</v>
      </c>
      <c r="H387" s="272">
        <v>94.816666666666691</v>
      </c>
      <c r="I387" s="272">
        <v>96.133333333333354</v>
      </c>
      <c r="J387" s="272">
        <v>96.966666666666683</v>
      </c>
      <c r="K387" s="271">
        <v>95.3</v>
      </c>
      <c r="L387" s="271">
        <v>93.15</v>
      </c>
      <c r="M387" s="271">
        <v>25.922509999999999</v>
      </c>
      <c r="N387" s="1"/>
      <c r="O387" s="1"/>
    </row>
    <row r="388" spans="1:15" ht="12.75" customHeight="1">
      <c r="A388" s="30">
        <v>378</v>
      </c>
      <c r="B388" s="281" t="s">
        <v>464</v>
      </c>
      <c r="C388" s="271">
        <v>1725.45</v>
      </c>
      <c r="D388" s="272">
        <v>1726.8166666666666</v>
      </c>
      <c r="E388" s="272">
        <v>1713.6333333333332</v>
      </c>
      <c r="F388" s="272">
        <v>1701.8166666666666</v>
      </c>
      <c r="G388" s="272">
        <v>1688.6333333333332</v>
      </c>
      <c r="H388" s="272">
        <v>1738.6333333333332</v>
      </c>
      <c r="I388" s="272">
        <v>1751.8166666666666</v>
      </c>
      <c r="J388" s="272">
        <v>1763.6333333333332</v>
      </c>
      <c r="K388" s="271">
        <v>1740</v>
      </c>
      <c r="L388" s="271">
        <v>1715</v>
      </c>
      <c r="M388" s="271">
        <v>0.1772</v>
      </c>
      <c r="N388" s="1"/>
      <c r="O388" s="1"/>
    </row>
    <row r="389" spans="1:15" ht="12.75" customHeight="1">
      <c r="A389" s="30">
        <v>379</v>
      </c>
      <c r="B389" s="281" t="s">
        <v>862</v>
      </c>
      <c r="C389" s="271">
        <v>51.35</v>
      </c>
      <c r="D389" s="272">
        <v>48.449999999999996</v>
      </c>
      <c r="E389" s="272">
        <v>45.54999999999999</v>
      </c>
      <c r="F389" s="272">
        <v>39.749999999999993</v>
      </c>
      <c r="G389" s="272">
        <v>36.849999999999987</v>
      </c>
      <c r="H389" s="272">
        <v>54.249999999999993</v>
      </c>
      <c r="I389" s="272">
        <v>57.15</v>
      </c>
      <c r="J389" s="272">
        <v>62.949999999999996</v>
      </c>
      <c r="K389" s="271">
        <v>51.35</v>
      </c>
      <c r="L389" s="271">
        <v>42.65</v>
      </c>
      <c r="M389" s="271">
        <v>80.667339999999996</v>
      </c>
      <c r="N389" s="1"/>
      <c r="O389" s="1"/>
    </row>
    <row r="390" spans="1:15" ht="12.75" customHeight="1">
      <c r="A390" s="30">
        <v>380</v>
      </c>
      <c r="B390" s="281" t="s">
        <v>465</v>
      </c>
      <c r="C390" s="271">
        <v>146.35</v>
      </c>
      <c r="D390" s="272">
        <v>146.46666666666667</v>
      </c>
      <c r="E390" s="272">
        <v>144.68333333333334</v>
      </c>
      <c r="F390" s="272">
        <v>143.01666666666668</v>
      </c>
      <c r="G390" s="272">
        <v>141.23333333333335</v>
      </c>
      <c r="H390" s="272">
        <v>148.13333333333333</v>
      </c>
      <c r="I390" s="272">
        <v>149.91666666666669</v>
      </c>
      <c r="J390" s="272">
        <v>151.58333333333331</v>
      </c>
      <c r="K390" s="271">
        <v>148.25</v>
      </c>
      <c r="L390" s="271">
        <v>144.80000000000001</v>
      </c>
      <c r="M390" s="271">
        <v>23.512730000000001</v>
      </c>
      <c r="N390" s="1"/>
      <c r="O390" s="1"/>
    </row>
    <row r="391" spans="1:15" ht="12.75" customHeight="1">
      <c r="A391" s="30">
        <v>381</v>
      </c>
      <c r="B391" s="281" t="s">
        <v>466</v>
      </c>
      <c r="C391" s="271">
        <v>1014.9</v>
      </c>
      <c r="D391" s="272">
        <v>1010.5</v>
      </c>
      <c r="E391" s="272">
        <v>1002.5</v>
      </c>
      <c r="F391" s="272">
        <v>990.1</v>
      </c>
      <c r="G391" s="272">
        <v>982.1</v>
      </c>
      <c r="H391" s="272">
        <v>1022.9</v>
      </c>
      <c r="I391" s="272">
        <v>1030.9000000000001</v>
      </c>
      <c r="J391" s="272">
        <v>1043.3</v>
      </c>
      <c r="K391" s="271">
        <v>1018.5</v>
      </c>
      <c r="L391" s="271">
        <v>998.1</v>
      </c>
      <c r="M391" s="271">
        <v>2.1532499999999999</v>
      </c>
      <c r="N391" s="1"/>
      <c r="O391" s="1"/>
    </row>
    <row r="392" spans="1:15" ht="12.75" customHeight="1">
      <c r="A392" s="30">
        <v>382</v>
      </c>
      <c r="B392" s="281" t="s">
        <v>185</v>
      </c>
      <c r="C392" s="271">
        <v>2665.15</v>
      </c>
      <c r="D392" s="272">
        <v>2665.8666666666668</v>
      </c>
      <c r="E392" s="272">
        <v>2654.8333333333335</v>
      </c>
      <c r="F392" s="272">
        <v>2644.5166666666669</v>
      </c>
      <c r="G392" s="272">
        <v>2633.4833333333336</v>
      </c>
      <c r="H392" s="272">
        <v>2676.1833333333334</v>
      </c>
      <c r="I392" s="272">
        <v>2687.2166666666662</v>
      </c>
      <c r="J392" s="272">
        <v>2697.5333333333333</v>
      </c>
      <c r="K392" s="271">
        <v>2676.9</v>
      </c>
      <c r="L392" s="271">
        <v>2655.55</v>
      </c>
      <c r="M392" s="271">
        <v>30.440370000000001</v>
      </c>
      <c r="N392" s="1"/>
      <c r="O392" s="1"/>
    </row>
    <row r="393" spans="1:15" ht="12.75" customHeight="1">
      <c r="A393" s="30">
        <v>383</v>
      </c>
      <c r="B393" s="281" t="s">
        <v>825</v>
      </c>
      <c r="C393" s="271">
        <v>126.1</v>
      </c>
      <c r="D393" s="272">
        <v>125.75</v>
      </c>
      <c r="E393" s="272">
        <v>123.25</v>
      </c>
      <c r="F393" s="272">
        <v>120.4</v>
      </c>
      <c r="G393" s="272">
        <v>117.9</v>
      </c>
      <c r="H393" s="272">
        <v>128.6</v>
      </c>
      <c r="I393" s="272">
        <v>131.1</v>
      </c>
      <c r="J393" s="272">
        <v>133.94999999999999</v>
      </c>
      <c r="K393" s="271">
        <v>128.25</v>
      </c>
      <c r="L393" s="271">
        <v>122.9</v>
      </c>
      <c r="M393" s="271">
        <v>22.71612</v>
      </c>
      <c r="N393" s="1"/>
      <c r="O393" s="1"/>
    </row>
    <row r="394" spans="1:15" ht="12.75" customHeight="1">
      <c r="A394" s="30">
        <v>384</v>
      </c>
      <c r="B394" s="281" t="s">
        <v>467</v>
      </c>
      <c r="C394" s="271">
        <v>943.7</v>
      </c>
      <c r="D394" s="272">
        <v>946.23333333333323</v>
      </c>
      <c r="E394" s="272">
        <v>937.46666666666647</v>
      </c>
      <c r="F394" s="272">
        <v>931.23333333333323</v>
      </c>
      <c r="G394" s="272">
        <v>922.46666666666647</v>
      </c>
      <c r="H394" s="272">
        <v>952.46666666666647</v>
      </c>
      <c r="I394" s="272">
        <v>961.23333333333312</v>
      </c>
      <c r="J394" s="272">
        <v>967.46666666666647</v>
      </c>
      <c r="K394" s="271">
        <v>955</v>
      </c>
      <c r="L394" s="271">
        <v>940</v>
      </c>
      <c r="M394" s="271">
        <v>1.2989999999999999</v>
      </c>
      <c r="N394" s="1"/>
      <c r="O394" s="1"/>
    </row>
    <row r="395" spans="1:15" ht="12.75" customHeight="1">
      <c r="A395" s="30">
        <v>385</v>
      </c>
      <c r="B395" s="281" t="s">
        <v>468</v>
      </c>
      <c r="C395" s="271">
        <v>1539.5</v>
      </c>
      <c r="D395" s="272">
        <v>1531.6499999999999</v>
      </c>
      <c r="E395" s="272">
        <v>1491.8999999999996</v>
      </c>
      <c r="F395" s="272">
        <v>1444.2999999999997</v>
      </c>
      <c r="G395" s="272">
        <v>1404.5499999999995</v>
      </c>
      <c r="H395" s="272">
        <v>1579.2499999999998</v>
      </c>
      <c r="I395" s="272">
        <v>1619.0000000000002</v>
      </c>
      <c r="J395" s="272">
        <v>1666.6</v>
      </c>
      <c r="K395" s="271">
        <v>1571.4</v>
      </c>
      <c r="L395" s="271">
        <v>1484.05</v>
      </c>
      <c r="M395" s="271">
        <v>9.2172199999999993</v>
      </c>
      <c r="N395" s="1"/>
      <c r="O395" s="1"/>
    </row>
    <row r="396" spans="1:15" ht="12.75" customHeight="1">
      <c r="A396" s="30">
        <v>386</v>
      </c>
      <c r="B396" s="281" t="s">
        <v>273</v>
      </c>
      <c r="C396" s="271">
        <v>1000.8</v>
      </c>
      <c r="D396" s="272">
        <v>998.23333333333323</v>
      </c>
      <c r="E396" s="272">
        <v>967.81666666666638</v>
      </c>
      <c r="F396" s="272">
        <v>934.83333333333314</v>
      </c>
      <c r="G396" s="272">
        <v>904.41666666666629</v>
      </c>
      <c r="H396" s="272">
        <v>1031.2166666666665</v>
      </c>
      <c r="I396" s="272">
        <v>1061.6333333333332</v>
      </c>
      <c r="J396" s="272">
        <v>1094.6166666666666</v>
      </c>
      <c r="K396" s="271">
        <v>1028.6500000000001</v>
      </c>
      <c r="L396" s="271">
        <v>965.25</v>
      </c>
      <c r="M396" s="271">
        <v>68.490960000000001</v>
      </c>
      <c r="N396" s="1"/>
      <c r="O396" s="1"/>
    </row>
    <row r="397" spans="1:15" ht="12.75" customHeight="1">
      <c r="A397" s="30">
        <v>387</v>
      </c>
      <c r="B397" s="281" t="s">
        <v>187</v>
      </c>
      <c r="C397" s="271">
        <v>1305.3499999999999</v>
      </c>
      <c r="D397" s="272">
        <v>1306.2666666666667</v>
      </c>
      <c r="E397" s="272">
        <v>1291.5333333333333</v>
      </c>
      <c r="F397" s="272">
        <v>1277.7166666666667</v>
      </c>
      <c r="G397" s="272">
        <v>1262.9833333333333</v>
      </c>
      <c r="H397" s="272">
        <v>1320.0833333333333</v>
      </c>
      <c r="I397" s="272">
        <v>1334.8166666666664</v>
      </c>
      <c r="J397" s="272">
        <v>1348.6333333333332</v>
      </c>
      <c r="K397" s="271">
        <v>1321</v>
      </c>
      <c r="L397" s="271">
        <v>1292.45</v>
      </c>
      <c r="M397" s="271">
        <v>12.093769999999999</v>
      </c>
      <c r="N397" s="1"/>
      <c r="O397" s="1"/>
    </row>
    <row r="398" spans="1:15" ht="12.75" customHeight="1">
      <c r="A398" s="30">
        <v>388</v>
      </c>
      <c r="B398" s="281" t="s">
        <v>469</v>
      </c>
      <c r="C398" s="271">
        <v>457</v>
      </c>
      <c r="D398" s="272">
        <v>455.38333333333338</v>
      </c>
      <c r="E398" s="272">
        <v>452.76666666666677</v>
      </c>
      <c r="F398" s="272">
        <v>448.53333333333336</v>
      </c>
      <c r="G398" s="272">
        <v>445.91666666666674</v>
      </c>
      <c r="H398" s="272">
        <v>459.61666666666679</v>
      </c>
      <c r="I398" s="272">
        <v>462.23333333333346</v>
      </c>
      <c r="J398" s="272">
        <v>466.46666666666681</v>
      </c>
      <c r="K398" s="271">
        <v>458</v>
      </c>
      <c r="L398" s="271">
        <v>451.15</v>
      </c>
      <c r="M398" s="271">
        <v>0.80147999999999997</v>
      </c>
      <c r="N398" s="1"/>
      <c r="O398" s="1"/>
    </row>
    <row r="399" spans="1:15" ht="12.75" customHeight="1">
      <c r="A399" s="30">
        <v>389</v>
      </c>
      <c r="B399" s="281" t="s">
        <v>470</v>
      </c>
      <c r="C399" s="271">
        <v>28.7</v>
      </c>
      <c r="D399" s="272">
        <v>28.716666666666669</v>
      </c>
      <c r="E399" s="272">
        <v>28.583333333333336</v>
      </c>
      <c r="F399" s="272">
        <v>28.466666666666669</v>
      </c>
      <c r="G399" s="272">
        <v>28.333333333333336</v>
      </c>
      <c r="H399" s="272">
        <v>28.833333333333336</v>
      </c>
      <c r="I399" s="272">
        <v>28.966666666666669</v>
      </c>
      <c r="J399" s="272">
        <v>29.083333333333336</v>
      </c>
      <c r="K399" s="271">
        <v>28.85</v>
      </c>
      <c r="L399" s="271">
        <v>28.6</v>
      </c>
      <c r="M399" s="271">
        <v>11.78825</v>
      </c>
      <c r="N399" s="1"/>
      <c r="O399" s="1"/>
    </row>
    <row r="400" spans="1:15" ht="12.75" customHeight="1">
      <c r="A400" s="30">
        <v>390</v>
      </c>
      <c r="B400" s="281" t="s">
        <v>471</v>
      </c>
      <c r="C400" s="271">
        <v>4617.05</v>
      </c>
      <c r="D400" s="272">
        <v>4590.5999999999995</v>
      </c>
      <c r="E400" s="272">
        <v>4534.6499999999987</v>
      </c>
      <c r="F400" s="272">
        <v>4452.2499999999991</v>
      </c>
      <c r="G400" s="272">
        <v>4396.2999999999984</v>
      </c>
      <c r="H400" s="272">
        <v>4672.9999999999991</v>
      </c>
      <c r="I400" s="272">
        <v>4728.95</v>
      </c>
      <c r="J400" s="272">
        <v>4811.3499999999995</v>
      </c>
      <c r="K400" s="271">
        <v>4646.55</v>
      </c>
      <c r="L400" s="271">
        <v>4508.2</v>
      </c>
      <c r="M400" s="271">
        <v>0.49614000000000003</v>
      </c>
      <c r="N400" s="1"/>
      <c r="O400" s="1"/>
    </row>
    <row r="401" spans="1:15" ht="12.75" customHeight="1">
      <c r="A401" s="30">
        <v>391</v>
      </c>
      <c r="B401" s="281" t="s">
        <v>191</v>
      </c>
      <c r="C401" s="271">
        <v>2486.65</v>
      </c>
      <c r="D401" s="272">
        <v>2484.9</v>
      </c>
      <c r="E401" s="272">
        <v>2464.1000000000004</v>
      </c>
      <c r="F401" s="272">
        <v>2441.5500000000002</v>
      </c>
      <c r="G401" s="272">
        <v>2420.7500000000005</v>
      </c>
      <c r="H401" s="272">
        <v>2507.4500000000003</v>
      </c>
      <c r="I401" s="272">
        <v>2528.2500000000005</v>
      </c>
      <c r="J401" s="272">
        <v>2550.8000000000002</v>
      </c>
      <c r="K401" s="271">
        <v>2505.6999999999998</v>
      </c>
      <c r="L401" s="271">
        <v>2462.35</v>
      </c>
      <c r="M401" s="271">
        <v>4.7177800000000003</v>
      </c>
      <c r="N401" s="1"/>
      <c r="O401" s="1"/>
    </row>
    <row r="402" spans="1:15" ht="12.75" customHeight="1">
      <c r="A402" s="30">
        <v>392</v>
      </c>
      <c r="B402" s="281" t="s">
        <v>274</v>
      </c>
      <c r="C402" s="271">
        <v>6405.35</v>
      </c>
      <c r="D402" s="272">
        <v>6404.0999999999995</v>
      </c>
      <c r="E402" s="272">
        <v>6362.2499999999991</v>
      </c>
      <c r="F402" s="272">
        <v>6319.15</v>
      </c>
      <c r="G402" s="272">
        <v>6277.2999999999993</v>
      </c>
      <c r="H402" s="272">
        <v>6447.1999999999989</v>
      </c>
      <c r="I402" s="272">
        <v>6489.0499999999993</v>
      </c>
      <c r="J402" s="272">
        <v>6532.1499999999987</v>
      </c>
      <c r="K402" s="271">
        <v>6445.95</v>
      </c>
      <c r="L402" s="271">
        <v>6361</v>
      </c>
      <c r="M402" s="271">
        <v>0.36354999999999998</v>
      </c>
      <c r="N402" s="1"/>
      <c r="O402" s="1"/>
    </row>
    <row r="403" spans="1:15" ht="12.75" customHeight="1">
      <c r="A403" s="30">
        <v>393</v>
      </c>
      <c r="B403" s="281" t="s">
        <v>863</v>
      </c>
      <c r="C403" s="271">
        <v>1293.6500000000001</v>
      </c>
      <c r="D403" s="272">
        <v>1294.6833333333334</v>
      </c>
      <c r="E403" s="272">
        <v>1278.9666666666667</v>
      </c>
      <c r="F403" s="272">
        <v>1264.2833333333333</v>
      </c>
      <c r="G403" s="272">
        <v>1248.5666666666666</v>
      </c>
      <c r="H403" s="272">
        <v>1309.3666666666668</v>
      </c>
      <c r="I403" s="272">
        <v>1325.0833333333335</v>
      </c>
      <c r="J403" s="272">
        <v>1339.7666666666669</v>
      </c>
      <c r="K403" s="271">
        <v>1310.4000000000001</v>
      </c>
      <c r="L403" s="271">
        <v>1280</v>
      </c>
      <c r="M403" s="271">
        <v>1.25373</v>
      </c>
      <c r="N403" s="1"/>
      <c r="O403" s="1"/>
    </row>
    <row r="404" spans="1:15" ht="12.75" customHeight="1">
      <c r="A404" s="30">
        <v>394</v>
      </c>
      <c r="B404" s="281" t="s">
        <v>864</v>
      </c>
      <c r="C404" s="271">
        <v>407.85</v>
      </c>
      <c r="D404" s="272">
        <v>404.68333333333334</v>
      </c>
      <c r="E404" s="272">
        <v>399.16666666666669</v>
      </c>
      <c r="F404" s="272">
        <v>390.48333333333335</v>
      </c>
      <c r="G404" s="272">
        <v>384.9666666666667</v>
      </c>
      <c r="H404" s="272">
        <v>413.36666666666667</v>
      </c>
      <c r="I404" s="272">
        <v>418.88333333333333</v>
      </c>
      <c r="J404" s="272">
        <v>427.56666666666666</v>
      </c>
      <c r="K404" s="271">
        <v>410.2</v>
      </c>
      <c r="L404" s="271">
        <v>396</v>
      </c>
      <c r="M404" s="271">
        <v>1.42513</v>
      </c>
      <c r="N404" s="1"/>
      <c r="O404" s="1"/>
    </row>
    <row r="405" spans="1:15" ht="12.75" customHeight="1">
      <c r="A405" s="30">
        <v>395</v>
      </c>
      <c r="B405" s="281" t="s">
        <v>472</v>
      </c>
      <c r="C405" s="271">
        <v>2909.9</v>
      </c>
      <c r="D405" s="272">
        <v>2926.2999999999997</v>
      </c>
      <c r="E405" s="272">
        <v>2858.5999999999995</v>
      </c>
      <c r="F405" s="272">
        <v>2807.2999999999997</v>
      </c>
      <c r="G405" s="272">
        <v>2739.5999999999995</v>
      </c>
      <c r="H405" s="272">
        <v>2977.5999999999995</v>
      </c>
      <c r="I405" s="272">
        <v>3045.2999999999993</v>
      </c>
      <c r="J405" s="272">
        <v>3096.5999999999995</v>
      </c>
      <c r="K405" s="271">
        <v>2994</v>
      </c>
      <c r="L405" s="271">
        <v>2875</v>
      </c>
      <c r="M405" s="271">
        <v>1.1177900000000001</v>
      </c>
      <c r="N405" s="1"/>
      <c r="O405" s="1"/>
    </row>
    <row r="406" spans="1:15" ht="12.75" customHeight="1">
      <c r="A406" s="30">
        <v>396</v>
      </c>
      <c r="B406" s="281" t="s">
        <v>473</v>
      </c>
      <c r="C406" s="271">
        <v>113.5</v>
      </c>
      <c r="D406" s="272">
        <v>113.76666666666667</v>
      </c>
      <c r="E406" s="272">
        <v>112.73333333333333</v>
      </c>
      <c r="F406" s="272">
        <v>111.96666666666667</v>
      </c>
      <c r="G406" s="272">
        <v>110.93333333333334</v>
      </c>
      <c r="H406" s="272">
        <v>114.53333333333333</v>
      </c>
      <c r="I406" s="272">
        <v>115.56666666666666</v>
      </c>
      <c r="J406" s="272">
        <v>116.33333333333333</v>
      </c>
      <c r="K406" s="271">
        <v>114.8</v>
      </c>
      <c r="L406" s="271">
        <v>113</v>
      </c>
      <c r="M406" s="271">
        <v>7.2689399999999997</v>
      </c>
      <c r="N406" s="1"/>
      <c r="O406" s="1"/>
    </row>
    <row r="407" spans="1:15" ht="12.75" customHeight="1">
      <c r="A407" s="30">
        <v>397</v>
      </c>
      <c r="B407" s="281" t="s">
        <v>474</v>
      </c>
      <c r="C407" s="271">
        <v>2923.9</v>
      </c>
      <c r="D407" s="272">
        <v>2918.3000000000006</v>
      </c>
      <c r="E407" s="272">
        <v>2888.1500000000015</v>
      </c>
      <c r="F407" s="272">
        <v>2852.400000000001</v>
      </c>
      <c r="G407" s="272">
        <v>2822.2500000000018</v>
      </c>
      <c r="H407" s="272">
        <v>2954.0500000000011</v>
      </c>
      <c r="I407" s="272">
        <v>2984.2</v>
      </c>
      <c r="J407" s="272">
        <v>3019.9500000000007</v>
      </c>
      <c r="K407" s="271">
        <v>2948.45</v>
      </c>
      <c r="L407" s="271">
        <v>2882.55</v>
      </c>
      <c r="M407" s="271">
        <v>5.1450000000000003E-2</v>
      </c>
      <c r="N407" s="1"/>
      <c r="O407" s="1"/>
    </row>
    <row r="408" spans="1:15" ht="12.75" customHeight="1">
      <c r="A408" s="30">
        <v>398</v>
      </c>
      <c r="B408" s="281" t="s">
        <v>475</v>
      </c>
      <c r="C408" s="271">
        <v>391.2</v>
      </c>
      <c r="D408" s="272">
        <v>393.5333333333333</v>
      </c>
      <c r="E408" s="272">
        <v>387.46666666666658</v>
      </c>
      <c r="F408" s="272">
        <v>383.73333333333329</v>
      </c>
      <c r="G408" s="272">
        <v>377.66666666666657</v>
      </c>
      <c r="H408" s="272">
        <v>397.26666666666659</v>
      </c>
      <c r="I408" s="272">
        <v>403.33333333333331</v>
      </c>
      <c r="J408" s="272">
        <v>407.06666666666661</v>
      </c>
      <c r="K408" s="271">
        <v>399.6</v>
      </c>
      <c r="L408" s="271">
        <v>389.8</v>
      </c>
      <c r="M408" s="271">
        <v>1.02867</v>
      </c>
      <c r="N408" s="1"/>
      <c r="O408" s="1"/>
    </row>
    <row r="409" spans="1:15" ht="12.75" customHeight="1">
      <c r="A409" s="30">
        <v>399</v>
      </c>
      <c r="B409" s="281" t="s">
        <v>476</v>
      </c>
      <c r="C409" s="271">
        <v>114.4</v>
      </c>
      <c r="D409" s="272">
        <v>114.33333333333333</v>
      </c>
      <c r="E409" s="272">
        <v>112.16666666666666</v>
      </c>
      <c r="F409" s="272">
        <v>109.93333333333332</v>
      </c>
      <c r="G409" s="272">
        <v>107.76666666666665</v>
      </c>
      <c r="H409" s="272">
        <v>116.56666666666666</v>
      </c>
      <c r="I409" s="272">
        <v>118.73333333333332</v>
      </c>
      <c r="J409" s="272">
        <v>120.96666666666667</v>
      </c>
      <c r="K409" s="271">
        <v>116.5</v>
      </c>
      <c r="L409" s="271">
        <v>112.1</v>
      </c>
      <c r="M409" s="271">
        <v>19.810289999999998</v>
      </c>
      <c r="N409" s="1"/>
      <c r="O409" s="1"/>
    </row>
    <row r="410" spans="1:15" ht="12.75" customHeight="1">
      <c r="A410" s="30">
        <v>400</v>
      </c>
      <c r="B410" s="281" t="s">
        <v>189</v>
      </c>
      <c r="C410" s="271">
        <v>21420.95</v>
      </c>
      <c r="D410" s="272">
        <v>21527.399999999998</v>
      </c>
      <c r="E410" s="272">
        <v>21254.799999999996</v>
      </c>
      <c r="F410" s="272">
        <v>21088.649999999998</v>
      </c>
      <c r="G410" s="272">
        <v>20816.049999999996</v>
      </c>
      <c r="H410" s="272">
        <v>21693.549999999996</v>
      </c>
      <c r="I410" s="272">
        <v>21966.149999999994</v>
      </c>
      <c r="J410" s="272">
        <v>22132.299999999996</v>
      </c>
      <c r="K410" s="271">
        <v>21800</v>
      </c>
      <c r="L410" s="271">
        <v>21361.25</v>
      </c>
      <c r="M410" s="271">
        <v>0.28971000000000002</v>
      </c>
      <c r="N410" s="1"/>
      <c r="O410" s="1"/>
    </row>
    <row r="411" spans="1:15" ht="12.75" customHeight="1">
      <c r="A411" s="30">
        <v>401</v>
      </c>
      <c r="B411" s="281" t="s">
        <v>865</v>
      </c>
      <c r="C411" s="271">
        <v>44.8</v>
      </c>
      <c r="D411" s="272">
        <v>45.1</v>
      </c>
      <c r="E411" s="272">
        <v>44.35</v>
      </c>
      <c r="F411" s="272">
        <v>43.9</v>
      </c>
      <c r="G411" s="272">
        <v>43.15</v>
      </c>
      <c r="H411" s="272">
        <v>45.550000000000004</v>
      </c>
      <c r="I411" s="272">
        <v>46.300000000000004</v>
      </c>
      <c r="J411" s="272">
        <v>46.750000000000007</v>
      </c>
      <c r="K411" s="271">
        <v>45.85</v>
      </c>
      <c r="L411" s="271">
        <v>44.65</v>
      </c>
      <c r="M411" s="271">
        <v>72.651169999999993</v>
      </c>
      <c r="N411" s="1"/>
      <c r="O411" s="1"/>
    </row>
    <row r="412" spans="1:15" ht="12.75" customHeight="1">
      <c r="A412" s="30">
        <v>402</v>
      </c>
      <c r="B412" s="281" t="s">
        <v>477</v>
      </c>
      <c r="C412" s="271">
        <v>1899.75</v>
      </c>
      <c r="D412" s="272">
        <v>1909.4666666666665</v>
      </c>
      <c r="E412" s="272">
        <v>1880.9333333333329</v>
      </c>
      <c r="F412" s="272">
        <v>1862.1166666666666</v>
      </c>
      <c r="G412" s="272">
        <v>1833.583333333333</v>
      </c>
      <c r="H412" s="272">
        <v>1928.2833333333328</v>
      </c>
      <c r="I412" s="272">
        <v>1956.8166666666662</v>
      </c>
      <c r="J412" s="272">
        <v>1975.6333333333328</v>
      </c>
      <c r="K412" s="271">
        <v>1938</v>
      </c>
      <c r="L412" s="271">
        <v>1890.65</v>
      </c>
      <c r="M412" s="271">
        <v>0.17513999999999999</v>
      </c>
      <c r="N412" s="1"/>
      <c r="O412" s="1"/>
    </row>
    <row r="413" spans="1:15" ht="12.75" customHeight="1">
      <c r="A413" s="30">
        <v>403</v>
      </c>
      <c r="B413" s="281" t="s">
        <v>192</v>
      </c>
      <c r="C413" s="271">
        <v>1355.55</v>
      </c>
      <c r="D413" s="272">
        <v>1358.5166666666667</v>
      </c>
      <c r="E413" s="272">
        <v>1348.0333333333333</v>
      </c>
      <c r="F413" s="272">
        <v>1340.5166666666667</v>
      </c>
      <c r="G413" s="272">
        <v>1330.0333333333333</v>
      </c>
      <c r="H413" s="272">
        <v>1366.0333333333333</v>
      </c>
      <c r="I413" s="272">
        <v>1376.5166666666664</v>
      </c>
      <c r="J413" s="272">
        <v>1384.0333333333333</v>
      </c>
      <c r="K413" s="271">
        <v>1369</v>
      </c>
      <c r="L413" s="271">
        <v>1351</v>
      </c>
      <c r="M413" s="271">
        <v>13.19975</v>
      </c>
      <c r="N413" s="1"/>
      <c r="O413" s="1"/>
    </row>
    <row r="414" spans="1:15" ht="12.75" customHeight="1">
      <c r="A414" s="30">
        <v>404</v>
      </c>
      <c r="B414" s="281" t="s">
        <v>866</v>
      </c>
      <c r="C414" s="271">
        <v>300.7</v>
      </c>
      <c r="D414" s="272">
        <v>301.04999999999995</v>
      </c>
      <c r="E414" s="272">
        <v>299.19999999999993</v>
      </c>
      <c r="F414" s="272">
        <v>297.7</v>
      </c>
      <c r="G414" s="272">
        <v>295.84999999999997</v>
      </c>
      <c r="H414" s="272">
        <v>302.5499999999999</v>
      </c>
      <c r="I414" s="272">
        <v>304.39999999999992</v>
      </c>
      <c r="J414" s="272">
        <v>305.89999999999986</v>
      </c>
      <c r="K414" s="271">
        <v>302.89999999999998</v>
      </c>
      <c r="L414" s="271">
        <v>299.55</v>
      </c>
      <c r="M414" s="271">
        <v>0.89268000000000003</v>
      </c>
      <c r="N414" s="1"/>
      <c r="O414" s="1"/>
    </row>
    <row r="415" spans="1:15" ht="12.75" customHeight="1">
      <c r="A415" s="30">
        <v>405</v>
      </c>
      <c r="B415" s="281" t="s">
        <v>190</v>
      </c>
      <c r="C415" s="271">
        <v>2896.2</v>
      </c>
      <c r="D415" s="272">
        <v>2903.2000000000003</v>
      </c>
      <c r="E415" s="272">
        <v>2870.0000000000005</v>
      </c>
      <c r="F415" s="272">
        <v>2843.8</v>
      </c>
      <c r="G415" s="272">
        <v>2810.6000000000004</v>
      </c>
      <c r="H415" s="272">
        <v>2929.4000000000005</v>
      </c>
      <c r="I415" s="272">
        <v>2962.6000000000004</v>
      </c>
      <c r="J415" s="272">
        <v>2988.8000000000006</v>
      </c>
      <c r="K415" s="271">
        <v>2936.4</v>
      </c>
      <c r="L415" s="271">
        <v>2877</v>
      </c>
      <c r="M415" s="271">
        <v>3.6248999999999998</v>
      </c>
      <c r="N415" s="1"/>
      <c r="O415" s="1"/>
    </row>
    <row r="416" spans="1:15" ht="12.75" customHeight="1">
      <c r="A416" s="30">
        <v>406</v>
      </c>
      <c r="B416" s="281" t="s">
        <v>478</v>
      </c>
      <c r="C416" s="271">
        <v>716.35</v>
      </c>
      <c r="D416" s="272">
        <v>718.76666666666677</v>
      </c>
      <c r="E416" s="272">
        <v>710.88333333333355</v>
      </c>
      <c r="F416" s="272">
        <v>705.41666666666674</v>
      </c>
      <c r="G416" s="272">
        <v>697.53333333333353</v>
      </c>
      <c r="H416" s="272">
        <v>724.23333333333358</v>
      </c>
      <c r="I416" s="272">
        <v>732.11666666666679</v>
      </c>
      <c r="J416" s="272">
        <v>737.5833333333336</v>
      </c>
      <c r="K416" s="271">
        <v>726.65</v>
      </c>
      <c r="L416" s="271">
        <v>713.3</v>
      </c>
      <c r="M416" s="271">
        <v>5.3068400000000002</v>
      </c>
      <c r="N416" s="1"/>
      <c r="O416" s="1"/>
    </row>
    <row r="417" spans="1:15" ht="12.75" customHeight="1">
      <c r="A417" s="30">
        <v>407</v>
      </c>
      <c r="B417" s="281" t="s">
        <v>479</v>
      </c>
      <c r="C417" s="271">
        <v>3298.9</v>
      </c>
      <c r="D417" s="272">
        <v>3322.7333333333336</v>
      </c>
      <c r="E417" s="272">
        <v>3267.3666666666672</v>
      </c>
      <c r="F417" s="272">
        <v>3235.8333333333335</v>
      </c>
      <c r="G417" s="272">
        <v>3180.4666666666672</v>
      </c>
      <c r="H417" s="272">
        <v>3354.2666666666673</v>
      </c>
      <c r="I417" s="272">
        <v>3409.6333333333341</v>
      </c>
      <c r="J417" s="272">
        <v>3441.1666666666674</v>
      </c>
      <c r="K417" s="271">
        <v>3378.1</v>
      </c>
      <c r="L417" s="271">
        <v>3291.2</v>
      </c>
      <c r="M417" s="271">
        <v>0.69908999999999999</v>
      </c>
      <c r="N417" s="1"/>
      <c r="O417" s="1"/>
    </row>
    <row r="418" spans="1:15" ht="12.75" customHeight="1">
      <c r="A418" s="30">
        <v>408</v>
      </c>
      <c r="B418" s="281" t="s">
        <v>480</v>
      </c>
      <c r="C418" s="271">
        <v>392.65</v>
      </c>
      <c r="D418" s="272">
        <v>391.93333333333339</v>
      </c>
      <c r="E418" s="272">
        <v>386.56666666666678</v>
      </c>
      <c r="F418" s="272">
        <v>380.48333333333341</v>
      </c>
      <c r="G418" s="272">
        <v>375.11666666666679</v>
      </c>
      <c r="H418" s="272">
        <v>398.01666666666677</v>
      </c>
      <c r="I418" s="272">
        <v>403.38333333333333</v>
      </c>
      <c r="J418" s="272">
        <v>409.46666666666675</v>
      </c>
      <c r="K418" s="271">
        <v>397.3</v>
      </c>
      <c r="L418" s="271">
        <v>385.85</v>
      </c>
      <c r="M418" s="271">
        <v>2.18797</v>
      </c>
      <c r="N418" s="1"/>
      <c r="O418" s="1"/>
    </row>
    <row r="419" spans="1:15" ht="12.75" customHeight="1">
      <c r="A419" s="30">
        <v>409</v>
      </c>
      <c r="B419" s="281" t="s">
        <v>826</v>
      </c>
      <c r="C419" s="271">
        <v>539.1</v>
      </c>
      <c r="D419" s="272">
        <v>547.79999999999995</v>
      </c>
      <c r="E419" s="272">
        <v>519.59999999999991</v>
      </c>
      <c r="F419" s="272">
        <v>500.09999999999991</v>
      </c>
      <c r="G419" s="272">
        <v>471.89999999999986</v>
      </c>
      <c r="H419" s="272">
        <v>567.29999999999995</v>
      </c>
      <c r="I419" s="272">
        <v>595.5</v>
      </c>
      <c r="J419" s="272">
        <v>615</v>
      </c>
      <c r="K419" s="271">
        <v>576</v>
      </c>
      <c r="L419" s="271">
        <v>528.29999999999995</v>
      </c>
      <c r="M419" s="271">
        <v>49.162379999999999</v>
      </c>
      <c r="N419" s="1"/>
      <c r="O419" s="1"/>
    </row>
    <row r="420" spans="1:15" ht="12.75" customHeight="1">
      <c r="A420" s="30">
        <v>410</v>
      </c>
      <c r="B420" s="281" t="s">
        <v>481</v>
      </c>
      <c r="C420" s="271">
        <v>700.35</v>
      </c>
      <c r="D420" s="272">
        <v>702.54999999999984</v>
      </c>
      <c r="E420" s="272">
        <v>693.09999999999968</v>
      </c>
      <c r="F420" s="272">
        <v>685.8499999999998</v>
      </c>
      <c r="G420" s="272">
        <v>676.39999999999964</v>
      </c>
      <c r="H420" s="272">
        <v>709.79999999999973</v>
      </c>
      <c r="I420" s="272">
        <v>719.24999999999977</v>
      </c>
      <c r="J420" s="272">
        <v>726.49999999999977</v>
      </c>
      <c r="K420" s="271">
        <v>712</v>
      </c>
      <c r="L420" s="271">
        <v>695.3</v>
      </c>
      <c r="M420" s="271">
        <v>1.0196000000000001</v>
      </c>
      <c r="N420" s="1"/>
      <c r="O420" s="1"/>
    </row>
    <row r="421" spans="1:15" ht="12.75" customHeight="1">
      <c r="A421" s="30">
        <v>411</v>
      </c>
      <c r="B421" s="281" t="s">
        <v>482</v>
      </c>
      <c r="C421" s="271">
        <v>46.6</v>
      </c>
      <c r="D421" s="272">
        <v>46.783333333333331</v>
      </c>
      <c r="E421" s="272">
        <v>46.316666666666663</v>
      </c>
      <c r="F421" s="272">
        <v>46.033333333333331</v>
      </c>
      <c r="G421" s="272">
        <v>45.566666666666663</v>
      </c>
      <c r="H421" s="272">
        <v>47.066666666666663</v>
      </c>
      <c r="I421" s="272">
        <v>47.533333333333331</v>
      </c>
      <c r="J421" s="272">
        <v>47.816666666666663</v>
      </c>
      <c r="K421" s="271">
        <v>47.25</v>
      </c>
      <c r="L421" s="271">
        <v>46.5</v>
      </c>
      <c r="M421" s="271">
        <v>13.98573</v>
      </c>
      <c r="N421" s="1"/>
      <c r="O421" s="1"/>
    </row>
    <row r="422" spans="1:15" ht="12.75" customHeight="1">
      <c r="A422" s="30">
        <v>412</v>
      </c>
      <c r="B422" s="281" t="s">
        <v>867</v>
      </c>
      <c r="C422" s="271">
        <v>703.1</v>
      </c>
      <c r="D422" s="272">
        <v>706.0333333333333</v>
      </c>
      <c r="E422" s="272">
        <v>697.16666666666663</v>
      </c>
      <c r="F422" s="272">
        <v>691.23333333333335</v>
      </c>
      <c r="G422" s="272">
        <v>682.36666666666667</v>
      </c>
      <c r="H422" s="272">
        <v>711.96666666666658</v>
      </c>
      <c r="I422" s="272">
        <v>720.83333333333337</v>
      </c>
      <c r="J422" s="272">
        <v>726.76666666666654</v>
      </c>
      <c r="K422" s="271">
        <v>714.9</v>
      </c>
      <c r="L422" s="271">
        <v>700.1</v>
      </c>
      <c r="M422" s="271">
        <v>13.5016</v>
      </c>
      <c r="N422" s="1"/>
      <c r="O422" s="1"/>
    </row>
    <row r="423" spans="1:15" ht="12.75" customHeight="1">
      <c r="A423" s="30">
        <v>413</v>
      </c>
      <c r="B423" s="281" t="s">
        <v>188</v>
      </c>
      <c r="C423" s="271">
        <v>528.15</v>
      </c>
      <c r="D423" s="272">
        <v>527.68333333333328</v>
      </c>
      <c r="E423" s="272">
        <v>524.81666666666661</v>
      </c>
      <c r="F423" s="272">
        <v>521.48333333333335</v>
      </c>
      <c r="G423" s="272">
        <v>518.61666666666667</v>
      </c>
      <c r="H423" s="272">
        <v>531.01666666666654</v>
      </c>
      <c r="I423" s="272">
        <v>533.8833333333331</v>
      </c>
      <c r="J423" s="272">
        <v>537.21666666666647</v>
      </c>
      <c r="K423" s="271">
        <v>530.54999999999995</v>
      </c>
      <c r="L423" s="271">
        <v>524.35</v>
      </c>
      <c r="M423" s="271">
        <v>120.54183</v>
      </c>
      <c r="N423" s="1"/>
      <c r="O423" s="1"/>
    </row>
    <row r="424" spans="1:15" ht="12.75" customHeight="1">
      <c r="A424" s="30">
        <v>414</v>
      </c>
      <c r="B424" s="281" t="s">
        <v>186</v>
      </c>
      <c r="C424" s="271">
        <v>82.85</v>
      </c>
      <c r="D424" s="272">
        <v>83.083333333333329</v>
      </c>
      <c r="E424" s="272">
        <v>82.11666666666666</v>
      </c>
      <c r="F424" s="272">
        <v>81.383333333333326</v>
      </c>
      <c r="G424" s="272">
        <v>80.416666666666657</v>
      </c>
      <c r="H424" s="272">
        <v>83.816666666666663</v>
      </c>
      <c r="I424" s="272">
        <v>84.783333333333331</v>
      </c>
      <c r="J424" s="272">
        <v>85.516666666666666</v>
      </c>
      <c r="K424" s="271">
        <v>84.05</v>
      </c>
      <c r="L424" s="271">
        <v>82.35</v>
      </c>
      <c r="M424" s="271">
        <v>280.56754999999998</v>
      </c>
      <c r="N424" s="1"/>
      <c r="O424" s="1"/>
    </row>
    <row r="425" spans="1:15" ht="12.75" customHeight="1">
      <c r="A425" s="30">
        <v>415</v>
      </c>
      <c r="B425" s="281" t="s">
        <v>483</v>
      </c>
      <c r="C425" s="271">
        <v>292.85000000000002</v>
      </c>
      <c r="D425" s="272">
        <v>289.05</v>
      </c>
      <c r="E425" s="272">
        <v>282.3</v>
      </c>
      <c r="F425" s="272">
        <v>271.75</v>
      </c>
      <c r="G425" s="272">
        <v>265</v>
      </c>
      <c r="H425" s="272">
        <v>299.60000000000002</v>
      </c>
      <c r="I425" s="272">
        <v>306.35000000000002</v>
      </c>
      <c r="J425" s="272">
        <v>316.90000000000003</v>
      </c>
      <c r="K425" s="271">
        <v>295.8</v>
      </c>
      <c r="L425" s="271">
        <v>278.5</v>
      </c>
      <c r="M425" s="271">
        <v>11.67956</v>
      </c>
      <c r="N425" s="1"/>
      <c r="O425" s="1"/>
    </row>
    <row r="426" spans="1:15" ht="12.75" customHeight="1">
      <c r="A426" s="30">
        <v>416</v>
      </c>
      <c r="B426" s="281" t="s">
        <v>484</v>
      </c>
      <c r="C426" s="271">
        <v>155.15</v>
      </c>
      <c r="D426" s="272">
        <v>154.36666666666667</v>
      </c>
      <c r="E426" s="272">
        <v>151.83333333333334</v>
      </c>
      <c r="F426" s="272">
        <v>148.51666666666668</v>
      </c>
      <c r="G426" s="272">
        <v>145.98333333333335</v>
      </c>
      <c r="H426" s="272">
        <v>157.68333333333334</v>
      </c>
      <c r="I426" s="272">
        <v>160.21666666666664</v>
      </c>
      <c r="J426" s="272">
        <v>163.53333333333333</v>
      </c>
      <c r="K426" s="271">
        <v>156.9</v>
      </c>
      <c r="L426" s="271">
        <v>151.05000000000001</v>
      </c>
      <c r="M426" s="271">
        <v>15.92976</v>
      </c>
      <c r="N426" s="1"/>
      <c r="O426" s="1"/>
    </row>
    <row r="427" spans="1:15" ht="12.75" customHeight="1">
      <c r="A427" s="30">
        <v>417</v>
      </c>
      <c r="B427" s="281" t="s">
        <v>485</v>
      </c>
      <c r="C427" s="271">
        <v>356.4</v>
      </c>
      <c r="D427" s="272">
        <v>356.41666666666669</v>
      </c>
      <c r="E427" s="272">
        <v>347.83333333333337</v>
      </c>
      <c r="F427" s="272">
        <v>339.26666666666671</v>
      </c>
      <c r="G427" s="272">
        <v>330.68333333333339</v>
      </c>
      <c r="H427" s="272">
        <v>364.98333333333335</v>
      </c>
      <c r="I427" s="272">
        <v>373.56666666666672</v>
      </c>
      <c r="J427" s="272">
        <v>382.13333333333333</v>
      </c>
      <c r="K427" s="271">
        <v>365</v>
      </c>
      <c r="L427" s="271">
        <v>347.85</v>
      </c>
      <c r="M427" s="271">
        <v>10.39542</v>
      </c>
      <c r="N427" s="1"/>
      <c r="O427" s="1"/>
    </row>
    <row r="428" spans="1:15" ht="12.75" customHeight="1">
      <c r="A428" s="30">
        <v>418</v>
      </c>
      <c r="B428" s="281" t="s">
        <v>486</v>
      </c>
      <c r="C428" s="271">
        <v>465.95</v>
      </c>
      <c r="D428" s="272">
        <v>466.11666666666662</v>
      </c>
      <c r="E428" s="272">
        <v>461.23333333333323</v>
      </c>
      <c r="F428" s="272">
        <v>456.51666666666659</v>
      </c>
      <c r="G428" s="272">
        <v>451.63333333333321</v>
      </c>
      <c r="H428" s="272">
        <v>470.83333333333326</v>
      </c>
      <c r="I428" s="272">
        <v>475.71666666666658</v>
      </c>
      <c r="J428" s="272">
        <v>480.43333333333328</v>
      </c>
      <c r="K428" s="271">
        <v>471</v>
      </c>
      <c r="L428" s="271">
        <v>461.4</v>
      </c>
      <c r="M428" s="271">
        <v>0.71438999999999997</v>
      </c>
      <c r="N428" s="1"/>
      <c r="O428" s="1"/>
    </row>
    <row r="429" spans="1:15" ht="12.75" customHeight="1">
      <c r="A429" s="30">
        <v>419</v>
      </c>
      <c r="B429" s="281" t="s">
        <v>487</v>
      </c>
      <c r="C429" s="271">
        <v>478.15</v>
      </c>
      <c r="D429" s="272">
        <v>481.23333333333335</v>
      </c>
      <c r="E429" s="272">
        <v>472.66666666666669</v>
      </c>
      <c r="F429" s="272">
        <v>467.18333333333334</v>
      </c>
      <c r="G429" s="272">
        <v>458.61666666666667</v>
      </c>
      <c r="H429" s="272">
        <v>486.7166666666667</v>
      </c>
      <c r="I429" s="272">
        <v>495.2833333333333</v>
      </c>
      <c r="J429" s="272">
        <v>500.76666666666671</v>
      </c>
      <c r="K429" s="271">
        <v>489.8</v>
      </c>
      <c r="L429" s="271">
        <v>475.75</v>
      </c>
      <c r="M429" s="271">
        <v>2.3568500000000001</v>
      </c>
      <c r="N429" s="1"/>
      <c r="O429" s="1"/>
    </row>
    <row r="430" spans="1:15" ht="12.75" customHeight="1">
      <c r="A430" s="30">
        <v>420</v>
      </c>
      <c r="B430" s="281" t="s">
        <v>488</v>
      </c>
      <c r="C430" s="271">
        <v>229.2</v>
      </c>
      <c r="D430" s="272">
        <v>226.21666666666667</v>
      </c>
      <c r="E430" s="272">
        <v>221.98333333333335</v>
      </c>
      <c r="F430" s="272">
        <v>214.76666666666668</v>
      </c>
      <c r="G430" s="272">
        <v>210.53333333333336</v>
      </c>
      <c r="H430" s="272">
        <v>233.43333333333334</v>
      </c>
      <c r="I430" s="272">
        <v>237.66666666666663</v>
      </c>
      <c r="J430" s="272">
        <v>244.88333333333333</v>
      </c>
      <c r="K430" s="271">
        <v>230.45</v>
      </c>
      <c r="L430" s="271">
        <v>219</v>
      </c>
      <c r="M430" s="271">
        <v>7.5517599999999998</v>
      </c>
      <c r="N430" s="1"/>
      <c r="O430" s="1"/>
    </row>
    <row r="431" spans="1:15" ht="12.75" customHeight="1">
      <c r="A431" s="30">
        <v>421</v>
      </c>
      <c r="B431" s="281" t="s">
        <v>193</v>
      </c>
      <c r="C431" s="271">
        <v>920.8</v>
      </c>
      <c r="D431" s="272">
        <v>920.6</v>
      </c>
      <c r="E431" s="272">
        <v>915.2</v>
      </c>
      <c r="F431" s="272">
        <v>909.6</v>
      </c>
      <c r="G431" s="272">
        <v>904.2</v>
      </c>
      <c r="H431" s="272">
        <v>926.2</v>
      </c>
      <c r="I431" s="272">
        <v>931.59999999999991</v>
      </c>
      <c r="J431" s="272">
        <v>937.2</v>
      </c>
      <c r="K431" s="271">
        <v>926</v>
      </c>
      <c r="L431" s="271">
        <v>915</v>
      </c>
      <c r="M431" s="271">
        <v>18.283270000000002</v>
      </c>
      <c r="N431" s="1"/>
      <c r="O431" s="1"/>
    </row>
    <row r="432" spans="1:15" ht="12.75" customHeight="1">
      <c r="A432" s="30">
        <v>422</v>
      </c>
      <c r="B432" s="281" t="s">
        <v>194</v>
      </c>
      <c r="C432" s="271">
        <v>481.45</v>
      </c>
      <c r="D432" s="272">
        <v>485.25</v>
      </c>
      <c r="E432" s="272">
        <v>476.35</v>
      </c>
      <c r="F432" s="272">
        <v>471.25</v>
      </c>
      <c r="G432" s="272">
        <v>462.35</v>
      </c>
      <c r="H432" s="272">
        <v>490.35</v>
      </c>
      <c r="I432" s="272">
        <v>499.25</v>
      </c>
      <c r="J432" s="272">
        <v>504.35</v>
      </c>
      <c r="K432" s="271">
        <v>494.15</v>
      </c>
      <c r="L432" s="271">
        <v>480.15</v>
      </c>
      <c r="M432" s="271">
        <v>10.265079999999999</v>
      </c>
      <c r="N432" s="1"/>
      <c r="O432" s="1"/>
    </row>
    <row r="433" spans="1:15" ht="12.75" customHeight="1">
      <c r="A433" s="30">
        <v>423</v>
      </c>
      <c r="B433" s="281" t="s">
        <v>489</v>
      </c>
      <c r="C433" s="271">
        <v>2121.5</v>
      </c>
      <c r="D433" s="272">
        <v>2118.1333333333332</v>
      </c>
      <c r="E433" s="272">
        <v>2096.2666666666664</v>
      </c>
      <c r="F433" s="272">
        <v>2071.0333333333333</v>
      </c>
      <c r="G433" s="272">
        <v>2049.1666666666665</v>
      </c>
      <c r="H433" s="272">
        <v>2143.3666666666663</v>
      </c>
      <c r="I433" s="272">
        <v>2165.2333333333331</v>
      </c>
      <c r="J433" s="272">
        <v>2190.4666666666662</v>
      </c>
      <c r="K433" s="271">
        <v>2140</v>
      </c>
      <c r="L433" s="271">
        <v>2092.9</v>
      </c>
      <c r="M433" s="271">
        <v>0.19678000000000001</v>
      </c>
      <c r="N433" s="1"/>
      <c r="O433" s="1"/>
    </row>
    <row r="434" spans="1:15" ht="12.75" customHeight="1">
      <c r="A434" s="30">
        <v>424</v>
      </c>
      <c r="B434" s="281" t="s">
        <v>490</v>
      </c>
      <c r="C434" s="271">
        <v>843.45</v>
      </c>
      <c r="D434" s="272">
        <v>838.48333333333323</v>
      </c>
      <c r="E434" s="272">
        <v>826.96666666666647</v>
      </c>
      <c r="F434" s="272">
        <v>810.48333333333323</v>
      </c>
      <c r="G434" s="272">
        <v>798.96666666666647</v>
      </c>
      <c r="H434" s="272">
        <v>854.96666666666647</v>
      </c>
      <c r="I434" s="272">
        <v>866.48333333333312</v>
      </c>
      <c r="J434" s="272">
        <v>882.96666666666647</v>
      </c>
      <c r="K434" s="271">
        <v>850</v>
      </c>
      <c r="L434" s="271">
        <v>822</v>
      </c>
      <c r="M434" s="271">
        <v>0.70823999999999998</v>
      </c>
      <c r="N434" s="1"/>
      <c r="O434" s="1"/>
    </row>
    <row r="435" spans="1:15" ht="12.75" customHeight="1">
      <c r="A435" s="30">
        <v>425</v>
      </c>
      <c r="B435" s="281" t="s">
        <v>491</v>
      </c>
      <c r="C435" s="271">
        <v>476.65</v>
      </c>
      <c r="D435" s="272">
        <v>477.7</v>
      </c>
      <c r="E435" s="272">
        <v>471.45</v>
      </c>
      <c r="F435" s="272">
        <v>466.25</v>
      </c>
      <c r="G435" s="272">
        <v>460</v>
      </c>
      <c r="H435" s="272">
        <v>482.9</v>
      </c>
      <c r="I435" s="272">
        <v>489.15</v>
      </c>
      <c r="J435" s="272">
        <v>494.34999999999997</v>
      </c>
      <c r="K435" s="271">
        <v>483.95</v>
      </c>
      <c r="L435" s="271">
        <v>472.5</v>
      </c>
      <c r="M435" s="271">
        <v>2.25915</v>
      </c>
      <c r="N435" s="1"/>
      <c r="O435" s="1"/>
    </row>
    <row r="436" spans="1:15" ht="12.75" customHeight="1">
      <c r="A436" s="30">
        <v>426</v>
      </c>
      <c r="B436" s="281" t="s">
        <v>492</v>
      </c>
      <c r="C436" s="271">
        <v>332.75</v>
      </c>
      <c r="D436" s="272">
        <v>332.61666666666667</v>
      </c>
      <c r="E436" s="272">
        <v>330.23333333333335</v>
      </c>
      <c r="F436" s="272">
        <v>327.7166666666667</v>
      </c>
      <c r="G436" s="272">
        <v>325.33333333333337</v>
      </c>
      <c r="H436" s="272">
        <v>335.13333333333333</v>
      </c>
      <c r="I436" s="272">
        <v>337.51666666666665</v>
      </c>
      <c r="J436" s="272">
        <v>340.0333333333333</v>
      </c>
      <c r="K436" s="271">
        <v>335</v>
      </c>
      <c r="L436" s="271">
        <v>330.1</v>
      </c>
      <c r="M436" s="271">
        <v>1.12514</v>
      </c>
      <c r="N436" s="1"/>
      <c r="O436" s="1"/>
    </row>
    <row r="437" spans="1:15" ht="12.75" customHeight="1">
      <c r="A437" s="30">
        <v>427</v>
      </c>
      <c r="B437" s="281" t="s">
        <v>493</v>
      </c>
      <c r="C437" s="271">
        <v>1969.1</v>
      </c>
      <c r="D437" s="272">
        <v>1965.7</v>
      </c>
      <c r="E437" s="272">
        <v>1907.4</v>
      </c>
      <c r="F437" s="272">
        <v>1845.7</v>
      </c>
      <c r="G437" s="272">
        <v>1787.4</v>
      </c>
      <c r="H437" s="272">
        <v>2027.4</v>
      </c>
      <c r="I437" s="272">
        <v>2085.6999999999998</v>
      </c>
      <c r="J437" s="272">
        <v>2147.4</v>
      </c>
      <c r="K437" s="271">
        <v>2024</v>
      </c>
      <c r="L437" s="271">
        <v>1904</v>
      </c>
      <c r="M437" s="271">
        <v>2.2127400000000002</v>
      </c>
      <c r="N437" s="1"/>
      <c r="O437" s="1"/>
    </row>
    <row r="438" spans="1:15" ht="12.75" customHeight="1">
      <c r="A438" s="30">
        <v>428</v>
      </c>
      <c r="B438" s="281" t="s">
        <v>494</v>
      </c>
      <c r="C438" s="271">
        <v>456.1</v>
      </c>
      <c r="D438" s="272">
        <v>452.36666666666662</v>
      </c>
      <c r="E438" s="272">
        <v>446.73333333333323</v>
      </c>
      <c r="F438" s="272">
        <v>437.36666666666662</v>
      </c>
      <c r="G438" s="272">
        <v>431.73333333333323</v>
      </c>
      <c r="H438" s="272">
        <v>461.73333333333323</v>
      </c>
      <c r="I438" s="272">
        <v>467.36666666666656</v>
      </c>
      <c r="J438" s="272">
        <v>476.73333333333323</v>
      </c>
      <c r="K438" s="271">
        <v>458</v>
      </c>
      <c r="L438" s="271">
        <v>443</v>
      </c>
      <c r="M438" s="271">
        <v>4.1342999999999996</v>
      </c>
      <c r="N438" s="1"/>
      <c r="O438" s="1"/>
    </row>
    <row r="439" spans="1:15" ht="12.75" customHeight="1">
      <c r="A439" s="30">
        <v>429</v>
      </c>
      <c r="B439" s="281" t="s">
        <v>495</v>
      </c>
      <c r="C439" s="271">
        <v>7.6</v>
      </c>
      <c r="D439" s="272">
        <v>7.6499999999999995</v>
      </c>
      <c r="E439" s="272">
        <v>7.4999999999999991</v>
      </c>
      <c r="F439" s="272">
        <v>7.3999999999999995</v>
      </c>
      <c r="G439" s="272">
        <v>7.2499999999999991</v>
      </c>
      <c r="H439" s="272">
        <v>7.7499999999999991</v>
      </c>
      <c r="I439" s="272">
        <v>7.8999999999999995</v>
      </c>
      <c r="J439" s="272">
        <v>7.9999999999999991</v>
      </c>
      <c r="K439" s="271">
        <v>7.8</v>
      </c>
      <c r="L439" s="271">
        <v>7.55</v>
      </c>
      <c r="M439" s="271">
        <v>410.60982000000001</v>
      </c>
      <c r="N439" s="1"/>
      <c r="O439" s="1"/>
    </row>
    <row r="440" spans="1:15" ht="12.75" customHeight="1">
      <c r="A440" s="30">
        <v>430</v>
      </c>
      <c r="B440" s="281" t="s">
        <v>496</v>
      </c>
      <c r="C440" s="271">
        <v>910.15</v>
      </c>
      <c r="D440" s="272">
        <v>915.5333333333333</v>
      </c>
      <c r="E440" s="272">
        <v>901.76666666666665</v>
      </c>
      <c r="F440" s="272">
        <v>893.38333333333333</v>
      </c>
      <c r="G440" s="272">
        <v>879.61666666666667</v>
      </c>
      <c r="H440" s="272">
        <v>923.91666666666663</v>
      </c>
      <c r="I440" s="272">
        <v>937.68333333333328</v>
      </c>
      <c r="J440" s="272">
        <v>946.06666666666661</v>
      </c>
      <c r="K440" s="271">
        <v>929.3</v>
      </c>
      <c r="L440" s="271">
        <v>907.15</v>
      </c>
      <c r="M440" s="271">
        <v>0.32258999999999999</v>
      </c>
      <c r="N440" s="1"/>
      <c r="O440" s="1"/>
    </row>
    <row r="441" spans="1:15" ht="12.75" customHeight="1">
      <c r="A441" s="30">
        <v>431</v>
      </c>
      <c r="B441" s="281" t="s">
        <v>275</v>
      </c>
      <c r="C441" s="271">
        <v>590.1</v>
      </c>
      <c r="D441" s="272">
        <v>590.76666666666677</v>
      </c>
      <c r="E441" s="272">
        <v>585.98333333333358</v>
      </c>
      <c r="F441" s="272">
        <v>581.86666666666679</v>
      </c>
      <c r="G441" s="272">
        <v>577.0833333333336</v>
      </c>
      <c r="H441" s="272">
        <v>594.88333333333355</v>
      </c>
      <c r="I441" s="272">
        <v>599.66666666666663</v>
      </c>
      <c r="J441" s="272">
        <v>603.78333333333353</v>
      </c>
      <c r="K441" s="271">
        <v>595.54999999999995</v>
      </c>
      <c r="L441" s="271">
        <v>586.65</v>
      </c>
      <c r="M441" s="271">
        <v>7.5228000000000002</v>
      </c>
      <c r="N441" s="1"/>
      <c r="O441" s="1"/>
    </row>
    <row r="442" spans="1:15" ht="12.75" customHeight="1">
      <c r="A442" s="30">
        <v>432</v>
      </c>
      <c r="B442" s="281" t="s">
        <v>497</v>
      </c>
      <c r="C442" s="271">
        <v>1696.9</v>
      </c>
      <c r="D442" s="272">
        <v>1698.8500000000001</v>
      </c>
      <c r="E442" s="272">
        <v>1679.7000000000003</v>
      </c>
      <c r="F442" s="272">
        <v>1662.5000000000002</v>
      </c>
      <c r="G442" s="272">
        <v>1643.3500000000004</v>
      </c>
      <c r="H442" s="272">
        <v>1716.0500000000002</v>
      </c>
      <c r="I442" s="272">
        <v>1735.2000000000003</v>
      </c>
      <c r="J442" s="272">
        <v>1752.4</v>
      </c>
      <c r="K442" s="271">
        <v>1718</v>
      </c>
      <c r="L442" s="271">
        <v>1681.65</v>
      </c>
      <c r="M442" s="271">
        <v>0.24823000000000001</v>
      </c>
      <c r="N442" s="1"/>
      <c r="O442" s="1"/>
    </row>
    <row r="443" spans="1:15" ht="12.75" customHeight="1">
      <c r="A443" s="30">
        <v>433</v>
      </c>
      <c r="B443" s="281" t="s">
        <v>498</v>
      </c>
      <c r="C443" s="271">
        <v>596.95000000000005</v>
      </c>
      <c r="D443" s="272">
        <v>596.83333333333337</v>
      </c>
      <c r="E443" s="272">
        <v>593.61666666666679</v>
      </c>
      <c r="F443" s="272">
        <v>590.28333333333342</v>
      </c>
      <c r="G443" s="272">
        <v>587.06666666666683</v>
      </c>
      <c r="H443" s="272">
        <v>600.16666666666674</v>
      </c>
      <c r="I443" s="272">
        <v>603.38333333333321</v>
      </c>
      <c r="J443" s="272">
        <v>606.7166666666667</v>
      </c>
      <c r="K443" s="271">
        <v>600.04999999999995</v>
      </c>
      <c r="L443" s="271">
        <v>593.5</v>
      </c>
      <c r="M443" s="271">
        <v>0.46744999999999998</v>
      </c>
      <c r="N443" s="1"/>
      <c r="O443" s="1"/>
    </row>
    <row r="444" spans="1:15" ht="12.75" customHeight="1">
      <c r="A444" s="30">
        <v>434</v>
      </c>
      <c r="B444" s="281" t="s">
        <v>499</v>
      </c>
      <c r="C444" s="271">
        <v>908.6</v>
      </c>
      <c r="D444" s="272">
        <v>897.91666666666663</v>
      </c>
      <c r="E444" s="272">
        <v>880.88333333333321</v>
      </c>
      <c r="F444" s="272">
        <v>853.16666666666663</v>
      </c>
      <c r="G444" s="272">
        <v>836.13333333333321</v>
      </c>
      <c r="H444" s="272">
        <v>925.63333333333321</v>
      </c>
      <c r="I444" s="272">
        <v>942.66666666666674</v>
      </c>
      <c r="J444" s="272">
        <v>970.38333333333321</v>
      </c>
      <c r="K444" s="271">
        <v>914.95</v>
      </c>
      <c r="L444" s="271">
        <v>870.2</v>
      </c>
      <c r="M444" s="271">
        <v>0.99848999999999999</v>
      </c>
      <c r="N444" s="1"/>
      <c r="O444" s="1"/>
    </row>
    <row r="445" spans="1:15" ht="12.75" customHeight="1">
      <c r="A445" s="30">
        <v>435</v>
      </c>
      <c r="B445" s="281" t="s">
        <v>500</v>
      </c>
      <c r="C445" s="271">
        <v>38.85</v>
      </c>
      <c r="D445" s="272">
        <v>39.133333333333333</v>
      </c>
      <c r="E445" s="272">
        <v>38.366666666666667</v>
      </c>
      <c r="F445" s="272">
        <v>37.883333333333333</v>
      </c>
      <c r="G445" s="272">
        <v>37.116666666666667</v>
      </c>
      <c r="H445" s="272">
        <v>39.616666666666667</v>
      </c>
      <c r="I445" s="272">
        <v>40.383333333333333</v>
      </c>
      <c r="J445" s="272">
        <v>40.866666666666667</v>
      </c>
      <c r="K445" s="271">
        <v>39.9</v>
      </c>
      <c r="L445" s="271">
        <v>38.65</v>
      </c>
      <c r="M445" s="271">
        <v>115.62559</v>
      </c>
      <c r="N445" s="1"/>
      <c r="O445" s="1"/>
    </row>
    <row r="446" spans="1:15" ht="12.75" customHeight="1">
      <c r="A446" s="30">
        <v>436</v>
      </c>
      <c r="B446" s="281" t="s">
        <v>206</v>
      </c>
      <c r="C446" s="271">
        <v>970.55</v>
      </c>
      <c r="D446" s="272">
        <v>974.93333333333339</v>
      </c>
      <c r="E446" s="272">
        <v>963.86666666666679</v>
      </c>
      <c r="F446" s="272">
        <v>957.18333333333339</v>
      </c>
      <c r="G446" s="272">
        <v>946.11666666666679</v>
      </c>
      <c r="H446" s="272">
        <v>981.61666666666679</v>
      </c>
      <c r="I446" s="272">
        <v>992.68333333333339</v>
      </c>
      <c r="J446" s="272">
        <v>999.36666666666679</v>
      </c>
      <c r="K446" s="271">
        <v>986</v>
      </c>
      <c r="L446" s="271">
        <v>968.25</v>
      </c>
      <c r="M446" s="271">
        <v>11.82141</v>
      </c>
      <c r="N446" s="1"/>
      <c r="O446" s="1"/>
    </row>
    <row r="447" spans="1:15" ht="12.75" customHeight="1">
      <c r="A447" s="30">
        <v>437</v>
      </c>
      <c r="B447" s="281" t="s">
        <v>501</v>
      </c>
      <c r="C447" s="271">
        <v>752.2</v>
      </c>
      <c r="D447" s="272">
        <v>754.41666666666663</v>
      </c>
      <c r="E447" s="272">
        <v>743.83333333333326</v>
      </c>
      <c r="F447" s="272">
        <v>735.46666666666658</v>
      </c>
      <c r="G447" s="272">
        <v>724.88333333333321</v>
      </c>
      <c r="H447" s="272">
        <v>762.7833333333333</v>
      </c>
      <c r="I447" s="272">
        <v>773.36666666666656</v>
      </c>
      <c r="J447" s="272">
        <v>781.73333333333335</v>
      </c>
      <c r="K447" s="271">
        <v>765</v>
      </c>
      <c r="L447" s="271">
        <v>746.05</v>
      </c>
      <c r="M447" s="271">
        <v>4.5762299999999998</v>
      </c>
      <c r="N447" s="1"/>
      <c r="O447" s="1"/>
    </row>
    <row r="448" spans="1:15" ht="12.75" customHeight="1">
      <c r="A448" s="30">
        <v>438</v>
      </c>
      <c r="B448" s="281" t="s">
        <v>195</v>
      </c>
      <c r="C448" s="271">
        <v>1107.0999999999999</v>
      </c>
      <c r="D448" s="272">
        <v>1115.7</v>
      </c>
      <c r="E448" s="272">
        <v>1091.4000000000001</v>
      </c>
      <c r="F448" s="272">
        <v>1075.7</v>
      </c>
      <c r="G448" s="272">
        <v>1051.4000000000001</v>
      </c>
      <c r="H448" s="272">
        <v>1131.4000000000001</v>
      </c>
      <c r="I448" s="272">
        <v>1155.6999999999998</v>
      </c>
      <c r="J448" s="272">
        <v>1171.4000000000001</v>
      </c>
      <c r="K448" s="271">
        <v>1140</v>
      </c>
      <c r="L448" s="271">
        <v>1100</v>
      </c>
      <c r="M448" s="271">
        <v>14.62856</v>
      </c>
      <c r="N448" s="1"/>
      <c r="O448" s="1"/>
    </row>
    <row r="449" spans="1:15" ht="12.75" customHeight="1">
      <c r="A449" s="30">
        <v>439</v>
      </c>
      <c r="B449" s="281" t="s">
        <v>502</v>
      </c>
      <c r="C449" s="271">
        <v>219.45</v>
      </c>
      <c r="D449" s="272">
        <v>218.51666666666665</v>
      </c>
      <c r="E449" s="272">
        <v>217.0333333333333</v>
      </c>
      <c r="F449" s="272">
        <v>214.61666666666665</v>
      </c>
      <c r="G449" s="272">
        <v>213.1333333333333</v>
      </c>
      <c r="H449" s="272">
        <v>220.93333333333331</v>
      </c>
      <c r="I449" s="272">
        <v>222.41666666666666</v>
      </c>
      <c r="J449" s="272">
        <v>224.83333333333331</v>
      </c>
      <c r="K449" s="271">
        <v>220</v>
      </c>
      <c r="L449" s="271">
        <v>216.1</v>
      </c>
      <c r="M449" s="271">
        <v>9.34145</v>
      </c>
      <c r="N449" s="1"/>
      <c r="O449" s="1"/>
    </row>
    <row r="450" spans="1:15" ht="12.75" customHeight="1">
      <c r="A450" s="30">
        <v>440</v>
      </c>
      <c r="B450" s="281" t="s">
        <v>503</v>
      </c>
      <c r="C450" s="271">
        <v>1075.8499999999999</v>
      </c>
      <c r="D450" s="272">
        <v>1082.1333333333332</v>
      </c>
      <c r="E450" s="272">
        <v>1068.7166666666665</v>
      </c>
      <c r="F450" s="272">
        <v>1061.5833333333333</v>
      </c>
      <c r="G450" s="272">
        <v>1048.1666666666665</v>
      </c>
      <c r="H450" s="272">
        <v>1089.2666666666664</v>
      </c>
      <c r="I450" s="272">
        <v>1102.6833333333334</v>
      </c>
      <c r="J450" s="272">
        <v>1109.8166666666664</v>
      </c>
      <c r="K450" s="271">
        <v>1095.55</v>
      </c>
      <c r="L450" s="271">
        <v>1075</v>
      </c>
      <c r="M450" s="271">
        <v>2.7046999999999999</v>
      </c>
      <c r="N450" s="1"/>
      <c r="O450" s="1"/>
    </row>
    <row r="451" spans="1:15" ht="12.75" customHeight="1">
      <c r="A451" s="30">
        <v>441</v>
      </c>
      <c r="B451" s="281" t="s">
        <v>200</v>
      </c>
      <c r="C451" s="271">
        <v>3401.1</v>
      </c>
      <c r="D451" s="272">
        <v>3396.7166666666667</v>
      </c>
      <c r="E451" s="272">
        <v>3375.4833333333336</v>
      </c>
      <c r="F451" s="272">
        <v>3349.8666666666668</v>
      </c>
      <c r="G451" s="272">
        <v>3328.6333333333337</v>
      </c>
      <c r="H451" s="272">
        <v>3422.3333333333335</v>
      </c>
      <c r="I451" s="272">
        <v>3443.5666666666662</v>
      </c>
      <c r="J451" s="272">
        <v>3469.1833333333334</v>
      </c>
      <c r="K451" s="271">
        <v>3417.95</v>
      </c>
      <c r="L451" s="271">
        <v>3371.1</v>
      </c>
      <c r="M451" s="271">
        <v>16.22326</v>
      </c>
      <c r="N451" s="1"/>
      <c r="O451" s="1"/>
    </row>
    <row r="452" spans="1:15" ht="12.75" customHeight="1">
      <c r="A452" s="30">
        <v>442</v>
      </c>
      <c r="B452" s="281" t="s">
        <v>196</v>
      </c>
      <c r="C452" s="271">
        <v>793.5</v>
      </c>
      <c r="D452" s="272">
        <v>790.18333333333339</v>
      </c>
      <c r="E452" s="272">
        <v>783.81666666666683</v>
      </c>
      <c r="F452" s="272">
        <v>774.13333333333344</v>
      </c>
      <c r="G452" s="272">
        <v>767.76666666666688</v>
      </c>
      <c r="H452" s="272">
        <v>799.86666666666679</v>
      </c>
      <c r="I452" s="272">
        <v>806.23333333333335</v>
      </c>
      <c r="J452" s="272">
        <v>815.91666666666674</v>
      </c>
      <c r="K452" s="271">
        <v>796.55</v>
      </c>
      <c r="L452" s="271">
        <v>780.5</v>
      </c>
      <c r="M452" s="271">
        <v>30.215319999999998</v>
      </c>
      <c r="N452" s="1"/>
      <c r="O452" s="1"/>
    </row>
    <row r="453" spans="1:15" ht="12.75" customHeight="1">
      <c r="A453" s="30">
        <v>443</v>
      </c>
      <c r="B453" s="281" t="s">
        <v>276</v>
      </c>
      <c r="C453" s="271">
        <v>10684.9</v>
      </c>
      <c r="D453" s="272">
        <v>10642.300000000001</v>
      </c>
      <c r="E453" s="272">
        <v>10524.600000000002</v>
      </c>
      <c r="F453" s="272">
        <v>10364.300000000001</v>
      </c>
      <c r="G453" s="272">
        <v>10246.600000000002</v>
      </c>
      <c r="H453" s="272">
        <v>10802.600000000002</v>
      </c>
      <c r="I453" s="272">
        <v>10920.300000000003</v>
      </c>
      <c r="J453" s="272">
        <v>11080.600000000002</v>
      </c>
      <c r="K453" s="271">
        <v>10760</v>
      </c>
      <c r="L453" s="271">
        <v>10482</v>
      </c>
      <c r="M453" s="271">
        <v>6.1224999999999996</v>
      </c>
      <c r="N453" s="1"/>
      <c r="O453" s="1"/>
    </row>
    <row r="454" spans="1:15" ht="12.75" customHeight="1">
      <c r="A454" s="30">
        <v>444</v>
      </c>
      <c r="B454" s="281" t="s">
        <v>868</v>
      </c>
      <c r="C454" s="271">
        <v>1499.35</v>
      </c>
      <c r="D454" s="272">
        <v>1501.8166666666666</v>
      </c>
      <c r="E454" s="272">
        <v>1487.5333333333333</v>
      </c>
      <c r="F454" s="272">
        <v>1475.7166666666667</v>
      </c>
      <c r="G454" s="272">
        <v>1461.4333333333334</v>
      </c>
      <c r="H454" s="272">
        <v>1513.6333333333332</v>
      </c>
      <c r="I454" s="272">
        <v>1527.9166666666665</v>
      </c>
      <c r="J454" s="272">
        <v>1539.7333333333331</v>
      </c>
      <c r="K454" s="271">
        <v>1516.1</v>
      </c>
      <c r="L454" s="271">
        <v>1490</v>
      </c>
      <c r="M454" s="271">
        <v>0.28322999999999998</v>
      </c>
      <c r="N454" s="1"/>
      <c r="O454" s="1"/>
    </row>
    <row r="455" spans="1:15" ht="12.75" customHeight="1">
      <c r="A455" s="30">
        <v>445</v>
      </c>
      <c r="B455" s="281" t="s">
        <v>504</v>
      </c>
      <c r="C455" s="271">
        <v>239.05</v>
      </c>
      <c r="D455" s="272">
        <v>240.23333333333335</v>
      </c>
      <c r="E455" s="272">
        <v>236.81666666666669</v>
      </c>
      <c r="F455" s="272">
        <v>234.58333333333334</v>
      </c>
      <c r="G455" s="272">
        <v>231.16666666666669</v>
      </c>
      <c r="H455" s="272">
        <v>242.4666666666667</v>
      </c>
      <c r="I455" s="272">
        <v>245.88333333333333</v>
      </c>
      <c r="J455" s="272">
        <v>248.1166666666667</v>
      </c>
      <c r="K455" s="271">
        <v>243.65</v>
      </c>
      <c r="L455" s="271">
        <v>238</v>
      </c>
      <c r="M455" s="271">
        <v>38.380699999999997</v>
      </c>
      <c r="N455" s="1"/>
      <c r="O455" s="1"/>
    </row>
    <row r="456" spans="1:15" ht="12.75" customHeight="1">
      <c r="A456" s="30">
        <v>446</v>
      </c>
      <c r="B456" s="281" t="s">
        <v>197</v>
      </c>
      <c r="C456" s="271">
        <v>485.4</v>
      </c>
      <c r="D456" s="272">
        <v>488</v>
      </c>
      <c r="E456" s="272">
        <v>481.6</v>
      </c>
      <c r="F456" s="272">
        <v>477.8</v>
      </c>
      <c r="G456" s="272">
        <v>471.40000000000003</v>
      </c>
      <c r="H456" s="272">
        <v>491.8</v>
      </c>
      <c r="I456" s="272">
        <v>498.2</v>
      </c>
      <c r="J456" s="272">
        <v>502</v>
      </c>
      <c r="K456" s="271">
        <v>494.4</v>
      </c>
      <c r="L456" s="271">
        <v>484.2</v>
      </c>
      <c r="M456" s="271">
        <v>159.48755</v>
      </c>
      <c r="N456" s="1"/>
      <c r="O456" s="1"/>
    </row>
    <row r="457" spans="1:15" ht="12.75" customHeight="1">
      <c r="A457" s="30">
        <v>447</v>
      </c>
      <c r="B457" s="281" t="s">
        <v>198</v>
      </c>
      <c r="C457" s="271">
        <v>237.3</v>
      </c>
      <c r="D457" s="272">
        <v>238.56666666666669</v>
      </c>
      <c r="E457" s="272">
        <v>235.33333333333337</v>
      </c>
      <c r="F457" s="272">
        <v>233.36666666666667</v>
      </c>
      <c r="G457" s="272">
        <v>230.13333333333335</v>
      </c>
      <c r="H457" s="272">
        <v>240.53333333333339</v>
      </c>
      <c r="I457" s="272">
        <v>243.76666666666668</v>
      </c>
      <c r="J457" s="272">
        <v>245.73333333333341</v>
      </c>
      <c r="K457" s="271">
        <v>241.8</v>
      </c>
      <c r="L457" s="271">
        <v>236.6</v>
      </c>
      <c r="M457" s="271">
        <v>237.60210000000001</v>
      </c>
      <c r="N457" s="1"/>
      <c r="O457" s="1"/>
    </row>
    <row r="458" spans="1:15" ht="12.75" customHeight="1">
      <c r="A458" s="30">
        <v>448</v>
      </c>
      <c r="B458" s="281" t="s">
        <v>812</v>
      </c>
      <c r="C458" s="271">
        <v>627.9</v>
      </c>
      <c r="D458" s="272">
        <v>629.43333333333328</v>
      </c>
      <c r="E458" s="272">
        <v>624.46666666666658</v>
      </c>
      <c r="F458" s="272">
        <v>621.0333333333333</v>
      </c>
      <c r="G458" s="272">
        <v>616.06666666666661</v>
      </c>
      <c r="H458" s="272">
        <v>632.86666666666656</v>
      </c>
      <c r="I458" s="272">
        <v>637.83333333333326</v>
      </c>
      <c r="J458" s="272">
        <v>641.26666666666654</v>
      </c>
      <c r="K458" s="271">
        <v>634.4</v>
      </c>
      <c r="L458" s="271">
        <v>626</v>
      </c>
      <c r="M458" s="271">
        <v>0.30380000000000001</v>
      </c>
      <c r="N458" s="1"/>
      <c r="O458" s="1"/>
    </row>
    <row r="459" spans="1:15" ht="12.75" customHeight="1">
      <c r="A459" s="30">
        <v>449</v>
      </c>
      <c r="B459" s="281" t="s">
        <v>199</v>
      </c>
      <c r="C459" s="271">
        <v>112.5</v>
      </c>
      <c r="D459" s="272">
        <v>112.75</v>
      </c>
      <c r="E459" s="272">
        <v>112</v>
      </c>
      <c r="F459" s="272">
        <v>111.5</v>
      </c>
      <c r="G459" s="272">
        <v>110.75</v>
      </c>
      <c r="H459" s="272">
        <v>113.25</v>
      </c>
      <c r="I459" s="272">
        <v>114</v>
      </c>
      <c r="J459" s="272">
        <v>114.5</v>
      </c>
      <c r="K459" s="271">
        <v>113.5</v>
      </c>
      <c r="L459" s="271">
        <v>112.25</v>
      </c>
      <c r="M459" s="271">
        <v>540.08421999999996</v>
      </c>
      <c r="N459" s="1"/>
      <c r="O459" s="1"/>
    </row>
    <row r="460" spans="1:15" ht="12.75" customHeight="1">
      <c r="A460" s="30">
        <v>450</v>
      </c>
      <c r="B460" s="281" t="s">
        <v>813</v>
      </c>
      <c r="C460" s="271">
        <v>108.5</v>
      </c>
      <c r="D460" s="272">
        <v>107.95</v>
      </c>
      <c r="E460" s="272">
        <v>106.10000000000001</v>
      </c>
      <c r="F460" s="272">
        <v>103.7</v>
      </c>
      <c r="G460" s="272">
        <v>101.85000000000001</v>
      </c>
      <c r="H460" s="272">
        <v>110.35000000000001</v>
      </c>
      <c r="I460" s="272">
        <v>112.2</v>
      </c>
      <c r="J460" s="272">
        <v>114.60000000000001</v>
      </c>
      <c r="K460" s="271">
        <v>109.8</v>
      </c>
      <c r="L460" s="271">
        <v>105.55</v>
      </c>
      <c r="M460" s="271">
        <v>62.835320000000003</v>
      </c>
      <c r="N460" s="1"/>
      <c r="O460" s="1"/>
    </row>
    <row r="461" spans="1:15" ht="12.75" customHeight="1">
      <c r="A461" s="30">
        <v>451</v>
      </c>
      <c r="B461" s="281" t="s">
        <v>505</v>
      </c>
      <c r="C461" s="271">
        <v>3241.8</v>
      </c>
      <c r="D461" s="272">
        <v>3265.7666666666664</v>
      </c>
      <c r="E461" s="272">
        <v>3201.0333333333328</v>
      </c>
      <c r="F461" s="272">
        <v>3160.2666666666664</v>
      </c>
      <c r="G461" s="272">
        <v>3095.5333333333328</v>
      </c>
      <c r="H461" s="272">
        <v>3306.5333333333328</v>
      </c>
      <c r="I461" s="272">
        <v>3371.2666666666664</v>
      </c>
      <c r="J461" s="272">
        <v>3412.0333333333328</v>
      </c>
      <c r="K461" s="271">
        <v>3330.5</v>
      </c>
      <c r="L461" s="271">
        <v>3225</v>
      </c>
      <c r="M461" s="271">
        <v>0.10976</v>
      </c>
      <c r="N461" s="1"/>
      <c r="O461" s="1"/>
    </row>
    <row r="462" spans="1:15" ht="12.75" customHeight="1">
      <c r="A462" s="30">
        <v>452</v>
      </c>
      <c r="B462" s="281" t="s">
        <v>201</v>
      </c>
      <c r="C462" s="271">
        <v>1104.5</v>
      </c>
      <c r="D462" s="272">
        <v>1094.5333333333335</v>
      </c>
      <c r="E462" s="272">
        <v>1082.166666666667</v>
      </c>
      <c r="F462" s="272">
        <v>1059.8333333333335</v>
      </c>
      <c r="G462" s="272">
        <v>1047.4666666666669</v>
      </c>
      <c r="H462" s="272">
        <v>1116.866666666667</v>
      </c>
      <c r="I462" s="272">
        <v>1129.2333333333333</v>
      </c>
      <c r="J462" s="272">
        <v>1151.5666666666671</v>
      </c>
      <c r="K462" s="271">
        <v>1106.9000000000001</v>
      </c>
      <c r="L462" s="271">
        <v>1072.2</v>
      </c>
      <c r="M462" s="271">
        <v>42.808230000000002</v>
      </c>
      <c r="N462" s="1"/>
      <c r="O462" s="1"/>
    </row>
    <row r="463" spans="1:15" ht="12.75" customHeight="1">
      <c r="A463" s="30">
        <v>453</v>
      </c>
      <c r="B463" s="281" t="s">
        <v>506</v>
      </c>
      <c r="C463" s="271">
        <v>91.8</v>
      </c>
      <c r="D463" s="272">
        <v>92.09999999999998</v>
      </c>
      <c r="E463" s="272">
        <v>90.799999999999955</v>
      </c>
      <c r="F463" s="272">
        <v>89.799999999999969</v>
      </c>
      <c r="G463" s="272">
        <v>88.499999999999943</v>
      </c>
      <c r="H463" s="272">
        <v>93.099999999999966</v>
      </c>
      <c r="I463" s="272">
        <v>94.4</v>
      </c>
      <c r="J463" s="272">
        <v>95.399999999999977</v>
      </c>
      <c r="K463" s="271">
        <v>93.4</v>
      </c>
      <c r="L463" s="271">
        <v>91.1</v>
      </c>
      <c r="M463" s="271">
        <v>6.3671199999999999</v>
      </c>
      <c r="N463" s="1"/>
      <c r="O463" s="1"/>
    </row>
    <row r="464" spans="1:15" ht="12.75" customHeight="1">
      <c r="A464" s="30">
        <v>454</v>
      </c>
      <c r="B464" s="281" t="s">
        <v>182</v>
      </c>
      <c r="C464" s="271">
        <v>761.2</v>
      </c>
      <c r="D464" s="272">
        <v>760.91666666666663</v>
      </c>
      <c r="E464" s="272">
        <v>755.2833333333333</v>
      </c>
      <c r="F464" s="272">
        <v>749.36666666666667</v>
      </c>
      <c r="G464" s="272">
        <v>743.73333333333335</v>
      </c>
      <c r="H464" s="272">
        <v>766.83333333333326</v>
      </c>
      <c r="I464" s="272">
        <v>772.4666666666667</v>
      </c>
      <c r="J464" s="272">
        <v>778.38333333333321</v>
      </c>
      <c r="K464" s="271">
        <v>766.55</v>
      </c>
      <c r="L464" s="271">
        <v>755</v>
      </c>
      <c r="M464" s="271">
        <v>4.1694399999999998</v>
      </c>
      <c r="N464" s="1"/>
      <c r="O464" s="1"/>
    </row>
    <row r="465" spans="1:15" ht="12.75" customHeight="1">
      <c r="A465" s="30">
        <v>455</v>
      </c>
      <c r="B465" s="281" t="s">
        <v>507</v>
      </c>
      <c r="C465" s="271">
        <v>2144.6</v>
      </c>
      <c r="D465" s="272">
        <v>2152.2833333333333</v>
      </c>
      <c r="E465" s="272">
        <v>2131.5166666666664</v>
      </c>
      <c r="F465" s="272">
        <v>2118.4333333333329</v>
      </c>
      <c r="G465" s="272">
        <v>2097.6666666666661</v>
      </c>
      <c r="H465" s="272">
        <v>2165.3666666666668</v>
      </c>
      <c r="I465" s="272">
        <v>2186.1333333333341</v>
      </c>
      <c r="J465" s="272">
        <v>2199.2166666666672</v>
      </c>
      <c r="K465" s="271">
        <v>2173.0500000000002</v>
      </c>
      <c r="L465" s="271">
        <v>2139.1999999999998</v>
      </c>
      <c r="M465" s="271">
        <v>0.54501999999999995</v>
      </c>
      <c r="N465" s="1"/>
      <c r="O465" s="1"/>
    </row>
    <row r="466" spans="1:15" ht="12.75" customHeight="1">
      <c r="A466" s="30">
        <v>456</v>
      </c>
      <c r="B466" s="281" t="s">
        <v>508</v>
      </c>
      <c r="C466" s="271">
        <v>633.9</v>
      </c>
      <c r="D466" s="272">
        <v>629.91666666666663</v>
      </c>
      <c r="E466" s="272">
        <v>623.98333333333323</v>
      </c>
      <c r="F466" s="272">
        <v>614.06666666666661</v>
      </c>
      <c r="G466" s="272">
        <v>608.13333333333321</v>
      </c>
      <c r="H466" s="272">
        <v>639.83333333333326</v>
      </c>
      <c r="I466" s="272">
        <v>645.76666666666665</v>
      </c>
      <c r="J466" s="272">
        <v>655.68333333333328</v>
      </c>
      <c r="K466" s="271">
        <v>635.85</v>
      </c>
      <c r="L466" s="271">
        <v>620</v>
      </c>
      <c r="M466" s="271">
        <v>1.0190399999999999</v>
      </c>
      <c r="N466" s="1"/>
      <c r="O466" s="1"/>
    </row>
    <row r="467" spans="1:15" ht="12.75" customHeight="1">
      <c r="A467" s="30">
        <v>457</v>
      </c>
      <c r="B467" s="281" t="s">
        <v>509</v>
      </c>
      <c r="C467" s="271">
        <v>2985.65</v>
      </c>
      <c r="D467" s="272">
        <v>3016.35</v>
      </c>
      <c r="E467" s="272">
        <v>2933.7</v>
      </c>
      <c r="F467" s="272">
        <v>2881.75</v>
      </c>
      <c r="G467" s="272">
        <v>2799.1</v>
      </c>
      <c r="H467" s="272">
        <v>3068.2999999999997</v>
      </c>
      <c r="I467" s="272">
        <v>3150.9500000000003</v>
      </c>
      <c r="J467" s="272">
        <v>3202.8999999999996</v>
      </c>
      <c r="K467" s="271">
        <v>3099</v>
      </c>
      <c r="L467" s="271">
        <v>2964.4</v>
      </c>
      <c r="M467" s="271">
        <v>0.79762999999999995</v>
      </c>
      <c r="N467" s="1"/>
      <c r="O467" s="1"/>
    </row>
    <row r="468" spans="1:15" ht="12.75" customHeight="1">
      <c r="A468" s="30">
        <v>458</v>
      </c>
      <c r="B468" s="281" t="s">
        <v>202</v>
      </c>
      <c r="C468" s="271">
        <v>2492.1999999999998</v>
      </c>
      <c r="D468" s="272">
        <v>2498.6666666666665</v>
      </c>
      <c r="E468" s="272">
        <v>2474.1833333333329</v>
      </c>
      <c r="F468" s="272">
        <v>2456.1666666666665</v>
      </c>
      <c r="G468" s="272">
        <v>2431.6833333333329</v>
      </c>
      <c r="H468" s="272">
        <v>2516.6833333333329</v>
      </c>
      <c r="I468" s="272">
        <v>2541.1666666666665</v>
      </c>
      <c r="J468" s="272">
        <v>2559.1833333333329</v>
      </c>
      <c r="K468" s="271">
        <v>2523.15</v>
      </c>
      <c r="L468" s="271">
        <v>2480.65</v>
      </c>
      <c r="M468" s="271">
        <v>8.6349999999999998</v>
      </c>
      <c r="N468" s="1"/>
      <c r="O468" s="1"/>
    </row>
    <row r="469" spans="1:15" ht="12.75" customHeight="1">
      <c r="A469" s="30">
        <v>459</v>
      </c>
      <c r="B469" s="281" t="s">
        <v>203</v>
      </c>
      <c r="C469" s="271">
        <v>1557.65</v>
      </c>
      <c r="D469" s="272">
        <v>1560.9666666666665</v>
      </c>
      <c r="E469" s="272">
        <v>1545.133333333333</v>
      </c>
      <c r="F469" s="272">
        <v>1532.6166666666666</v>
      </c>
      <c r="G469" s="272">
        <v>1516.7833333333331</v>
      </c>
      <c r="H469" s="272">
        <v>1573.4833333333329</v>
      </c>
      <c r="I469" s="272">
        <v>1589.3166666666664</v>
      </c>
      <c r="J469" s="272">
        <v>1601.8333333333328</v>
      </c>
      <c r="K469" s="271">
        <v>1576.8</v>
      </c>
      <c r="L469" s="271">
        <v>1548.45</v>
      </c>
      <c r="M469" s="271">
        <v>2.3269799999999998</v>
      </c>
      <c r="N469" s="1"/>
      <c r="O469" s="1"/>
    </row>
    <row r="470" spans="1:15" ht="12.75" customHeight="1">
      <c r="A470" s="30">
        <v>460</v>
      </c>
      <c r="B470" s="281" t="s">
        <v>204</v>
      </c>
      <c r="C470" s="271">
        <v>581.75</v>
      </c>
      <c r="D470" s="272">
        <v>584.33333333333337</v>
      </c>
      <c r="E470" s="272">
        <v>576.66666666666674</v>
      </c>
      <c r="F470" s="272">
        <v>571.58333333333337</v>
      </c>
      <c r="G470" s="272">
        <v>563.91666666666674</v>
      </c>
      <c r="H470" s="272">
        <v>589.41666666666674</v>
      </c>
      <c r="I470" s="272">
        <v>597.08333333333348</v>
      </c>
      <c r="J470" s="272">
        <v>602.16666666666674</v>
      </c>
      <c r="K470" s="271">
        <v>592</v>
      </c>
      <c r="L470" s="271">
        <v>579.25</v>
      </c>
      <c r="M470" s="271">
        <v>4.66031</v>
      </c>
      <c r="N470" s="1"/>
      <c r="O470" s="1"/>
    </row>
    <row r="471" spans="1:15" ht="12.75" customHeight="1">
      <c r="A471" s="30">
        <v>461</v>
      </c>
      <c r="B471" s="281" t="s">
        <v>205</v>
      </c>
      <c r="C471" s="271">
        <v>1474.7</v>
      </c>
      <c r="D471" s="272">
        <v>1455.6666666666667</v>
      </c>
      <c r="E471" s="272">
        <v>1429.3333333333335</v>
      </c>
      <c r="F471" s="272">
        <v>1383.9666666666667</v>
      </c>
      <c r="G471" s="272">
        <v>1357.6333333333334</v>
      </c>
      <c r="H471" s="272">
        <v>1501.0333333333335</v>
      </c>
      <c r="I471" s="272">
        <v>1527.366666666667</v>
      </c>
      <c r="J471" s="272">
        <v>1572.7333333333336</v>
      </c>
      <c r="K471" s="271">
        <v>1482</v>
      </c>
      <c r="L471" s="271">
        <v>1410.3</v>
      </c>
      <c r="M471" s="271">
        <v>15.94684</v>
      </c>
      <c r="N471" s="1"/>
      <c r="O471" s="1"/>
    </row>
    <row r="472" spans="1:15" ht="12.75" customHeight="1">
      <c r="A472" s="30">
        <v>462</v>
      </c>
      <c r="B472" s="281" t="s">
        <v>510</v>
      </c>
      <c r="C472" s="271">
        <v>38.049999999999997</v>
      </c>
      <c r="D472" s="272">
        <v>38.133333333333333</v>
      </c>
      <c r="E472" s="272">
        <v>37.366666666666667</v>
      </c>
      <c r="F472" s="272">
        <v>36.683333333333337</v>
      </c>
      <c r="G472" s="272">
        <v>35.916666666666671</v>
      </c>
      <c r="H472" s="272">
        <v>38.816666666666663</v>
      </c>
      <c r="I472" s="272">
        <v>39.583333333333329</v>
      </c>
      <c r="J472" s="272">
        <v>40.266666666666659</v>
      </c>
      <c r="K472" s="271">
        <v>38.9</v>
      </c>
      <c r="L472" s="271">
        <v>37.450000000000003</v>
      </c>
      <c r="M472" s="271">
        <v>127.16701999999999</v>
      </c>
      <c r="N472" s="1"/>
      <c r="O472" s="1"/>
    </row>
    <row r="473" spans="1:15" ht="12.75" customHeight="1">
      <c r="A473" s="30">
        <v>463</v>
      </c>
      <c r="B473" s="281" t="s">
        <v>869</v>
      </c>
      <c r="C473" s="271">
        <v>225</v>
      </c>
      <c r="D473" s="272">
        <v>224.93333333333331</v>
      </c>
      <c r="E473" s="272">
        <v>223.56666666666661</v>
      </c>
      <c r="F473" s="272">
        <v>222.1333333333333</v>
      </c>
      <c r="G473" s="272">
        <v>220.76666666666659</v>
      </c>
      <c r="H473" s="272">
        <v>226.36666666666662</v>
      </c>
      <c r="I473" s="272">
        <v>227.73333333333335</v>
      </c>
      <c r="J473" s="272">
        <v>229.16666666666663</v>
      </c>
      <c r="K473" s="271">
        <v>226.3</v>
      </c>
      <c r="L473" s="271">
        <v>223.5</v>
      </c>
      <c r="M473" s="271">
        <v>3.3624700000000001</v>
      </c>
      <c r="N473" s="1"/>
      <c r="O473" s="1"/>
    </row>
    <row r="474" spans="1:15" ht="12.75" customHeight="1">
      <c r="A474" s="30">
        <v>464</v>
      </c>
      <c r="B474" s="281" t="s">
        <v>511</v>
      </c>
      <c r="C474" s="271">
        <v>196.45</v>
      </c>
      <c r="D474" s="272">
        <v>196.03333333333333</v>
      </c>
      <c r="E474" s="272">
        <v>194.06666666666666</v>
      </c>
      <c r="F474" s="272">
        <v>191.68333333333334</v>
      </c>
      <c r="G474" s="272">
        <v>189.71666666666667</v>
      </c>
      <c r="H474" s="272">
        <v>198.41666666666666</v>
      </c>
      <c r="I474" s="272">
        <v>200.3833333333333</v>
      </c>
      <c r="J474" s="272">
        <v>202.76666666666665</v>
      </c>
      <c r="K474" s="271">
        <v>198</v>
      </c>
      <c r="L474" s="271">
        <v>193.65</v>
      </c>
      <c r="M474" s="271">
        <v>1.67855</v>
      </c>
      <c r="N474" s="1"/>
      <c r="O474" s="1"/>
    </row>
    <row r="475" spans="1:15" ht="12.75" customHeight="1">
      <c r="A475" s="30">
        <v>465</v>
      </c>
      <c r="B475" s="281" t="s">
        <v>512</v>
      </c>
      <c r="C475" s="271">
        <v>2234.25</v>
      </c>
      <c r="D475" s="272">
        <v>2227.4</v>
      </c>
      <c r="E475" s="272">
        <v>2214.8000000000002</v>
      </c>
      <c r="F475" s="272">
        <v>2195.35</v>
      </c>
      <c r="G475" s="272">
        <v>2182.75</v>
      </c>
      <c r="H475" s="272">
        <v>2246.8500000000004</v>
      </c>
      <c r="I475" s="272">
        <v>2259.4499999999998</v>
      </c>
      <c r="J475" s="272">
        <v>2278.9000000000005</v>
      </c>
      <c r="K475" s="271">
        <v>2240</v>
      </c>
      <c r="L475" s="271">
        <v>2207.9499999999998</v>
      </c>
      <c r="M475" s="271">
        <v>1.30976</v>
      </c>
      <c r="N475" s="1"/>
      <c r="O475" s="1"/>
    </row>
    <row r="476" spans="1:15" ht="12.75" customHeight="1">
      <c r="A476" s="30">
        <v>466</v>
      </c>
      <c r="B476" s="281" t="s">
        <v>513</v>
      </c>
      <c r="C476" s="271">
        <v>11.75</v>
      </c>
      <c r="D476" s="272">
        <v>11.700000000000001</v>
      </c>
      <c r="E476" s="272">
        <v>11.600000000000001</v>
      </c>
      <c r="F476" s="272">
        <v>11.450000000000001</v>
      </c>
      <c r="G476" s="272">
        <v>11.350000000000001</v>
      </c>
      <c r="H476" s="272">
        <v>11.850000000000001</v>
      </c>
      <c r="I476" s="272">
        <v>11.95</v>
      </c>
      <c r="J476" s="272">
        <v>12.100000000000001</v>
      </c>
      <c r="K476" s="271">
        <v>11.8</v>
      </c>
      <c r="L476" s="271">
        <v>11.55</v>
      </c>
      <c r="M476" s="271">
        <v>25.46106</v>
      </c>
      <c r="N476" s="1"/>
      <c r="O476" s="1"/>
    </row>
    <row r="477" spans="1:15" ht="12.75" customHeight="1">
      <c r="A477" s="30">
        <v>467</v>
      </c>
      <c r="B477" s="281" t="s">
        <v>514</v>
      </c>
      <c r="C477" s="271">
        <v>683.5</v>
      </c>
      <c r="D477" s="272">
        <v>684.7833333333333</v>
      </c>
      <c r="E477" s="272">
        <v>679.71666666666658</v>
      </c>
      <c r="F477" s="272">
        <v>675.93333333333328</v>
      </c>
      <c r="G477" s="272">
        <v>670.86666666666656</v>
      </c>
      <c r="H477" s="272">
        <v>688.56666666666661</v>
      </c>
      <c r="I477" s="272">
        <v>693.63333333333321</v>
      </c>
      <c r="J477" s="272">
        <v>697.41666666666663</v>
      </c>
      <c r="K477" s="271">
        <v>689.85</v>
      </c>
      <c r="L477" s="271">
        <v>681</v>
      </c>
      <c r="M477" s="271">
        <v>1.2224999999999999</v>
      </c>
      <c r="N477" s="1"/>
      <c r="O477" s="1"/>
    </row>
    <row r="478" spans="1:15" ht="12.75" customHeight="1">
      <c r="A478" s="30">
        <v>468</v>
      </c>
      <c r="B478" s="281" t="s">
        <v>209</v>
      </c>
      <c r="C478" s="271">
        <v>790.5</v>
      </c>
      <c r="D478" s="272">
        <v>789.35</v>
      </c>
      <c r="E478" s="272">
        <v>785</v>
      </c>
      <c r="F478" s="272">
        <v>779.5</v>
      </c>
      <c r="G478" s="272">
        <v>775.15</v>
      </c>
      <c r="H478" s="272">
        <v>794.85</v>
      </c>
      <c r="I478" s="272">
        <v>799.20000000000016</v>
      </c>
      <c r="J478" s="272">
        <v>804.7</v>
      </c>
      <c r="K478" s="271">
        <v>793.7</v>
      </c>
      <c r="L478" s="271">
        <v>783.85</v>
      </c>
      <c r="M478" s="271">
        <v>9.8245400000000007</v>
      </c>
      <c r="N478" s="1"/>
      <c r="O478" s="1"/>
    </row>
    <row r="479" spans="1:15" ht="12.75" customHeight="1">
      <c r="A479" s="30">
        <v>469</v>
      </c>
      <c r="B479" s="281" t="s">
        <v>515</v>
      </c>
      <c r="C479" s="271">
        <v>820.15</v>
      </c>
      <c r="D479" s="272">
        <v>837.98333333333323</v>
      </c>
      <c r="E479" s="272">
        <v>801.16666666666652</v>
      </c>
      <c r="F479" s="272">
        <v>782.18333333333328</v>
      </c>
      <c r="G479" s="272">
        <v>745.36666666666656</v>
      </c>
      <c r="H479" s="272">
        <v>856.96666666666647</v>
      </c>
      <c r="I479" s="272">
        <v>893.7833333333333</v>
      </c>
      <c r="J479" s="272">
        <v>912.76666666666642</v>
      </c>
      <c r="K479" s="271">
        <v>874.8</v>
      </c>
      <c r="L479" s="271">
        <v>819</v>
      </c>
      <c r="M479" s="271">
        <v>5.9263300000000001</v>
      </c>
      <c r="N479" s="1"/>
      <c r="O479" s="1"/>
    </row>
    <row r="480" spans="1:15" ht="12.75" customHeight="1">
      <c r="A480" s="30">
        <v>470</v>
      </c>
      <c r="B480" s="281" t="s">
        <v>208</v>
      </c>
      <c r="C480" s="271">
        <v>6609.85</v>
      </c>
      <c r="D480" s="272">
        <v>6642.55</v>
      </c>
      <c r="E480" s="272">
        <v>6561.35</v>
      </c>
      <c r="F480" s="272">
        <v>6512.85</v>
      </c>
      <c r="G480" s="272">
        <v>6431.6500000000005</v>
      </c>
      <c r="H480" s="272">
        <v>6691.05</v>
      </c>
      <c r="I480" s="272">
        <v>6772.2499999999991</v>
      </c>
      <c r="J480" s="272">
        <v>6820.75</v>
      </c>
      <c r="K480" s="271">
        <v>6723.75</v>
      </c>
      <c r="L480" s="271">
        <v>6594.05</v>
      </c>
      <c r="M480" s="271">
        <v>3.4106299999999998</v>
      </c>
      <c r="N480" s="1"/>
      <c r="O480" s="1"/>
    </row>
    <row r="481" spans="1:15" ht="12.75" customHeight="1">
      <c r="A481" s="30">
        <v>471</v>
      </c>
      <c r="B481" s="281" t="s">
        <v>277</v>
      </c>
      <c r="C481" s="271">
        <v>40.950000000000003</v>
      </c>
      <c r="D481" s="272">
        <v>40.733333333333327</v>
      </c>
      <c r="E481" s="272">
        <v>40.316666666666656</v>
      </c>
      <c r="F481" s="272">
        <v>39.68333333333333</v>
      </c>
      <c r="G481" s="272">
        <v>39.266666666666659</v>
      </c>
      <c r="H481" s="272">
        <v>41.366666666666653</v>
      </c>
      <c r="I481" s="272">
        <v>41.783333333333324</v>
      </c>
      <c r="J481" s="272">
        <v>42.41666666666665</v>
      </c>
      <c r="K481" s="271">
        <v>41.15</v>
      </c>
      <c r="L481" s="271">
        <v>40.1</v>
      </c>
      <c r="M481" s="271">
        <v>101.53337000000001</v>
      </c>
      <c r="N481" s="1"/>
      <c r="O481" s="1"/>
    </row>
    <row r="482" spans="1:15" ht="12.75" customHeight="1">
      <c r="A482" s="30">
        <v>472</v>
      </c>
      <c r="B482" s="281" t="s">
        <v>207</v>
      </c>
      <c r="C482" s="271">
        <v>1647.9</v>
      </c>
      <c r="D482" s="272">
        <v>1651.45</v>
      </c>
      <c r="E482" s="272">
        <v>1633.45</v>
      </c>
      <c r="F482" s="272">
        <v>1619</v>
      </c>
      <c r="G482" s="272">
        <v>1601</v>
      </c>
      <c r="H482" s="272">
        <v>1665.9</v>
      </c>
      <c r="I482" s="272">
        <v>1683.9</v>
      </c>
      <c r="J482" s="272">
        <v>1698.3500000000001</v>
      </c>
      <c r="K482" s="271">
        <v>1669.45</v>
      </c>
      <c r="L482" s="271">
        <v>1637</v>
      </c>
      <c r="M482" s="271">
        <v>1.6297999999999999</v>
      </c>
      <c r="N482" s="1"/>
      <c r="O482" s="1"/>
    </row>
    <row r="483" spans="1:15" ht="12.75" customHeight="1">
      <c r="A483" s="30">
        <v>473</v>
      </c>
      <c r="B483" s="281" t="s">
        <v>154</v>
      </c>
      <c r="C483" s="271">
        <v>806.75</v>
      </c>
      <c r="D483" s="272">
        <v>806.58333333333337</v>
      </c>
      <c r="E483" s="272">
        <v>797.4666666666667</v>
      </c>
      <c r="F483" s="272">
        <v>788.18333333333328</v>
      </c>
      <c r="G483" s="272">
        <v>779.06666666666661</v>
      </c>
      <c r="H483" s="272">
        <v>815.86666666666679</v>
      </c>
      <c r="I483" s="272">
        <v>824.98333333333335</v>
      </c>
      <c r="J483" s="272">
        <v>834.26666666666688</v>
      </c>
      <c r="K483" s="271">
        <v>815.7</v>
      </c>
      <c r="L483" s="271">
        <v>797.3</v>
      </c>
      <c r="M483" s="271">
        <v>20.715129999999998</v>
      </c>
      <c r="N483" s="1"/>
      <c r="O483" s="1"/>
    </row>
    <row r="484" spans="1:15" ht="12.75" customHeight="1">
      <c r="A484" s="30">
        <v>474</v>
      </c>
      <c r="B484" s="281" t="s">
        <v>278</v>
      </c>
      <c r="C484" s="271">
        <v>247.15</v>
      </c>
      <c r="D484" s="272">
        <v>248.48333333333335</v>
      </c>
      <c r="E484" s="272">
        <v>243.56666666666669</v>
      </c>
      <c r="F484" s="272">
        <v>239.98333333333335</v>
      </c>
      <c r="G484" s="272">
        <v>235.06666666666669</v>
      </c>
      <c r="H484" s="272">
        <v>252.06666666666669</v>
      </c>
      <c r="I484" s="272">
        <v>256.98333333333335</v>
      </c>
      <c r="J484" s="272">
        <v>260.56666666666672</v>
      </c>
      <c r="K484" s="271">
        <v>253.4</v>
      </c>
      <c r="L484" s="271">
        <v>244.9</v>
      </c>
      <c r="M484" s="271">
        <v>4.4931299999999998</v>
      </c>
      <c r="N484" s="1"/>
      <c r="O484" s="1"/>
    </row>
    <row r="485" spans="1:15" ht="12.75" customHeight="1">
      <c r="A485" s="30">
        <v>475</v>
      </c>
      <c r="B485" s="281" t="s">
        <v>516</v>
      </c>
      <c r="C485" s="271">
        <v>2989.05</v>
      </c>
      <c r="D485" s="272">
        <v>2979.6666666666665</v>
      </c>
      <c r="E485" s="272">
        <v>2961.333333333333</v>
      </c>
      <c r="F485" s="272">
        <v>2933.6166666666663</v>
      </c>
      <c r="G485" s="272">
        <v>2915.2833333333328</v>
      </c>
      <c r="H485" s="272">
        <v>3007.3833333333332</v>
      </c>
      <c r="I485" s="272">
        <v>3025.7166666666662</v>
      </c>
      <c r="J485" s="272">
        <v>3053.4333333333334</v>
      </c>
      <c r="K485" s="271">
        <v>2998</v>
      </c>
      <c r="L485" s="271">
        <v>2951.95</v>
      </c>
      <c r="M485" s="271">
        <v>0.89276</v>
      </c>
      <c r="N485" s="1"/>
      <c r="O485" s="1"/>
    </row>
    <row r="486" spans="1:15" ht="12.75" customHeight="1">
      <c r="A486" s="30">
        <v>476</v>
      </c>
      <c r="B486" s="281" t="s">
        <v>517</v>
      </c>
      <c r="C486" s="271">
        <v>583</v>
      </c>
      <c r="D486" s="272">
        <v>585.23333333333335</v>
      </c>
      <c r="E486" s="272">
        <v>578.76666666666665</v>
      </c>
      <c r="F486" s="272">
        <v>574.5333333333333</v>
      </c>
      <c r="G486" s="272">
        <v>568.06666666666661</v>
      </c>
      <c r="H486" s="272">
        <v>589.4666666666667</v>
      </c>
      <c r="I486" s="272">
        <v>595.93333333333339</v>
      </c>
      <c r="J486" s="272">
        <v>600.16666666666674</v>
      </c>
      <c r="K486" s="271">
        <v>591.70000000000005</v>
      </c>
      <c r="L486" s="271">
        <v>581</v>
      </c>
      <c r="M486" s="271">
        <v>2.5920800000000002</v>
      </c>
      <c r="N486" s="1"/>
      <c r="O486" s="1"/>
    </row>
    <row r="487" spans="1:15" ht="12.75" customHeight="1">
      <c r="A487" s="30">
        <v>477</v>
      </c>
      <c r="B487" s="281" t="s">
        <v>518</v>
      </c>
      <c r="C487" s="271">
        <v>313.85000000000002</v>
      </c>
      <c r="D487" s="272">
        <v>314.11666666666667</v>
      </c>
      <c r="E487" s="272">
        <v>308.73333333333335</v>
      </c>
      <c r="F487" s="272">
        <v>303.61666666666667</v>
      </c>
      <c r="G487" s="272">
        <v>298.23333333333335</v>
      </c>
      <c r="H487" s="272">
        <v>319.23333333333335</v>
      </c>
      <c r="I487" s="272">
        <v>324.61666666666667</v>
      </c>
      <c r="J487" s="272">
        <v>329.73333333333335</v>
      </c>
      <c r="K487" s="271">
        <v>319.5</v>
      </c>
      <c r="L487" s="271">
        <v>309</v>
      </c>
      <c r="M487" s="271">
        <v>3.2600500000000001</v>
      </c>
      <c r="N487" s="1"/>
      <c r="O487" s="1"/>
    </row>
    <row r="488" spans="1:15" ht="12.75" customHeight="1">
      <c r="A488" s="30">
        <v>478</v>
      </c>
      <c r="B488" s="286" t="s">
        <v>519</v>
      </c>
      <c r="C488" s="287">
        <v>28.8</v>
      </c>
      <c r="D488" s="287">
        <v>28.716666666666669</v>
      </c>
      <c r="E488" s="287">
        <v>28.083333333333336</v>
      </c>
      <c r="F488" s="287">
        <v>27.366666666666667</v>
      </c>
      <c r="G488" s="287">
        <v>26.733333333333334</v>
      </c>
      <c r="H488" s="287">
        <v>29.433333333333337</v>
      </c>
      <c r="I488" s="287">
        <v>30.06666666666667</v>
      </c>
      <c r="J488" s="286">
        <v>30.783333333333339</v>
      </c>
      <c r="K488" s="286">
        <v>29.35</v>
      </c>
      <c r="L488" s="286">
        <v>28</v>
      </c>
      <c r="M488" s="242">
        <v>55.527760000000001</v>
      </c>
      <c r="N488" s="1"/>
      <c r="O488" s="1"/>
    </row>
    <row r="489" spans="1:15" ht="12.75" customHeight="1">
      <c r="A489" s="30">
        <v>479</v>
      </c>
      <c r="B489" s="286" t="s">
        <v>520</v>
      </c>
      <c r="C489" s="287">
        <v>316.14999999999998</v>
      </c>
      <c r="D489" s="287">
        <v>317.86666666666662</v>
      </c>
      <c r="E489" s="287">
        <v>312.78333333333325</v>
      </c>
      <c r="F489" s="287">
        <v>309.41666666666663</v>
      </c>
      <c r="G489" s="287">
        <v>304.33333333333326</v>
      </c>
      <c r="H489" s="287">
        <v>321.23333333333323</v>
      </c>
      <c r="I489" s="287">
        <v>326.31666666666661</v>
      </c>
      <c r="J489" s="286">
        <v>329.68333333333322</v>
      </c>
      <c r="K489" s="286">
        <v>322.95</v>
      </c>
      <c r="L489" s="286">
        <v>314.5</v>
      </c>
      <c r="M489" s="242">
        <v>9.34206</v>
      </c>
      <c r="N489" s="1"/>
      <c r="O489" s="1"/>
    </row>
    <row r="490" spans="1:15" ht="12.75" customHeight="1">
      <c r="A490" s="30">
        <v>480</v>
      </c>
      <c r="B490" s="286" t="s">
        <v>521</v>
      </c>
      <c r="C490" s="271">
        <v>345.25</v>
      </c>
      <c r="D490" s="272">
        <v>346.86666666666662</v>
      </c>
      <c r="E490" s="272">
        <v>341.73333333333323</v>
      </c>
      <c r="F490" s="272">
        <v>338.21666666666664</v>
      </c>
      <c r="G490" s="272">
        <v>333.08333333333326</v>
      </c>
      <c r="H490" s="272">
        <v>350.38333333333321</v>
      </c>
      <c r="I490" s="272">
        <v>355.51666666666654</v>
      </c>
      <c r="J490" s="272">
        <v>359.03333333333319</v>
      </c>
      <c r="K490" s="271">
        <v>352</v>
      </c>
      <c r="L490" s="271">
        <v>343.35</v>
      </c>
      <c r="M490" s="271">
        <v>1.62958</v>
      </c>
      <c r="N490" s="1"/>
      <c r="O490" s="1"/>
    </row>
    <row r="491" spans="1:15" ht="12.75" customHeight="1">
      <c r="A491" s="30">
        <v>481</v>
      </c>
      <c r="B491" s="286" t="s">
        <v>279</v>
      </c>
      <c r="C491" s="287">
        <v>1036.5</v>
      </c>
      <c r="D491" s="287">
        <v>1035.8666666666666</v>
      </c>
      <c r="E491" s="287">
        <v>1026.7333333333331</v>
      </c>
      <c r="F491" s="287">
        <v>1016.9666666666665</v>
      </c>
      <c r="G491" s="287">
        <v>1007.833333333333</v>
      </c>
      <c r="H491" s="287">
        <v>1045.6333333333332</v>
      </c>
      <c r="I491" s="287">
        <v>1054.7666666666669</v>
      </c>
      <c r="J491" s="286">
        <v>1064.5333333333333</v>
      </c>
      <c r="K491" s="286">
        <v>1045</v>
      </c>
      <c r="L491" s="286">
        <v>1026.0999999999999</v>
      </c>
      <c r="M491" s="242">
        <v>13.063129999999999</v>
      </c>
      <c r="N491" s="1"/>
      <c r="O491" s="1"/>
    </row>
    <row r="492" spans="1:15" ht="12.75" customHeight="1">
      <c r="A492" s="30">
        <v>482</v>
      </c>
      <c r="B492" s="297" t="s">
        <v>210</v>
      </c>
      <c r="C492" s="271">
        <v>266.3</v>
      </c>
      <c r="D492" s="272">
        <v>265.88333333333333</v>
      </c>
      <c r="E492" s="272">
        <v>263.01666666666665</v>
      </c>
      <c r="F492" s="272">
        <v>259.73333333333335</v>
      </c>
      <c r="G492" s="272">
        <v>256.86666666666667</v>
      </c>
      <c r="H492" s="272">
        <v>269.16666666666663</v>
      </c>
      <c r="I492" s="272">
        <v>272.0333333333333</v>
      </c>
      <c r="J492" s="272">
        <v>275.31666666666661</v>
      </c>
      <c r="K492" s="271">
        <v>268.75</v>
      </c>
      <c r="L492" s="271">
        <v>262.60000000000002</v>
      </c>
      <c r="M492" s="271">
        <v>144.43486999999999</v>
      </c>
      <c r="N492" s="1"/>
      <c r="O492" s="1"/>
    </row>
    <row r="493" spans="1:15" ht="12.75" customHeight="1">
      <c r="A493" s="30">
        <v>483</v>
      </c>
      <c r="B493" s="299" t="s">
        <v>522</v>
      </c>
      <c r="C493" s="287">
        <v>2123.4499999999998</v>
      </c>
      <c r="D493" s="287">
        <v>2127.6833333333334</v>
      </c>
      <c r="E493" s="272">
        <v>2106.7166666666667</v>
      </c>
      <c r="F493" s="272">
        <v>2089.9833333333331</v>
      </c>
      <c r="G493" s="272">
        <v>2069.0166666666664</v>
      </c>
      <c r="H493" s="272">
        <v>2144.416666666667</v>
      </c>
      <c r="I493" s="272">
        <v>2165.3833333333341</v>
      </c>
      <c r="J493" s="272">
        <v>2182.1166666666672</v>
      </c>
      <c r="K493" s="271">
        <v>2148.65</v>
      </c>
      <c r="L493" s="271">
        <v>2110.9499999999998</v>
      </c>
      <c r="M493" s="271">
        <v>0.36118</v>
      </c>
      <c r="N493" s="1"/>
      <c r="O493" s="1"/>
    </row>
    <row r="494" spans="1:15" ht="12.75" customHeight="1">
      <c r="A494" s="30">
        <v>484</v>
      </c>
      <c r="B494" s="252" t="s">
        <v>870</v>
      </c>
      <c r="C494" s="271">
        <v>357.95</v>
      </c>
      <c r="D494" s="272">
        <v>360.08333333333331</v>
      </c>
      <c r="E494" s="272">
        <v>350.36666666666662</v>
      </c>
      <c r="F494" s="272">
        <v>342.7833333333333</v>
      </c>
      <c r="G494" s="272">
        <v>333.06666666666661</v>
      </c>
      <c r="H494" s="272">
        <v>367.66666666666663</v>
      </c>
      <c r="I494" s="272">
        <v>377.38333333333333</v>
      </c>
      <c r="J494" s="272">
        <v>384.96666666666664</v>
      </c>
      <c r="K494" s="271">
        <v>369.8</v>
      </c>
      <c r="L494" s="271">
        <v>352.5</v>
      </c>
      <c r="M494" s="271">
        <v>0.59528000000000003</v>
      </c>
      <c r="N494" s="1"/>
      <c r="O494" s="1"/>
    </row>
    <row r="495" spans="1:15" ht="12.75" customHeight="1">
      <c r="A495" s="30">
        <v>485</v>
      </c>
      <c r="B495" s="286" t="s">
        <v>523</v>
      </c>
      <c r="C495" s="287">
        <v>2214.65</v>
      </c>
      <c r="D495" s="287">
        <v>2220.8000000000002</v>
      </c>
      <c r="E495" s="272">
        <v>2194.1500000000005</v>
      </c>
      <c r="F495" s="272">
        <v>2173.6500000000005</v>
      </c>
      <c r="G495" s="272">
        <v>2147.0000000000009</v>
      </c>
      <c r="H495" s="272">
        <v>2241.3000000000002</v>
      </c>
      <c r="I495" s="272">
        <v>2267.9499999999998</v>
      </c>
      <c r="J495" s="272">
        <v>2288.4499999999998</v>
      </c>
      <c r="K495" s="271">
        <v>2247.4499999999998</v>
      </c>
      <c r="L495" s="271">
        <v>2200.3000000000002</v>
      </c>
      <c r="M495" s="271">
        <v>0.37659999999999999</v>
      </c>
      <c r="N495" s="1"/>
      <c r="O495" s="1"/>
    </row>
    <row r="496" spans="1:15" ht="12.75" customHeight="1">
      <c r="A496" s="30">
        <v>486</v>
      </c>
      <c r="B496" s="242" t="s">
        <v>127</v>
      </c>
      <c r="C496" s="271">
        <v>9</v>
      </c>
      <c r="D496" s="272">
        <v>8.9666666666666668</v>
      </c>
      <c r="E496" s="272">
        <v>8.8333333333333339</v>
      </c>
      <c r="F496" s="272">
        <v>8.6666666666666679</v>
      </c>
      <c r="G496" s="272">
        <v>8.533333333333335</v>
      </c>
      <c r="H496" s="272">
        <v>9.1333333333333329</v>
      </c>
      <c r="I496" s="272">
        <v>9.2666666666666657</v>
      </c>
      <c r="J496" s="272">
        <v>9.4333333333333318</v>
      </c>
      <c r="K496" s="271">
        <v>9.1</v>
      </c>
      <c r="L496" s="271">
        <v>8.8000000000000007</v>
      </c>
      <c r="M496" s="271">
        <v>1165.38966</v>
      </c>
      <c r="N496" s="1"/>
      <c r="O496" s="1"/>
    </row>
    <row r="497" spans="1:15" ht="12.75" customHeight="1">
      <c r="A497" s="30">
        <v>487</v>
      </c>
      <c r="B497" s="298" t="s">
        <v>211</v>
      </c>
      <c r="C497" s="287">
        <v>1027.6500000000001</v>
      </c>
      <c r="D497" s="287">
        <v>1027.3333333333333</v>
      </c>
      <c r="E497" s="272">
        <v>1018.8166666666666</v>
      </c>
      <c r="F497" s="272">
        <v>1009.9833333333333</v>
      </c>
      <c r="G497" s="272">
        <v>1001.4666666666667</v>
      </c>
      <c r="H497" s="272">
        <v>1036.1666666666665</v>
      </c>
      <c r="I497" s="272">
        <v>1044.6833333333334</v>
      </c>
      <c r="J497" s="272">
        <v>1053.5166666666664</v>
      </c>
      <c r="K497" s="271">
        <v>1035.8499999999999</v>
      </c>
      <c r="L497" s="271">
        <v>1018.5</v>
      </c>
      <c r="M497" s="271">
        <v>9.8562399999999997</v>
      </c>
      <c r="N497" s="1"/>
      <c r="O497" s="1"/>
    </row>
    <row r="498" spans="1:15" ht="12.75" customHeight="1">
      <c r="A498" s="30">
        <v>488</v>
      </c>
      <c r="B498" s="242" t="s">
        <v>524</v>
      </c>
      <c r="C498" s="271">
        <v>227.25</v>
      </c>
      <c r="D498" s="272">
        <v>226.35</v>
      </c>
      <c r="E498" s="272">
        <v>222.89999999999998</v>
      </c>
      <c r="F498" s="272">
        <v>218.54999999999998</v>
      </c>
      <c r="G498" s="272">
        <v>215.09999999999997</v>
      </c>
      <c r="H498" s="272">
        <v>230.7</v>
      </c>
      <c r="I498" s="272">
        <v>234.14999999999998</v>
      </c>
      <c r="J498" s="272">
        <v>238.5</v>
      </c>
      <c r="K498" s="271">
        <v>229.8</v>
      </c>
      <c r="L498" s="271">
        <v>222</v>
      </c>
      <c r="M498" s="271">
        <v>11.10375</v>
      </c>
      <c r="N498" s="1"/>
      <c r="O498" s="1"/>
    </row>
    <row r="499" spans="1:15" ht="12.75" customHeight="1">
      <c r="A499" s="30">
        <v>489</v>
      </c>
      <c r="B499" s="242" t="s">
        <v>525</v>
      </c>
      <c r="C499" s="287">
        <v>78.8</v>
      </c>
      <c r="D499" s="287">
        <v>79.816666666666663</v>
      </c>
      <c r="E499" s="272">
        <v>77.23333333333332</v>
      </c>
      <c r="F499" s="272">
        <v>75.666666666666657</v>
      </c>
      <c r="G499" s="272">
        <v>73.083333333333314</v>
      </c>
      <c r="H499" s="272">
        <v>81.383333333333326</v>
      </c>
      <c r="I499" s="272">
        <v>83.966666666666669</v>
      </c>
      <c r="J499" s="272">
        <v>85.533333333333331</v>
      </c>
      <c r="K499" s="271">
        <v>82.4</v>
      </c>
      <c r="L499" s="271">
        <v>78.25</v>
      </c>
      <c r="M499" s="271">
        <v>31.175129999999999</v>
      </c>
      <c r="N499" s="1"/>
      <c r="O499" s="1"/>
    </row>
    <row r="500" spans="1:15" ht="12.75" customHeight="1">
      <c r="A500" s="30">
        <v>490</v>
      </c>
      <c r="B500" s="242" t="s">
        <v>526</v>
      </c>
      <c r="C500" s="287">
        <v>621.75</v>
      </c>
      <c r="D500" s="287">
        <v>626.55000000000007</v>
      </c>
      <c r="E500" s="272">
        <v>613.20000000000016</v>
      </c>
      <c r="F500" s="272">
        <v>604.65000000000009</v>
      </c>
      <c r="G500" s="272">
        <v>591.30000000000018</v>
      </c>
      <c r="H500" s="272">
        <v>635.10000000000014</v>
      </c>
      <c r="I500" s="272">
        <v>648.45000000000005</v>
      </c>
      <c r="J500" s="272">
        <v>657.00000000000011</v>
      </c>
      <c r="K500" s="271">
        <v>639.9</v>
      </c>
      <c r="L500" s="271">
        <v>618</v>
      </c>
      <c r="M500" s="271">
        <v>0.98946999999999996</v>
      </c>
      <c r="N500" s="1"/>
      <c r="O500" s="1"/>
    </row>
    <row r="501" spans="1:15" ht="12.75" customHeight="1">
      <c r="A501" s="30">
        <v>491</v>
      </c>
      <c r="B501" s="242" t="s">
        <v>280</v>
      </c>
      <c r="C501" s="287">
        <v>1815.7</v>
      </c>
      <c r="D501" s="287">
        <v>1841.3166666666666</v>
      </c>
      <c r="E501" s="272">
        <v>1777.6333333333332</v>
      </c>
      <c r="F501" s="272">
        <v>1739.5666666666666</v>
      </c>
      <c r="G501" s="272">
        <v>1675.8833333333332</v>
      </c>
      <c r="H501" s="272">
        <v>1879.3833333333332</v>
      </c>
      <c r="I501" s="272">
        <v>1943.0666666666666</v>
      </c>
      <c r="J501" s="272">
        <v>1981.1333333333332</v>
      </c>
      <c r="K501" s="271">
        <v>1905</v>
      </c>
      <c r="L501" s="271">
        <v>1803.25</v>
      </c>
      <c r="M501" s="271">
        <v>9.9039300000000008</v>
      </c>
      <c r="N501" s="1"/>
      <c r="O501" s="1"/>
    </row>
    <row r="502" spans="1:15" ht="12.75" customHeight="1">
      <c r="A502" s="30">
        <v>492</v>
      </c>
      <c r="B502" s="242" t="s">
        <v>212</v>
      </c>
      <c r="C502" s="287">
        <v>443.05</v>
      </c>
      <c r="D502" s="287">
        <v>441.5333333333333</v>
      </c>
      <c r="E502" s="272">
        <v>438.16666666666663</v>
      </c>
      <c r="F502" s="272">
        <v>433.2833333333333</v>
      </c>
      <c r="G502" s="272">
        <v>429.91666666666663</v>
      </c>
      <c r="H502" s="272">
        <v>446.41666666666663</v>
      </c>
      <c r="I502" s="272">
        <v>449.7833333333333</v>
      </c>
      <c r="J502" s="272">
        <v>454.66666666666663</v>
      </c>
      <c r="K502" s="271">
        <v>444.9</v>
      </c>
      <c r="L502" s="271">
        <v>436.65</v>
      </c>
      <c r="M502" s="271">
        <v>52.007379999999998</v>
      </c>
      <c r="N502" s="1"/>
      <c r="O502" s="1"/>
    </row>
    <row r="503" spans="1:15" ht="12.75" customHeight="1">
      <c r="A503" s="30">
        <v>493</v>
      </c>
      <c r="B503" s="242" t="s">
        <v>527</v>
      </c>
      <c r="C503" s="287">
        <v>233.5</v>
      </c>
      <c r="D503" s="287">
        <v>234.03333333333333</v>
      </c>
      <c r="E503" s="272">
        <v>231.56666666666666</v>
      </c>
      <c r="F503" s="272">
        <v>229.63333333333333</v>
      </c>
      <c r="G503" s="272">
        <v>227.16666666666666</v>
      </c>
      <c r="H503" s="272">
        <v>235.96666666666667</v>
      </c>
      <c r="I503" s="272">
        <v>238.43333333333331</v>
      </c>
      <c r="J503" s="272">
        <v>240.36666666666667</v>
      </c>
      <c r="K503" s="271">
        <v>236.5</v>
      </c>
      <c r="L503" s="271">
        <v>232.1</v>
      </c>
      <c r="M503" s="271">
        <v>3.72004</v>
      </c>
      <c r="N503" s="1"/>
      <c r="O503" s="1"/>
    </row>
    <row r="504" spans="1:15" ht="12.75" customHeight="1">
      <c r="A504" s="30">
        <v>494</v>
      </c>
      <c r="B504" s="242" t="s">
        <v>281</v>
      </c>
      <c r="C504" s="287">
        <v>16.55</v>
      </c>
      <c r="D504" s="287">
        <v>16.433333333333334</v>
      </c>
      <c r="E504" s="272">
        <v>16.066666666666666</v>
      </c>
      <c r="F504" s="272">
        <v>15.583333333333332</v>
      </c>
      <c r="G504" s="272">
        <v>15.216666666666665</v>
      </c>
      <c r="H504" s="272">
        <v>16.916666666666668</v>
      </c>
      <c r="I504" s="272">
        <v>17.283333333333335</v>
      </c>
      <c r="J504" s="272">
        <v>17.766666666666669</v>
      </c>
      <c r="K504" s="271">
        <v>16.8</v>
      </c>
      <c r="L504" s="271">
        <v>15.95</v>
      </c>
      <c r="M504" s="271">
        <v>2371.6979500000002</v>
      </c>
      <c r="N504" s="1"/>
      <c r="O504" s="1"/>
    </row>
    <row r="505" spans="1:15" ht="12.75" customHeight="1">
      <c r="A505" s="30">
        <v>495</v>
      </c>
      <c r="B505" s="242" t="s">
        <v>871</v>
      </c>
      <c r="C505" s="287">
        <v>9860.35</v>
      </c>
      <c r="D505" s="287">
        <v>9770.4333333333343</v>
      </c>
      <c r="E505" s="272">
        <v>9589.9166666666679</v>
      </c>
      <c r="F505" s="272">
        <v>9319.4833333333336</v>
      </c>
      <c r="G505" s="272">
        <v>9138.9666666666672</v>
      </c>
      <c r="H505" s="272">
        <v>10040.866666666669</v>
      </c>
      <c r="I505" s="272">
        <v>10221.383333333335</v>
      </c>
      <c r="J505" s="272">
        <v>10491.816666666669</v>
      </c>
      <c r="K505" s="271">
        <v>9950.9500000000007</v>
      </c>
      <c r="L505" s="271">
        <v>9500</v>
      </c>
      <c r="M505" s="271">
        <v>0.151</v>
      </c>
      <c r="N505" s="1"/>
      <c r="O505" s="1"/>
    </row>
    <row r="506" spans="1:15" ht="12.75" customHeight="1">
      <c r="A506" s="30">
        <v>496</v>
      </c>
      <c r="B506" s="242" t="s">
        <v>213</v>
      </c>
      <c r="C506" s="242">
        <v>252.3</v>
      </c>
      <c r="D506" s="287">
        <v>248.75</v>
      </c>
      <c r="E506" s="272">
        <v>241.10000000000002</v>
      </c>
      <c r="F506" s="272">
        <v>229.90000000000003</v>
      </c>
      <c r="G506" s="272">
        <v>222.25000000000006</v>
      </c>
      <c r="H506" s="272">
        <v>259.95</v>
      </c>
      <c r="I506" s="272">
        <v>267.59999999999997</v>
      </c>
      <c r="J506" s="272">
        <v>278.79999999999995</v>
      </c>
      <c r="K506" s="271">
        <v>256.39999999999998</v>
      </c>
      <c r="L506" s="271">
        <v>237.55</v>
      </c>
      <c r="M506" s="271">
        <v>308.69267000000002</v>
      </c>
      <c r="N506" s="1"/>
      <c r="O506" s="1"/>
    </row>
    <row r="507" spans="1:15" ht="12.75" customHeight="1">
      <c r="A507" s="30">
        <v>497</v>
      </c>
      <c r="B507" s="242" t="s">
        <v>528</v>
      </c>
      <c r="C507" s="242">
        <v>241.7</v>
      </c>
      <c r="D507" s="287">
        <v>242.13333333333333</v>
      </c>
      <c r="E507" s="272">
        <v>238.76666666666665</v>
      </c>
      <c r="F507" s="272">
        <v>235.83333333333331</v>
      </c>
      <c r="G507" s="272">
        <v>232.46666666666664</v>
      </c>
      <c r="H507" s="272">
        <v>245.06666666666666</v>
      </c>
      <c r="I507" s="272">
        <v>248.43333333333334</v>
      </c>
      <c r="J507" s="272">
        <v>251.36666666666667</v>
      </c>
      <c r="K507" s="271">
        <v>245.5</v>
      </c>
      <c r="L507" s="271">
        <v>239.2</v>
      </c>
      <c r="M507" s="271">
        <v>14.84538</v>
      </c>
      <c r="N507" s="1"/>
      <c r="O507" s="1"/>
    </row>
    <row r="508" spans="1:15" ht="12.75" customHeight="1">
      <c r="A508" s="30">
        <v>498</v>
      </c>
      <c r="B508" s="242" t="s">
        <v>843</v>
      </c>
      <c r="C508" s="242">
        <v>65.25</v>
      </c>
      <c r="D508" s="287">
        <v>64.216666666666654</v>
      </c>
      <c r="E508" s="272">
        <v>62.833333333333314</v>
      </c>
      <c r="F508" s="272">
        <v>60.416666666666657</v>
      </c>
      <c r="G508" s="272">
        <v>59.033333333333317</v>
      </c>
      <c r="H508" s="272">
        <v>66.633333333333312</v>
      </c>
      <c r="I508" s="272">
        <v>68.016666666666666</v>
      </c>
      <c r="J508" s="272">
        <v>70.433333333333309</v>
      </c>
      <c r="K508" s="271">
        <v>65.599999999999994</v>
      </c>
      <c r="L508" s="271">
        <v>61.8</v>
      </c>
      <c r="M508" s="271">
        <v>2580.6652199999999</v>
      </c>
      <c r="N508" s="1"/>
      <c r="O508" s="1"/>
    </row>
    <row r="509" spans="1:15" ht="12.75" customHeight="1">
      <c r="A509" s="30">
        <v>499</v>
      </c>
      <c r="B509" s="242" t="s">
        <v>827</v>
      </c>
      <c r="C509" s="242">
        <v>399.85</v>
      </c>
      <c r="D509" s="287">
        <v>399.33333333333331</v>
      </c>
      <c r="E509" s="272">
        <v>396.91666666666663</v>
      </c>
      <c r="F509" s="272">
        <v>393.98333333333329</v>
      </c>
      <c r="G509" s="272">
        <v>391.56666666666661</v>
      </c>
      <c r="H509" s="272">
        <v>402.26666666666665</v>
      </c>
      <c r="I509" s="272">
        <v>404.68333333333328</v>
      </c>
      <c r="J509" s="272">
        <v>407.61666666666667</v>
      </c>
      <c r="K509" s="271">
        <v>401.75</v>
      </c>
      <c r="L509" s="271">
        <v>396.4</v>
      </c>
      <c r="M509" s="271">
        <v>18.33379</v>
      </c>
      <c r="N509" s="1"/>
      <c r="O509" s="1"/>
    </row>
    <row r="510" spans="1:15" ht="12.75" customHeight="1">
      <c r="A510" s="252">
        <v>500</v>
      </c>
      <c r="B510" s="242" t="s">
        <v>529</v>
      </c>
      <c r="C510" s="287">
        <v>1650.85</v>
      </c>
      <c r="D510" s="272">
        <v>1637.1333333333332</v>
      </c>
      <c r="E510" s="272">
        <v>1614.7166666666665</v>
      </c>
      <c r="F510" s="272">
        <v>1578.5833333333333</v>
      </c>
      <c r="G510" s="272">
        <v>1556.1666666666665</v>
      </c>
      <c r="H510" s="272">
        <v>1673.2666666666664</v>
      </c>
      <c r="I510" s="272">
        <v>1695.6833333333334</v>
      </c>
      <c r="J510" s="271">
        <v>1731.8166666666664</v>
      </c>
      <c r="K510" s="271">
        <v>1659.55</v>
      </c>
      <c r="L510" s="271">
        <v>1601</v>
      </c>
      <c r="M510" s="242">
        <v>0.99973999999999996</v>
      </c>
      <c r="N510" s="1"/>
      <c r="O510" s="1"/>
    </row>
    <row r="511" spans="1:15" ht="12.75" customHeight="1">
      <c r="A511" s="30">
        <v>501</v>
      </c>
      <c r="B511" s="242" t="s">
        <v>530</v>
      </c>
      <c r="C511" s="287">
        <v>2235.15</v>
      </c>
      <c r="D511" s="272">
        <v>2225.25</v>
      </c>
      <c r="E511" s="272">
        <v>2210.5</v>
      </c>
      <c r="F511" s="272">
        <v>2185.85</v>
      </c>
      <c r="G511" s="272">
        <v>2171.1</v>
      </c>
      <c r="H511" s="272">
        <v>2249.9</v>
      </c>
      <c r="I511" s="272">
        <v>2264.65</v>
      </c>
      <c r="J511" s="271">
        <v>2289.3000000000002</v>
      </c>
      <c r="K511" s="271">
        <v>2240</v>
      </c>
      <c r="L511" s="271">
        <v>2200.6</v>
      </c>
      <c r="M511" s="242">
        <v>0.34105999999999997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3" t="s">
        <v>284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218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224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225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226</v>
      </c>
      <c r="N531" s="1"/>
      <c r="O531" s="1"/>
    </row>
    <row r="532" spans="1:15" ht="12.75" customHeight="1">
      <c r="A532" s="67" t="s">
        <v>227</v>
      </c>
      <c r="N532" s="1"/>
      <c r="O532" s="1"/>
    </row>
    <row r="533" spans="1:15" ht="12.75" customHeight="1">
      <c r="A533" s="67" t="s">
        <v>228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43"/>
      <c r="B5" s="444"/>
      <c r="C5" s="443"/>
      <c r="D5" s="444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8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531</v>
      </c>
      <c r="B7" s="445" t="s">
        <v>532</v>
      </c>
      <c r="C7" s="444"/>
      <c r="D7" s="7">
        <f>Main!B10</f>
        <v>44791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533</v>
      </c>
      <c r="B9" s="85" t="s">
        <v>534</v>
      </c>
      <c r="C9" s="85" t="s">
        <v>535</v>
      </c>
      <c r="D9" s="85" t="s">
        <v>536</v>
      </c>
      <c r="E9" s="85" t="s">
        <v>537</v>
      </c>
      <c r="F9" s="85" t="s">
        <v>538</v>
      </c>
      <c r="G9" s="85" t="s">
        <v>539</v>
      </c>
      <c r="H9" s="85" t="s">
        <v>540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44790</v>
      </c>
      <c r="B10" s="29">
        <v>539661</v>
      </c>
      <c r="C10" s="28" t="s">
        <v>1102</v>
      </c>
      <c r="D10" s="28" t="s">
        <v>1103</v>
      </c>
      <c r="E10" s="28" t="s">
        <v>542</v>
      </c>
      <c r="F10" s="87">
        <v>29396</v>
      </c>
      <c r="G10" s="29">
        <v>68.5</v>
      </c>
      <c r="H10" s="29" t="s">
        <v>306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44790</v>
      </c>
      <c r="B11" s="29">
        <v>542579</v>
      </c>
      <c r="C11" s="28" t="s">
        <v>1104</v>
      </c>
      <c r="D11" s="28" t="s">
        <v>1105</v>
      </c>
      <c r="E11" s="28" t="s">
        <v>542</v>
      </c>
      <c r="F11" s="87">
        <v>144000</v>
      </c>
      <c r="G11" s="29">
        <v>48.3</v>
      </c>
      <c r="H11" s="29" t="s">
        <v>306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44790</v>
      </c>
      <c r="B12" s="29">
        <v>540923</v>
      </c>
      <c r="C12" s="28" t="s">
        <v>1106</v>
      </c>
      <c r="D12" s="28" t="s">
        <v>1107</v>
      </c>
      <c r="E12" s="28" t="s">
        <v>541</v>
      </c>
      <c r="F12" s="87">
        <v>168000</v>
      </c>
      <c r="G12" s="29">
        <v>9.89</v>
      </c>
      <c r="H12" s="29" t="s">
        <v>306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44790</v>
      </c>
      <c r="B13" s="29">
        <v>513502</v>
      </c>
      <c r="C13" s="28" t="s">
        <v>1108</v>
      </c>
      <c r="D13" s="28" t="s">
        <v>1109</v>
      </c>
      <c r="E13" s="28" t="s">
        <v>541</v>
      </c>
      <c r="F13" s="87">
        <v>221144</v>
      </c>
      <c r="G13" s="29">
        <v>3.85</v>
      </c>
      <c r="H13" s="29" t="s">
        <v>306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44790</v>
      </c>
      <c r="B14" s="29">
        <v>513502</v>
      </c>
      <c r="C14" s="28" t="s">
        <v>1108</v>
      </c>
      <c r="D14" s="28" t="s">
        <v>1109</v>
      </c>
      <c r="E14" s="28" t="s">
        <v>542</v>
      </c>
      <c r="F14" s="87">
        <v>2162345</v>
      </c>
      <c r="G14" s="29">
        <v>3.97</v>
      </c>
      <c r="H14" s="29" t="s">
        <v>306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44790</v>
      </c>
      <c r="B15" s="29">
        <v>513502</v>
      </c>
      <c r="C15" s="28" t="s">
        <v>1108</v>
      </c>
      <c r="D15" s="28" t="s">
        <v>1110</v>
      </c>
      <c r="E15" s="28" t="s">
        <v>541</v>
      </c>
      <c r="F15" s="87">
        <v>1108975</v>
      </c>
      <c r="G15" s="29">
        <v>3.89</v>
      </c>
      <c r="H15" s="29" t="s">
        <v>306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44790</v>
      </c>
      <c r="B16" s="29">
        <v>513502</v>
      </c>
      <c r="C16" s="28" t="s">
        <v>1108</v>
      </c>
      <c r="D16" s="28" t="s">
        <v>1110</v>
      </c>
      <c r="E16" s="28" t="s">
        <v>542</v>
      </c>
      <c r="F16" s="87">
        <v>942233</v>
      </c>
      <c r="G16" s="29">
        <v>3.94</v>
      </c>
      <c r="H16" s="29" t="s">
        <v>306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44790</v>
      </c>
      <c r="B17" s="29">
        <v>512379</v>
      </c>
      <c r="C17" s="28" t="s">
        <v>1111</v>
      </c>
      <c r="D17" s="28" t="s">
        <v>1074</v>
      </c>
      <c r="E17" s="28" t="s">
        <v>541</v>
      </c>
      <c r="F17" s="87">
        <v>36818</v>
      </c>
      <c r="G17" s="29">
        <v>37</v>
      </c>
      <c r="H17" s="29" t="s">
        <v>306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44790</v>
      </c>
      <c r="B18" s="29">
        <v>512379</v>
      </c>
      <c r="C18" s="28" t="s">
        <v>1111</v>
      </c>
      <c r="D18" s="28" t="s">
        <v>1074</v>
      </c>
      <c r="E18" s="28" t="s">
        <v>542</v>
      </c>
      <c r="F18" s="87">
        <v>2469848</v>
      </c>
      <c r="G18" s="29">
        <v>37.03</v>
      </c>
      <c r="H18" s="29" t="s">
        <v>306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44790</v>
      </c>
      <c r="B19" s="29">
        <v>539559</v>
      </c>
      <c r="C19" s="28" t="s">
        <v>1112</v>
      </c>
      <c r="D19" s="28" t="s">
        <v>1113</v>
      </c>
      <c r="E19" s="28" t="s">
        <v>542</v>
      </c>
      <c r="F19" s="87">
        <v>20000</v>
      </c>
      <c r="G19" s="29">
        <v>66.45</v>
      </c>
      <c r="H19" s="29" t="s">
        <v>306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44790</v>
      </c>
      <c r="B20" s="29">
        <v>539559</v>
      </c>
      <c r="C20" s="28" t="s">
        <v>1112</v>
      </c>
      <c r="D20" s="28" t="s">
        <v>1113</v>
      </c>
      <c r="E20" s="28" t="s">
        <v>541</v>
      </c>
      <c r="F20" s="87">
        <v>6290</v>
      </c>
      <c r="G20" s="29">
        <v>66.03</v>
      </c>
      <c r="H20" s="29" t="s">
        <v>306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44790</v>
      </c>
      <c r="B21" s="29">
        <v>542724</v>
      </c>
      <c r="C21" s="28" t="s">
        <v>1026</v>
      </c>
      <c r="D21" s="28" t="s">
        <v>1114</v>
      </c>
      <c r="E21" s="28" t="s">
        <v>542</v>
      </c>
      <c r="F21" s="87">
        <v>950000</v>
      </c>
      <c r="G21" s="29">
        <v>2.5099999999999998</v>
      </c>
      <c r="H21" s="29" t="s">
        <v>306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44790</v>
      </c>
      <c r="B22" s="29">
        <v>543475</v>
      </c>
      <c r="C22" s="28" t="s">
        <v>1115</v>
      </c>
      <c r="D22" s="28" t="s">
        <v>1116</v>
      </c>
      <c r="E22" s="28" t="s">
        <v>541</v>
      </c>
      <c r="F22" s="87">
        <v>14400</v>
      </c>
      <c r="G22" s="29">
        <v>112.56</v>
      </c>
      <c r="H22" s="29" t="s">
        <v>306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44790</v>
      </c>
      <c r="B23" s="29">
        <v>543444</v>
      </c>
      <c r="C23" s="28" t="s">
        <v>1117</v>
      </c>
      <c r="D23" s="28" t="s">
        <v>1118</v>
      </c>
      <c r="E23" s="28" t="s">
        <v>541</v>
      </c>
      <c r="F23" s="87">
        <v>81000</v>
      </c>
      <c r="G23" s="29">
        <v>26</v>
      </c>
      <c r="H23" s="29" t="s">
        <v>306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44790</v>
      </c>
      <c r="B24" s="29">
        <v>543444</v>
      </c>
      <c r="C24" s="28" t="s">
        <v>1117</v>
      </c>
      <c r="D24" s="28" t="s">
        <v>1119</v>
      </c>
      <c r="E24" s="28" t="s">
        <v>542</v>
      </c>
      <c r="F24" s="87">
        <v>81000</v>
      </c>
      <c r="G24" s="29">
        <v>26</v>
      </c>
      <c r="H24" s="29" t="s">
        <v>306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44790</v>
      </c>
      <c r="B25" s="29">
        <v>542666</v>
      </c>
      <c r="C25" s="28" t="s">
        <v>1019</v>
      </c>
      <c r="D25" s="28" t="s">
        <v>1069</v>
      </c>
      <c r="E25" s="28" t="s">
        <v>541</v>
      </c>
      <c r="F25" s="87">
        <v>88100</v>
      </c>
      <c r="G25" s="29">
        <v>294.47000000000003</v>
      </c>
      <c r="H25" s="29" t="s">
        <v>306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44790</v>
      </c>
      <c r="B26" s="29">
        <v>542666</v>
      </c>
      <c r="C26" s="28" t="s">
        <v>1019</v>
      </c>
      <c r="D26" s="28" t="s">
        <v>1020</v>
      </c>
      <c r="E26" s="28" t="s">
        <v>542</v>
      </c>
      <c r="F26" s="87">
        <v>84668</v>
      </c>
      <c r="G26" s="29">
        <v>294.7</v>
      </c>
      <c r="H26" s="29" t="s">
        <v>306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44790</v>
      </c>
      <c r="B27" s="29">
        <v>542666</v>
      </c>
      <c r="C27" s="28" t="s">
        <v>1019</v>
      </c>
      <c r="D27" s="28" t="s">
        <v>1069</v>
      </c>
      <c r="E27" s="28" t="s">
        <v>542</v>
      </c>
      <c r="F27" s="87">
        <v>88100</v>
      </c>
      <c r="G27" s="29">
        <v>293.27</v>
      </c>
      <c r="H27" s="29" t="s">
        <v>306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44790</v>
      </c>
      <c r="B28" s="29">
        <v>542666</v>
      </c>
      <c r="C28" s="28" t="s">
        <v>1019</v>
      </c>
      <c r="D28" s="28" t="s">
        <v>1120</v>
      </c>
      <c r="E28" s="28" t="s">
        <v>542</v>
      </c>
      <c r="F28" s="87">
        <v>211442</v>
      </c>
      <c r="G28" s="29">
        <v>294.13</v>
      </c>
      <c r="H28" s="29" t="s">
        <v>306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44790</v>
      </c>
      <c r="B29" s="29">
        <v>542666</v>
      </c>
      <c r="C29" s="28" t="s">
        <v>1019</v>
      </c>
      <c r="D29" s="28" t="s">
        <v>1120</v>
      </c>
      <c r="E29" s="28" t="s">
        <v>541</v>
      </c>
      <c r="F29" s="87">
        <v>212442</v>
      </c>
      <c r="G29" s="29">
        <v>294.57</v>
      </c>
      <c r="H29" s="29" t="s">
        <v>306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44790</v>
      </c>
      <c r="B30" s="29">
        <v>542666</v>
      </c>
      <c r="C30" s="28" t="s">
        <v>1019</v>
      </c>
      <c r="D30" s="28" t="s">
        <v>1121</v>
      </c>
      <c r="E30" s="28" t="s">
        <v>542</v>
      </c>
      <c r="F30" s="87">
        <v>166500</v>
      </c>
      <c r="G30" s="29">
        <v>294.54000000000002</v>
      </c>
      <c r="H30" s="29" t="s">
        <v>306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44790</v>
      </c>
      <c r="B31" s="29">
        <v>540377</v>
      </c>
      <c r="C31" s="28" t="s">
        <v>1027</v>
      </c>
      <c r="D31" s="28" t="s">
        <v>1122</v>
      </c>
      <c r="E31" s="28" t="s">
        <v>541</v>
      </c>
      <c r="F31" s="87">
        <v>18000</v>
      </c>
      <c r="G31" s="29">
        <v>101.85</v>
      </c>
      <c r="H31" s="29" t="s">
        <v>306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44790</v>
      </c>
      <c r="B32" s="29">
        <v>540377</v>
      </c>
      <c r="C32" s="28" t="s">
        <v>1027</v>
      </c>
      <c r="D32" s="28" t="s">
        <v>1123</v>
      </c>
      <c r="E32" s="28" t="s">
        <v>541</v>
      </c>
      <c r="F32" s="87">
        <v>24000</v>
      </c>
      <c r="G32" s="29">
        <v>104.58</v>
      </c>
      <c r="H32" s="29" t="s">
        <v>306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44790</v>
      </c>
      <c r="B33" s="29">
        <v>540377</v>
      </c>
      <c r="C33" s="28" t="s">
        <v>1027</v>
      </c>
      <c r="D33" s="28" t="s">
        <v>1124</v>
      </c>
      <c r="E33" s="28" t="s">
        <v>542</v>
      </c>
      <c r="F33" s="87">
        <v>18000</v>
      </c>
      <c r="G33" s="29">
        <v>105.75</v>
      </c>
      <c r="H33" s="29" t="s">
        <v>306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44790</v>
      </c>
      <c r="B34" s="29">
        <v>540377</v>
      </c>
      <c r="C34" s="28" t="s">
        <v>1027</v>
      </c>
      <c r="D34" s="28" t="s">
        <v>1125</v>
      </c>
      <c r="E34" s="28" t="s">
        <v>541</v>
      </c>
      <c r="F34" s="87">
        <v>18000</v>
      </c>
      <c r="G34" s="29">
        <v>105.75</v>
      </c>
      <c r="H34" s="29" t="s">
        <v>306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44790</v>
      </c>
      <c r="B35" s="29">
        <v>540377</v>
      </c>
      <c r="C35" s="28" t="s">
        <v>1027</v>
      </c>
      <c r="D35" s="28" t="s">
        <v>1126</v>
      </c>
      <c r="E35" s="28" t="s">
        <v>542</v>
      </c>
      <c r="F35" s="87">
        <v>18000</v>
      </c>
      <c r="G35" s="29">
        <v>105.48</v>
      </c>
      <c r="H35" s="29" t="s">
        <v>306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44790</v>
      </c>
      <c r="B36" s="29">
        <v>542924</v>
      </c>
      <c r="C36" s="28" t="s">
        <v>1127</v>
      </c>
      <c r="D36" s="28" t="s">
        <v>1128</v>
      </c>
      <c r="E36" s="28" t="s">
        <v>542</v>
      </c>
      <c r="F36" s="87">
        <v>30000</v>
      </c>
      <c r="G36" s="29">
        <v>7.65</v>
      </c>
      <c r="H36" s="29" t="s">
        <v>306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44790</v>
      </c>
      <c r="B37" s="29">
        <v>522101</v>
      </c>
      <c r="C37" s="28" t="s">
        <v>1129</v>
      </c>
      <c r="D37" s="28" t="s">
        <v>1130</v>
      </c>
      <c r="E37" s="28" t="s">
        <v>541</v>
      </c>
      <c r="F37" s="87">
        <v>200000</v>
      </c>
      <c r="G37" s="29">
        <v>43.97</v>
      </c>
      <c r="H37" s="29" t="s">
        <v>306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44790</v>
      </c>
      <c r="B38" s="29">
        <v>522101</v>
      </c>
      <c r="C38" s="28" t="s">
        <v>1129</v>
      </c>
      <c r="D38" s="28" t="s">
        <v>1131</v>
      </c>
      <c r="E38" s="28" t="s">
        <v>542</v>
      </c>
      <c r="F38" s="87">
        <v>1350000</v>
      </c>
      <c r="G38" s="29">
        <v>44.61</v>
      </c>
      <c r="H38" s="29" t="s">
        <v>306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44790</v>
      </c>
      <c r="B39" s="29">
        <v>522101</v>
      </c>
      <c r="C39" s="28" t="s">
        <v>1129</v>
      </c>
      <c r="D39" s="28" t="s">
        <v>1132</v>
      </c>
      <c r="E39" s="28" t="s">
        <v>542</v>
      </c>
      <c r="F39" s="87">
        <v>200000</v>
      </c>
      <c r="G39" s="29">
        <v>44.23</v>
      </c>
      <c r="H39" s="29" t="s">
        <v>306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44790</v>
      </c>
      <c r="B40" s="29">
        <v>522101</v>
      </c>
      <c r="C40" s="28" t="s">
        <v>1129</v>
      </c>
      <c r="D40" s="28" t="s">
        <v>1132</v>
      </c>
      <c r="E40" s="28" t="s">
        <v>541</v>
      </c>
      <c r="F40" s="87">
        <v>100000</v>
      </c>
      <c r="G40" s="29">
        <v>41.31</v>
      </c>
      <c r="H40" s="29" t="s">
        <v>306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44790</v>
      </c>
      <c r="B41" s="29">
        <v>522101</v>
      </c>
      <c r="C41" s="28" t="s">
        <v>1129</v>
      </c>
      <c r="D41" s="28" t="s">
        <v>1133</v>
      </c>
      <c r="E41" s="28" t="s">
        <v>541</v>
      </c>
      <c r="F41" s="87">
        <v>500000</v>
      </c>
      <c r="G41" s="29">
        <v>42.55</v>
      </c>
      <c r="H41" s="29" t="s">
        <v>306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44790</v>
      </c>
      <c r="B42" s="29">
        <v>522101</v>
      </c>
      <c r="C42" s="28" t="s">
        <v>1129</v>
      </c>
      <c r="D42" s="28" t="s">
        <v>1134</v>
      </c>
      <c r="E42" s="28" t="s">
        <v>542</v>
      </c>
      <c r="F42" s="87">
        <v>850000</v>
      </c>
      <c r="G42" s="29">
        <v>40.35</v>
      </c>
      <c r="H42" s="29" t="s">
        <v>306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44790</v>
      </c>
      <c r="B43" s="29">
        <v>522101</v>
      </c>
      <c r="C43" s="28" t="s">
        <v>1129</v>
      </c>
      <c r="D43" s="28" t="s">
        <v>1135</v>
      </c>
      <c r="E43" s="28" t="s">
        <v>542</v>
      </c>
      <c r="F43" s="87">
        <v>190000</v>
      </c>
      <c r="G43" s="29">
        <v>41.83</v>
      </c>
      <c r="H43" s="29" t="s">
        <v>306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44790</v>
      </c>
      <c r="B44" s="29">
        <v>522101</v>
      </c>
      <c r="C44" s="28" t="s">
        <v>1129</v>
      </c>
      <c r="D44" s="28" t="s">
        <v>1135</v>
      </c>
      <c r="E44" s="28" t="s">
        <v>541</v>
      </c>
      <c r="F44" s="87">
        <v>190000</v>
      </c>
      <c r="G44" s="29">
        <v>40.25</v>
      </c>
      <c r="H44" s="29" t="s">
        <v>306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44790</v>
      </c>
      <c r="B45" s="29">
        <v>500458</v>
      </c>
      <c r="C45" s="28" t="s">
        <v>1136</v>
      </c>
      <c r="D45" s="28" t="s">
        <v>1036</v>
      </c>
      <c r="E45" s="28" t="s">
        <v>541</v>
      </c>
      <c r="F45" s="87">
        <v>60000</v>
      </c>
      <c r="G45" s="29">
        <v>8.4600000000000009</v>
      </c>
      <c r="H45" s="29" t="s">
        <v>306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44790</v>
      </c>
      <c r="B46" s="29">
        <v>539686</v>
      </c>
      <c r="C46" s="28" t="s">
        <v>1070</v>
      </c>
      <c r="D46" s="28" t="s">
        <v>1071</v>
      </c>
      <c r="E46" s="28" t="s">
        <v>542</v>
      </c>
      <c r="F46" s="87">
        <v>190000</v>
      </c>
      <c r="G46" s="29">
        <v>306.20999999999998</v>
      </c>
      <c r="H46" s="29" t="s">
        <v>306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44790</v>
      </c>
      <c r="B47" s="29">
        <v>540396</v>
      </c>
      <c r="C47" s="28" t="s">
        <v>1137</v>
      </c>
      <c r="D47" s="28" t="s">
        <v>1105</v>
      </c>
      <c r="E47" s="28" t="s">
        <v>542</v>
      </c>
      <c r="F47" s="87">
        <v>188000</v>
      </c>
      <c r="G47" s="29">
        <v>65.97</v>
      </c>
      <c r="H47" s="29" t="s">
        <v>306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44790</v>
      </c>
      <c r="B48" s="29">
        <v>540396</v>
      </c>
      <c r="C48" s="28" t="s">
        <v>1137</v>
      </c>
      <c r="D48" s="28" t="s">
        <v>1138</v>
      </c>
      <c r="E48" s="28" t="s">
        <v>541</v>
      </c>
      <c r="F48" s="87">
        <v>136000</v>
      </c>
      <c r="G48" s="29">
        <v>65.95</v>
      </c>
      <c r="H48" s="29" t="s">
        <v>306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44790</v>
      </c>
      <c r="B49" s="29">
        <v>539767</v>
      </c>
      <c r="C49" s="28" t="s">
        <v>1139</v>
      </c>
      <c r="D49" s="28" t="s">
        <v>1140</v>
      </c>
      <c r="E49" s="28" t="s">
        <v>542</v>
      </c>
      <c r="F49" s="87">
        <v>44972</v>
      </c>
      <c r="G49" s="29">
        <v>22.2</v>
      </c>
      <c r="H49" s="29" t="s">
        <v>306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44790</v>
      </c>
      <c r="B50" s="29">
        <v>539767</v>
      </c>
      <c r="C50" s="28" t="s">
        <v>1139</v>
      </c>
      <c r="D50" s="28" t="s">
        <v>1141</v>
      </c>
      <c r="E50" s="28" t="s">
        <v>541</v>
      </c>
      <c r="F50" s="87">
        <v>22222</v>
      </c>
      <c r="G50" s="29">
        <v>22.2</v>
      </c>
      <c r="H50" s="29" t="s">
        <v>306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44790</v>
      </c>
      <c r="B51" s="29">
        <v>539767</v>
      </c>
      <c r="C51" s="28" t="s">
        <v>1139</v>
      </c>
      <c r="D51" s="28" t="s">
        <v>1142</v>
      </c>
      <c r="E51" s="28" t="s">
        <v>541</v>
      </c>
      <c r="F51" s="87">
        <v>22750</v>
      </c>
      <c r="G51" s="29">
        <v>22.2</v>
      </c>
      <c r="H51" s="29" t="s">
        <v>306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44790</v>
      </c>
      <c r="B52" s="29">
        <v>539410</v>
      </c>
      <c r="C52" s="28" t="s">
        <v>1143</v>
      </c>
      <c r="D52" s="28" t="s">
        <v>1144</v>
      </c>
      <c r="E52" s="28" t="s">
        <v>542</v>
      </c>
      <c r="F52" s="87">
        <v>205000</v>
      </c>
      <c r="G52" s="29">
        <v>3.02</v>
      </c>
      <c r="H52" s="29" t="s">
        <v>306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44790</v>
      </c>
      <c r="B53" s="29">
        <v>539410</v>
      </c>
      <c r="C53" s="28" t="s">
        <v>1143</v>
      </c>
      <c r="D53" s="28" t="s">
        <v>1144</v>
      </c>
      <c r="E53" s="28" t="s">
        <v>541</v>
      </c>
      <c r="F53" s="87">
        <v>292702</v>
      </c>
      <c r="G53" s="29">
        <v>2.87</v>
      </c>
      <c r="H53" s="29" t="s">
        <v>306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44790</v>
      </c>
      <c r="B54" s="29">
        <v>530557</v>
      </c>
      <c r="C54" s="28" t="s">
        <v>1072</v>
      </c>
      <c r="D54" s="28" t="s">
        <v>1073</v>
      </c>
      <c r="E54" s="28" t="s">
        <v>542</v>
      </c>
      <c r="F54" s="87">
        <v>17036945</v>
      </c>
      <c r="G54" s="29">
        <v>0.77</v>
      </c>
      <c r="H54" s="29" t="s">
        <v>306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44790</v>
      </c>
      <c r="B55" s="29">
        <v>540198</v>
      </c>
      <c r="C55" s="28" t="s">
        <v>1145</v>
      </c>
      <c r="D55" s="28" t="s">
        <v>1146</v>
      </c>
      <c r="E55" s="28" t="s">
        <v>541</v>
      </c>
      <c r="F55" s="87">
        <v>33670</v>
      </c>
      <c r="G55" s="29">
        <v>50.45</v>
      </c>
      <c r="H55" s="29" t="s">
        <v>306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44790</v>
      </c>
      <c r="B56" s="29">
        <v>540198</v>
      </c>
      <c r="C56" s="28" t="s">
        <v>1145</v>
      </c>
      <c r="D56" s="28" t="s">
        <v>1146</v>
      </c>
      <c r="E56" s="28" t="s">
        <v>542</v>
      </c>
      <c r="F56" s="87">
        <v>33670</v>
      </c>
      <c r="G56" s="29">
        <v>50.41</v>
      </c>
      <c r="H56" s="29" t="s">
        <v>306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44790</v>
      </c>
      <c r="B57" s="29">
        <v>530095</v>
      </c>
      <c r="C57" s="28" t="s">
        <v>1147</v>
      </c>
      <c r="D57" s="28" t="s">
        <v>1148</v>
      </c>
      <c r="E57" s="28" t="s">
        <v>542</v>
      </c>
      <c r="F57" s="87">
        <v>50000</v>
      </c>
      <c r="G57" s="29">
        <v>30.9</v>
      </c>
      <c r="H57" s="29" t="s">
        <v>306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44790</v>
      </c>
      <c r="B58" s="29">
        <v>530095</v>
      </c>
      <c r="C58" s="28" t="s">
        <v>1147</v>
      </c>
      <c r="D58" s="28" t="s">
        <v>1149</v>
      </c>
      <c r="E58" s="28" t="s">
        <v>541</v>
      </c>
      <c r="F58" s="87">
        <v>62402</v>
      </c>
      <c r="G58" s="29">
        <v>30.9</v>
      </c>
      <c r="H58" s="29" t="s">
        <v>306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44790</v>
      </c>
      <c r="B59" s="29">
        <v>530095</v>
      </c>
      <c r="C59" s="28" t="s">
        <v>1147</v>
      </c>
      <c r="D59" s="28" t="s">
        <v>1150</v>
      </c>
      <c r="E59" s="28" t="s">
        <v>542</v>
      </c>
      <c r="F59" s="87">
        <v>50000</v>
      </c>
      <c r="G59" s="29">
        <v>30.9</v>
      </c>
      <c r="H59" s="29" t="s">
        <v>306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44790</v>
      </c>
      <c r="B60" s="29">
        <v>543285</v>
      </c>
      <c r="C60" s="28" t="s">
        <v>1151</v>
      </c>
      <c r="D60" s="28" t="s">
        <v>1152</v>
      </c>
      <c r="E60" s="28" t="s">
        <v>541</v>
      </c>
      <c r="F60" s="87">
        <v>30000</v>
      </c>
      <c r="G60" s="29">
        <v>32.090000000000003</v>
      </c>
      <c r="H60" s="29" t="s">
        <v>306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44790</v>
      </c>
      <c r="B61" s="29">
        <v>505807</v>
      </c>
      <c r="C61" s="28" t="s">
        <v>1153</v>
      </c>
      <c r="D61" s="28" t="s">
        <v>1154</v>
      </c>
      <c r="E61" s="28" t="s">
        <v>541</v>
      </c>
      <c r="F61" s="87">
        <v>4750</v>
      </c>
      <c r="G61" s="29">
        <v>130.30000000000001</v>
      </c>
      <c r="H61" s="29" t="s">
        <v>306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44790</v>
      </c>
      <c r="B62" s="29">
        <v>505807</v>
      </c>
      <c r="C62" s="28" t="s">
        <v>1153</v>
      </c>
      <c r="D62" s="28" t="s">
        <v>1155</v>
      </c>
      <c r="E62" s="28" t="s">
        <v>542</v>
      </c>
      <c r="F62" s="87">
        <v>5400</v>
      </c>
      <c r="G62" s="29">
        <v>130.30000000000001</v>
      </c>
      <c r="H62" s="29" t="s">
        <v>306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44790</v>
      </c>
      <c r="B63" s="29">
        <v>539526</v>
      </c>
      <c r="C63" s="28" t="s">
        <v>1156</v>
      </c>
      <c r="D63" s="28" t="s">
        <v>1144</v>
      </c>
      <c r="E63" s="28" t="s">
        <v>542</v>
      </c>
      <c r="F63" s="87">
        <v>349960</v>
      </c>
      <c r="G63" s="29">
        <v>1.37</v>
      </c>
      <c r="H63" s="29" t="s">
        <v>306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44790</v>
      </c>
      <c r="B64" s="29">
        <v>539526</v>
      </c>
      <c r="C64" s="28" t="s">
        <v>1156</v>
      </c>
      <c r="D64" s="28" t="s">
        <v>1144</v>
      </c>
      <c r="E64" s="28" t="s">
        <v>541</v>
      </c>
      <c r="F64" s="87">
        <v>969171</v>
      </c>
      <c r="G64" s="29">
        <v>1.36</v>
      </c>
      <c r="H64" s="29" t="s">
        <v>306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44790</v>
      </c>
      <c r="B65" s="29">
        <v>538875</v>
      </c>
      <c r="C65" s="28" t="s">
        <v>1157</v>
      </c>
      <c r="D65" s="28" t="s">
        <v>1158</v>
      </c>
      <c r="E65" s="28" t="s">
        <v>542</v>
      </c>
      <c r="F65" s="87">
        <v>100000</v>
      </c>
      <c r="G65" s="29">
        <v>23.75</v>
      </c>
      <c r="H65" s="29" t="s">
        <v>306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44790</v>
      </c>
      <c r="B66" s="29">
        <v>539406</v>
      </c>
      <c r="C66" s="28" t="s">
        <v>1159</v>
      </c>
      <c r="D66" s="28" t="s">
        <v>1160</v>
      </c>
      <c r="E66" s="28" t="s">
        <v>542</v>
      </c>
      <c r="F66" s="87">
        <v>40000</v>
      </c>
      <c r="G66" s="29">
        <v>44</v>
      </c>
      <c r="H66" s="29" t="s">
        <v>306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44790</v>
      </c>
      <c r="B67" s="29">
        <v>539406</v>
      </c>
      <c r="C67" s="28" t="s">
        <v>1159</v>
      </c>
      <c r="D67" s="28" t="s">
        <v>1161</v>
      </c>
      <c r="E67" s="28" t="s">
        <v>542</v>
      </c>
      <c r="F67" s="87">
        <v>12024</v>
      </c>
      <c r="G67" s="29">
        <v>44.44</v>
      </c>
      <c r="H67" s="29" t="s">
        <v>306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44790</v>
      </c>
      <c r="B68" s="29">
        <v>539406</v>
      </c>
      <c r="C68" s="28" t="s">
        <v>1159</v>
      </c>
      <c r="D68" s="28" t="s">
        <v>1162</v>
      </c>
      <c r="E68" s="28" t="s">
        <v>541</v>
      </c>
      <c r="F68" s="87">
        <v>19900</v>
      </c>
      <c r="G68" s="29">
        <v>44</v>
      </c>
      <c r="H68" s="29" t="s">
        <v>306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44790</v>
      </c>
      <c r="B69" s="29">
        <v>539406</v>
      </c>
      <c r="C69" s="28" t="s">
        <v>1159</v>
      </c>
      <c r="D69" s="28" t="s">
        <v>1163</v>
      </c>
      <c r="E69" s="28" t="s">
        <v>541</v>
      </c>
      <c r="F69" s="87">
        <v>31556</v>
      </c>
      <c r="G69" s="29">
        <v>44.16</v>
      </c>
      <c r="H69" s="29" t="s">
        <v>306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44790</v>
      </c>
      <c r="B70" s="29">
        <v>512359</v>
      </c>
      <c r="C70" s="28" t="s">
        <v>1164</v>
      </c>
      <c r="D70" s="28" t="s">
        <v>1165</v>
      </c>
      <c r="E70" s="28" t="s">
        <v>541</v>
      </c>
      <c r="F70" s="87">
        <v>2909235</v>
      </c>
      <c r="G70" s="29">
        <v>0.76</v>
      </c>
      <c r="H70" s="29" t="s">
        <v>306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44790</v>
      </c>
      <c r="B71" s="29">
        <v>538496</v>
      </c>
      <c r="C71" s="28" t="s">
        <v>1166</v>
      </c>
      <c r="D71" s="28" t="s">
        <v>1167</v>
      </c>
      <c r="E71" s="28" t="s">
        <v>542</v>
      </c>
      <c r="F71" s="87">
        <v>72000</v>
      </c>
      <c r="G71" s="29">
        <v>6.26</v>
      </c>
      <c r="H71" s="29" t="s">
        <v>306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44790</v>
      </c>
      <c r="B72" s="29">
        <v>543436</v>
      </c>
      <c r="C72" s="28" t="s">
        <v>1075</v>
      </c>
      <c r="D72" s="28" t="s">
        <v>1168</v>
      </c>
      <c r="E72" s="28" t="s">
        <v>541</v>
      </c>
      <c r="F72" s="87">
        <v>2400</v>
      </c>
      <c r="G72" s="29">
        <v>120.68</v>
      </c>
      <c r="H72" s="29" t="s">
        <v>306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44790</v>
      </c>
      <c r="B73" s="29">
        <v>543436</v>
      </c>
      <c r="C73" s="28" t="s">
        <v>1075</v>
      </c>
      <c r="D73" s="28" t="s">
        <v>1168</v>
      </c>
      <c r="E73" s="28" t="s">
        <v>542</v>
      </c>
      <c r="F73" s="87">
        <v>1600</v>
      </c>
      <c r="G73" s="29">
        <v>119.75</v>
      </c>
      <c r="H73" s="29" t="s">
        <v>306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44790</v>
      </c>
      <c r="B74" s="29">
        <v>543436</v>
      </c>
      <c r="C74" s="28" t="s">
        <v>1075</v>
      </c>
      <c r="D74" s="28" t="s">
        <v>1076</v>
      </c>
      <c r="E74" s="28" t="s">
        <v>542</v>
      </c>
      <c r="F74" s="87">
        <v>4000</v>
      </c>
      <c r="G74" s="29">
        <v>120.31</v>
      </c>
      <c r="H74" s="29" t="s">
        <v>306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44790</v>
      </c>
      <c r="B75" s="29">
        <v>543436</v>
      </c>
      <c r="C75" s="28" t="s">
        <v>1075</v>
      </c>
      <c r="D75" s="28" t="s">
        <v>1036</v>
      </c>
      <c r="E75" s="28" t="s">
        <v>542</v>
      </c>
      <c r="F75" s="87">
        <v>3200</v>
      </c>
      <c r="G75" s="29">
        <v>119.99</v>
      </c>
      <c r="H75" s="29" t="s">
        <v>306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44790</v>
      </c>
      <c r="B76" s="29">
        <v>543436</v>
      </c>
      <c r="C76" s="28" t="s">
        <v>1075</v>
      </c>
      <c r="D76" s="28" t="s">
        <v>1036</v>
      </c>
      <c r="E76" s="28" t="s">
        <v>541</v>
      </c>
      <c r="F76" s="87">
        <v>3200</v>
      </c>
      <c r="G76" s="29">
        <v>119.75</v>
      </c>
      <c r="H76" s="29" t="s">
        <v>306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44790</v>
      </c>
      <c r="B77" s="29" t="s">
        <v>1169</v>
      </c>
      <c r="C77" s="28" t="s">
        <v>1170</v>
      </c>
      <c r="D77" s="28" t="s">
        <v>1171</v>
      </c>
      <c r="E77" s="28" t="s">
        <v>541</v>
      </c>
      <c r="F77" s="87">
        <v>60229</v>
      </c>
      <c r="G77" s="29">
        <v>178.98</v>
      </c>
      <c r="H77" s="29" t="s">
        <v>818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44790</v>
      </c>
      <c r="B78" s="29" t="s">
        <v>1169</v>
      </c>
      <c r="C78" s="28" t="s">
        <v>1170</v>
      </c>
      <c r="D78" s="28" t="s">
        <v>1172</v>
      </c>
      <c r="E78" s="28" t="s">
        <v>541</v>
      </c>
      <c r="F78" s="87">
        <v>52630</v>
      </c>
      <c r="G78" s="29">
        <v>175.84</v>
      </c>
      <c r="H78" s="29" t="s">
        <v>818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44790</v>
      </c>
      <c r="B79" s="29" t="s">
        <v>1169</v>
      </c>
      <c r="C79" s="28" t="s">
        <v>1170</v>
      </c>
      <c r="D79" s="28" t="s">
        <v>1173</v>
      </c>
      <c r="E79" s="28" t="s">
        <v>541</v>
      </c>
      <c r="F79" s="87">
        <v>130817</v>
      </c>
      <c r="G79" s="29">
        <v>178.56</v>
      </c>
      <c r="H79" s="29" t="s">
        <v>818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44790</v>
      </c>
      <c r="B80" s="29" t="s">
        <v>1169</v>
      </c>
      <c r="C80" s="28" t="s">
        <v>1170</v>
      </c>
      <c r="D80" s="28" t="s">
        <v>1174</v>
      </c>
      <c r="E80" s="28" t="s">
        <v>541</v>
      </c>
      <c r="F80" s="87">
        <v>66093</v>
      </c>
      <c r="G80" s="29">
        <v>174.23</v>
      </c>
      <c r="H80" s="29" t="s">
        <v>818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44790</v>
      </c>
      <c r="B81" s="29" t="s">
        <v>1169</v>
      </c>
      <c r="C81" s="28" t="s">
        <v>1170</v>
      </c>
      <c r="D81" s="28" t="s">
        <v>1077</v>
      </c>
      <c r="E81" s="28" t="s">
        <v>541</v>
      </c>
      <c r="F81" s="87">
        <v>55464</v>
      </c>
      <c r="G81" s="29">
        <v>172.7</v>
      </c>
      <c r="H81" s="29" t="s">
        <v>818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44790</v>
      </c>
      <c r="B82" s="29" t="s">
        <v>1175</v>
      </c>
      <c r="C82" s="28" t="s">
        <v>1176</v>
      </c>
      <c r="D82" s="28" t="s">
        <v>1007</v>
      </c>
      <c r="E82" s="28" t="s">
        <v>541</v>
      </c>
      <c r="F82" s="87">
        <v>4587198</v>
      </c>
      <c r="G82" s="29">
        <v>3.02</v>
      </c>
      <c r="H82" s="29" t="s">
        <v>818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44790</v>
      </c>
      <c r="B83" s="29" t="s">
        <v>1028</v>
      </c>
      <c r="C83" s="28" t="s">
        <v>1029</v>
      </c>
      <c r="D83" s="28" t="s">
        <v>1030</v>
      </c>
      <c r="E83" s="28" t="s">
        <v>541</v>
      </c>
      <c r="F83" s="87">
        <v>165712</v>
      </c>
      <c r="G83" s="29">
        <v>20.54</v>
      </c>
      <c r="H83" s="29" t="s">
        <v>818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44790</v>
      </c>
      <c r="B84" s="29" t="s">
        <v>1028</v>
      </c>
      <c r="C84" s="28" t="s">
        <v>1029</v>
      </c>
      <c r="D84" s="28" t="s">
        <v>1079</v>
      </c>
      <c r="E84" s="28" t="s">
        <v>541</v>
      </c>
      <c r="F84" s="87">
        <v>191261</v>
      </c>
      <c r="G84" s="29">
        <v>20.05</v>
      </c>
      <c r="H84" s="29" t="s">
        <v>818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44790</v>
      </c>
      <c r="B85" s="29" t="s">
        <v>1177</v>
      </c>
      <c r="C85" s="28" t="s">
        <v>1178</v>
      </c>
      <c r="D85" s="28" t="s">
        <v>1046</v>
      </c>
      <c r="E85" s="28" t="s">
        <v>541</v>
      </c>
      <c r="F85" s="87">
        <v>216739</v>
      </c>
      <c r="G85" s="29">
        <v>93.04</v>
      </c>
      <c r="H85" s="29" t="s">
        <v>818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44790</v>
      </c>
      <c r="B86" s="29" t="s">
        <v>1179</v>
      </c>
      <c r="C86" s="28" t="s">
        <v>1180</v>
      </c>
      <c r="D86" s="28" t="s">
        <v>1181</v>
      </c>
      <c r="E86" s="28" t="s">
        <v>541</v>
      </c>
      <c r="F86" s="87">
        <v>1088202</v>
      </c>
      <c r="G86" s="29">
        <v>246.16</v>
      </c>
      <c r="H86" s="29" t="s">
        <v>818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44790</v>
      </c>
      <c r="B87" s="29" t="s">
        <v>1182</v>
      </c>
      <c r="C87" s="28" t="s">
        <v>1183</v>
      </c>
      <c r="D87" s="28" t="s">
        <v>1036</v>
      </c>
      <c r="E87" s="28" t="s">
        <v>541</v>
      </c>
      <c r="F87" s="87">
        <v>160884</v>
      </c>
      <c r="G87" s="29">
        <v>56.69</v>
      </c>
      <c r="H87" s="29" t="s">
        <v>818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44790</v>
      </c>
      <c r="B88" s="29" t="s">
        <v>1184</v>
      </c>
      <c r="C88" s="28" t="s">
        <v>1185</v>
      </c>
      <c r="D88" s="28" t="s">
        <v>1118</v>
      </c>
      <c r="E88" s="28" t="s">
        <v>541</v>
      </c>
      <c r="F88" s="87">
        <v>49600</v>
      </c>
      <c r="G88" s="29">
        <v>84</v>
      </c>
      <c r="H88" s="29" t="s">
        <v>818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44790</v>
      </c>
      <c r="B89" s="29" t="s">
        <v>1080</v>
      </c>
      <c r="C89" s="28" t="s">
        <v>1081</v>
      </c>
      <c r="D89" s="28" t="s">
        <v>1186</v>
      </c>
      <c r="E89" s="28" t="s">
        <v>541</v>
      </c>
      <c r="F89" s="87">
        <v>60000</v>
      </c>
      <c r="G89" s="29">
        <v>160.22</v>
      </c>
      <c r="H89" s="29" t="s">
        <v>818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44790</v>
      </c>
      <c r="B90" s="29" t="s">
        <v>1187</v>
      </c>
      <c r="C90" s="28" t="s">
        <v>1188</v>
      </c>
      <c r="D90" s="28" t="s">
        <v>1189</v>
      </c>
      <c r="E90" s="28" t="s">
        <v>541</v>
      </c>
      <c r="F90" s="87">
        <v>100000</v>
      </c>
      <c r="G90" s="29">
        <v>94.94</v>
      </c>
      <c r="H90" s="29" t="s">
        <v>818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44790</v>
      </c>
      <c r="B91" s="29" t="s">
        <v>1187</v>
      </c>
      <c r="C91" s="28" t="s">
        <v>1188</v>
      </c>
      <c r="D91" s="28" t="s">
        <v>1190</v>
      </c>
      <c r="E91" s="28" t="s">
        <v>541</v>
      </c>
      <c r="F91" s="87">
        <v>257347</v>
      </c>
      <c r="G91" s="29">
        <v>87.77</v>
      </c>
      <c r="H91" s="29" t="s">
        <v>818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44790</v>
      </c>
      <c r="B92" s="29" t="s">
        <v>1082</v>
      </c>
      <c r="C92" s="28" t="s">
        <v>1083</v>
      </c>
      <c r="D92" s="28" t="s">
        <v>1078</v>
      </c>
      <c r="E92" s="28" t="s">
        <v>541</v>
      </c>
      <c r="F92" s="87">
        <v>86009</v>
      </c>
      <c r="G92" s="29">
        <v>35.729999999999997</v>
      </c>
      <c r="H92" s="29" t="s">
        <v>818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44790</v>
      </c>
      <c r="B93" s="29" t="s">
        <v>1082</v>
      </c>
      <c r="C93" s="28" t="s">
        <v>1083</v>
      </c>
      <c r="D93" s="28" t="s">
        <v>1191</v>
      </c>
      <c r="E93" s="28" t="s">
        <v>541</v>
      </c>
      <c r="F93" s="87">
        <v>71741</v>
      </c>
      <c r="G93" s="29">
        <v>35.799999999999997</v>
      </c>
      <c r="H93" s="29" t="s">
        <v>818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44790</v>
      </c>
      <c r="B94" s="29" t="s">
        <v>1082</v>
      </c>
      <c r="C94" s="28" t="s">
        <v>1083</v>
      </c>
      <c r="D94" s="28" t="s">
        <v>1084</v>
      </c>
      <c r="E94" s="28" t="s">
        <v>541</v>
      </c>
      <c r="F94" s="87">
        <v>141500</v>
      </c>
      <c r="G94" s="29">
        <v>34.24</v>
      </c>
      <c r="H94" s="29" t="s">
        <v>818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44790</v>
      </c>
      <c r="B95" s="29" t="s">
        <v>1169</v>
      </c>
      <c r="C95" s="28" t="s">
        <v>1170</v>
      </c>
      <c r="D95" s="28" t="s">
        <v>1171</v>
      </c>
      <c r="E95" s="28" t="s">
        <v>542</v>
      </c>
      <c r="F95" s="87">
        <v>59991</v>
      </c>
      <c r="G95" s="29">
        <v>177.17</v>
      </c>
      <c r="H95" s="29" t="s">
        <v>818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44790</v>
      </c>
      <c r="B96" s="29" t="s">
        <v>1169</v>
      </c>
      <c r="C96" s="28" t="s">
        <v>1170</v>
      </c>
      <c r="D96" s="28" t="s">
        <v>1172</v>
      </c>
      <c r="E96" s="28" t="s">
        <v>542</v>
      </c>
      <c r="F96" s="87">
        <v>52630</v>
      </c>
      <c r="G96" s="29">
        <v>176.58</v>
      </c>
      <c r="H96" s="29" t="s">
        <v>818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44790</v>
      </c>
      <c r="B97" s="29" t="s">
        <v>1169</v>
      </c>
      <c r="C97" s="28" t="s">
        <v>1170</v>
      </c>
      <c r="D97" s="28" t="s">
        <v>1174</v>
      </c>
      <c r="E97" s="28" t="s">
        <v>542</v>
      </c>
      <c r="F97" s="87">
        <v>66093</v>
      </c>
      <c r="G97" s="29">
        <v>174.37</v>
      </c>
      <c r="H97" s="29" t="s">
        <v>818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44790</v>
      </c>
      <c r="B98" s="29" t="s">
        <v>1169</v>
      </c>
      <c r="C98" s="28" t="s">
        <v>1170</v>
      </c>
      <c r="D98" s="28" t="s">
        <v>1077</v>
      </c>
      <c r="E98" s="28" t="s">
        <v>542</v>
      </c>
      <c r="F98" s="87">
        <v>55464</v>
      </c>
      <c r="G98" s="29">
        <v>173</v>
      </c>
      <c r="H98" s="29" t="s">
        <v>818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44790</v>
      </c>
      <c r="B99" s="29" t="s">
        <v>1169</v>
      </c>
      <c r="C99" s="28" t="s">
        <v>1170</v>
      </c>
      <c r="D99" s="28" t="s">
        <v>1173</v>
      </c>
      <c r="E99" s="28" t="s">
        <v>542</v>
      </c>
      <c r="F99" s="87">
        <v>130817</v>
      </c>
      <c r="G99" s="29">
        <v>178.99</v>
      </c>
      <c r="H99" s="29" t="s">
        <v>818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44790</v>
      </c>
      <c r="B100" s="29" t="s">
        <v>1085</v>
      </c>
      <c r="C100" s="28" t="s">
        <v>1086</v>
      </c>
      <c r="D100" s="28" t="s">
        <v>1087</v>
      </c>
      <c r="E100" s="28" t="s">
        <v>542</v>
      </c>
      <c r="F100" s="87">
        <v>61840</v>
      </c>
      <c r="G100" s="29">
        <v>400</v>
      </c>
      <c r="H100" s="29" t="s">
        <v>818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44790</v>
      </c>
      <c r="B101" s="29" t="s">
        <v>1192</v>
      </c>
      <c r="C101" s="28" t="s">
        <v>1193</v>
      </c>
      <c r="D101" s="28" t="s">
        <v>1194</v>
      </c>
      <c r="E101" s="28" t="s">
        <v>542</v>
      </c>
      <c r="F101" s="87">
        <v>105998</v>
      </c>
      <c r="G101" s="29">
        <v>48.66</v>
      </c>
      <c r="H101" s="29" t="s">
        <v>818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44790</v>
      </c>
      <c r="B102" s="29" t="s">
        <v>1175</v>
      </c>
      <c r="C102" s="28" t="s">
        <v>1176</v>
      </c>
      <c r="D102" s="28" t="s">
        <v>1007</v>
      </c>
      <c r="E102" s="28" t="s">
        <v>542</v>
      </c>
      <c r="F102" s="87">
        <v>3933438</v>
      </c>
      <c r="G102" s="29">
        <v>3.02</v>
      </c>
      <c r="H102" s="29" t="s">
        <v>818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44790</v>
      </c>
      <c r="B103" s="29" t="s">
        <v>1028</v>
      </c>
      <c r="C103" s="28" t="s">
        <v>1029</v>
      </c>
      <c r="D103" s="28" t="s">
        <v>1030</v>
      </c>
      <c r="E103" s="28" t="s">
        <v>542</v>
      </c>
      <c r="F103" s="87">
        <v>166859</v>
      </c>
      <c r="G103" s="29">
        <v>20.73</v>
      </c>
      <c r="H103" s="29" t="s">
        <v>818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44790</v>
      </c>
      <c r="B104" s="29" t="s">
        <v>1028</v>
      </c>
      <c r="C104" s="28" t="s">
        <v>1029</v>
      </c>
      <c r="D104" s="28" t="s">
        <v>1079</v>
      </c>
      <c r="E104" s="28" t="s">
        <v>542</v>
      </c>
      <c r="F104" s="87">
        <v>191261</v>
      </c>
      <c r="G104" s="29">
        <v>20.309999999999999</v>
      </c>
      <c r="H104" s="29" t="s">
        <v>818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44790</v>
      </c>
      <c r="B105" s="29" t="s">
        <v>1028</v>
      </c>
      <c r="C105" s="28" t="s">
        <v>1029</v>
      </c>
      <c r="D105" s="28" t="s">
        <v>1088</v>
      </c>
      <c r="E105" s="28" t="s">
        <v>542</v>
      </c>
      <c r="F105" s="87">
        <v>337963</v>
      </c>
      <c r="G105" s="29">
        <v>20.059999999999999</v>
      </c>
      <c r="H105" s="29" t="s">
        <v>818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44790</v>
      </c>
      <c r="B106" s="29" t="s">
        <v>1177</v>
      </c>
      <c r="C106" s="28" t="s">
        <v>1178</v>
      </c>
      <c r="D106" s="28" t="s">
        <v>1046</v>
      </c>
      <c r="E106" s="28" t="s">
        <v>542</v>
      </c>
      <c r="F106" s="87">
        <v>296739</v>
      </c>
      <c r="G106" s="29">
        <v>91.32</v>
      </c>
      <c r="H106" s="29" t="s">
        <v>818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44790</v>
      </c>
      <c r="B107" s="29" t="s">
        <v>1195</v>
      </c>
      <c r="C107" s="28" t="s">
        <v>1196</v>
      </c>
      <c r="D107" s="28" t="s">
        <v>1197</v>
      </c>
      <c r="E107" s="28" t="s">
        <v>542</v>
      </c>
      <c r="F107" s="87">
        <v>200000</v>
      </c>
      <c r="G107" s="29">
        <v>16</v>
      </c>
      <c r="H107" s="29" t="s">
        <v>818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44790</v>
      </c>
      <c r="B108" s="29" t="s">
        <v>1182</v>
      </c>
      <c r="C108" s="28" t="s">
        <v>1183</v>
      </c>
      <c r="D108" s="28" t="s">
        <v>1036</v>
      </c>
      <c r="E108" s="28" t="s">
        <v>542</v>
      </c>
      <c r="F108" s="87">
        <v>70360</v>
      </c>
      <c r="G108" s="29">
        <v>57.57</v>
      </c>
      <c r="H108" s="29" t="s">
        <v>818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44790</v>
      </c>
      <c r="B109" s="29" t="s">
        <v>1198</v>
      </c>
      <c r="C109" s="28" t="s">
        <v>1199</v>
      </c>
      <c r="D109" s="28" t="s">
        <v>1200</v>
      </c>
      <c r="E109" s="28" t="s">
        <v>542</v>
      </c>
      <c r="F109" s="87">
        <v>149868</v>
      </c>
      <c r="G109" s="29">
        <v>26.01</v>
      </c>
      <c r="H109" s="29" t="s">
        <v>818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44790</v>
      </c>
      <c r="B110" s="29" t="s">
        <v>1184</v>
      </c>
      <c r="C110" s="28" t="s">
        <v>1185</v>
      </c>
      <c r="D110" s="28" t="s">
        <v>1201</v>
      </c>
      <c r="E110" s="28" t="s">
        <v>542</v>
      </c>
      <c r="F110" s="87">
        <v>49600</v>
      </c>
      <c r="G110" s="29">
        <v>84</v>
      </c>
      <c r="H110" s="29" t="s">
        <v>818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44790</v>
      </c>
      <c r="B111" s="29" t="s">
        <v>1080</v>
      </c>
      <c r="C111" s="28" t="s">
        <v>1081</v>
      </c>
      <c r="D111" s="28" t="s">
        <v>1202</v>
      </c>
      <c r="E111" s="28" t="s">
        <v>542</v>
      </c>
      <c r="F111" s="87">
        <v>60000</v>
      </c>
      <c r="G111" s="29">
        <v>160.22</v>
      </c>
      <c r="H111" s="29" t="s">
        <v>818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44790</v>
      </c>
      <c r="B112" s="29" t="s">
        <v>1187</v>
      </c>
      <c r="C112" s="28" t="s">
        <v>1188</v>
      </c>
      <c r="D112" s="28" t="s">
        <v>1190</v>
      </c>
      <c r="E112" s="28" t="s">
        <v>542</v>
      </c>
      <c r="F112" s="87">
        <v>233347</v>
      </c>
      <c r="G112" s="29">
        <v>94.78</v>
      </c>
      <c r="H112" s="29" t="s">
        <v>818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44790</v>
      </c>
      <c r="B113" s="29" t="s">
        <v>1187</v>
      </c>
      <c r="C113" s="28" t="s">
        <v>1188</v>
      </c>
      <c r="D113" s="28" t="s">
        <v>1203</v>
      </c>
      <c r="E113" s="28" t="s">
        <v>542</v>
      </c>
      <c r="F113" s="87">
        <v>149773</v>
      </c>
      <c r="G113" s="29">
        <v>86.01</v>
      </c>
      <c r="H113" s="29" t="s">
        <v>818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44790</v>
      </c>
      <c r="B114" s="29" t="s">
        <v>1187</v>
      </c>
      <c r="C114" s="28" t="s">
        <v>1188</v>
      </c>
      <c r="D114" s="28" t="s">
        <v>1204</v>
      </c>
      <c r="E114" s="28" t="s">
        <v>542</v>
      </c>
      <c r="F114" s="87">
        <v>150000</v>
      </c>
      <c r="G114" s="29">
        <v>86.06</v>
      </c>
      <c r="H114" s="29" t="s">
        <v>818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44790</v>
      </c>
      <c r="B115" s="29" t="s">
        <v>1082</v>
      </c>
      <c r="C115" s="28" t="s">
        <v>1083</v>
      </c>
      <c r="D115" s="28" t="s">
        <v>1191</v>
      </c>
      <c r="E115" s="28" t="s">
        <v>542</v>
      </c>
      <c r="F115" s="87">
        <v>71741</v>
      </c>
      <c r="G115" s="29">
        <v>34.869999999999997</v>
      </c>
      <c r="H115" s="29" t="s">
        <v>818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44790</v>
      </c>
      <c r="B116" s="29" t="s">
        <v>1082</v>
      </c>
      <c r="C116" s="28" t="s">
        <v>1083</v>
      </c>
      <c r="D116" s="28" t="s">
        <v>1078</v>
      </c>
      <c r="E116" s="28" t="s">
        <v>542</v>
      </c>
      <c r="F116" s="87">
        <v>95100</v>
      </c>
      <c r="G116" s="29">
        <v>34.08</v>
      </c>
      <c r="H116" s="29" t="s">
        <v>818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501"/>
  <sheetViews>
    <sheetView zoomScale="85" zoomScaleNormal="85" workbookViewId="0">
      <selection activeCell="H21" sqref="H2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8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2" t="s">
        <v>976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44791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4" t="s">
        <v>543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5" t="s">
        <v>16</v>
      </c>
      <c r="B9" s="96" t="s">
        <v>533</v>
      </c>
      <c r="C9" s="96"/>
      <c r="D9" s="97" t="s">
        <v>544</v>
      </c>
      <c r="E9" s="96" t="s">
        <v>545</v>
      </c>
      <c r="F9" s="96" t="s">
        <v>546</v>
      </c>
      <c r="G9" s="96" t="s">
        <v>547</v>
      </c>
      <c r="H9" s="96" t="s">
        <v>548</v>
      </c>
      <c r="I9" s="96" t="s">
        <v>549</v>
      </c>
      <c r="J9" s="95" t="s">
        <v>550</v>
      </c>
      <c r="K9" s="96" t="s">
        <v>551</v>
      </c>
      <c r="L9" s="98" t="s">
        <v>552</v>
      </c>
      <c r="M9" s="98" t="s">
        <v>553</v>
      </c>
      <c r="N9" s="96" t="s">
        <v>554</v>
      </c>
      <c r="O9" s="97" t="s">
        <v>555</v>
      </c>
      <c r="P9" s="96" t="s">
        <v>786</v>
      </c>
      <c r="Q9" s="1"/>
      <c r="R9" s="6"/>
      <c r="S9" s="1"/>
      <c r="T9" s="1"/>
      <c r="U9" s="1"/>
      <c r="V9" s="1"/>
      <c r="W9" s="1"/>
      <c r="X9" s="1"/>
    </row>
    <row r="10" spans="1:56" s="220" customFormat="1" ht="13.9" customHeight="1">
      <c r="A10" s="301">
        <v>1</v>
      </c>
      <c r="B10" s="300">
        <v>44700</v>
      </c>
      <c r="C10" s="394"/>
      <c r="D10" s="395" t="s">
        <v>75</v>
      </c>
      <c r="E10" s="396" t="s">
        <v>828</v>
      </c>
      <c r="F10" s="301">
        <v>678</v>
      </c>
      <c r="G10" s="301">
        <v>635</v>
      </c>
      <c r="H10" s="301">
        <v>719</v>
      </c>
      <c r="I10" s="397" t="s">
        <v>832</v>
      </c>
      <c r="J10" s="330" t="s">
        <v>1031</v>
      </c>
      <c r="K10" s="330">
        <f t="shared" ref="K10" si="0">H10-F10</f>
        <v>41</v>
      </c>
      <c r="L10" s="331">
        <f t="shared" ref="L10" si="1">(F10*-0.7)/100</f>
        <v>-4.7459999999999996</v>
      </c>
      <c r="M10" s="332">
        <f t="shared" ref="M10" si="2">(K10+L10)/F10</f>
        <v>5.3471976401179941E-2</v>
      </c>
      <c r="N10" s="305" t="s">
        <v>556</v>
      </c>
      <c r="O10" s="325">
        <v>44784</v>
      </c>
      <c r="P10" s="305"/>
      <c r="Q10" s="219"/>
      <c r="R10" s="219" t="s">
        <v>557</v>
      </c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</row>
    <row r="11" spans="1:56" s="220" customFormat="1" ht="13.9" customHeight="1">
      <c r="A11" s="324">
        <v>2</v>
      </c>
      <c r="B11" s="350">
        <v>44748</v>
      </c>
      <c r="C11" s="351"/>
      <c r="D11" s="352" t="s">
        <v>465</v>
      </c>
      <c r="E11" s="353" t="s">
        <v>828</v>
      </c>
      <c r="F11" s="324">
        <v>121.4</v>
      </c>
      <c r="G11" s="324">
        <v>113.4</v>
      </c>
      <c r="H11" s="324">
        <v>128.5</v>
      </c>
      <c r="I11" s="354" t="s">
        <v>916</v>
      </c>
      <c r="J11" s="330" t="s">
        <v>971</v>
      </c>
      <c r="K11" s="330">
        <f t="shared" ref="K11:K12" si="3">H11-F11</f>
        <v>7.0999999999999943</v>
      </c>
      <c r="L11" s="331">
        <f t="shared" ref="L11:L12" si="4">(F11*-0.7)/100</f>
        <v>-0.8498</v>
      </c>
      <c r="M11" s="332">
        <f t="shared" ref="M11:M12" si="5">(K11+L11)/F11</f>
        <v>5.1484349258649045E-2</v>
      </c>
      <c r="N11" s="305" t="s">
        <v>556</v>
      </c>
      <c r="O11" s="325">
        <v>44774</v>
      </c>
      <c r="P11" s="305"/>
      <c r="Q11" s="219"/>
      <c r="R11" s="219" t="s">
        <v>557</v>
      </c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</row>
    <row r="12" spans="1:56" s="220" customFormat="1" ht="13.9" customHeight="1">
      <c r="A12" s="301">
        <v>3</v>
      </c>
      <c r="B12" s="300">
        <v>44755</v>
      </c>
      <c r="C12" s="394"/>
      <c r="D12" s="395" t="s">
        <v>135</v>
      </c>
      <c r="E12" s="396" t="s">
        <v>828</v>
      </c>
      <c r="F12" s="301">
        <v>68.099999999999994</v>
      </c>
      <c r="G12" s="301">
        <v>64.599999999999994</v>
      </c>
      <c r="H12" s="301">
        <v>72.2</v>
      </c>
      <c r="I12" s="397" t="s">
        <v>1037</v>
      </c>
      <c r="J12" s="330" t="s">
        <v>1047</v>
      </c>
      <c r="K12" s="330">
        <f t="shared" si="3"/>
        <v>4.1000000000000085</v>
      </c>
      <c r="L12" s="331">
        <f t="shared" si="4"/>
        <v>-0.47669999999999996</v>
      </c>
      <c r="M12" s="332">
        <f t="shared" si="5"/>
        <v>5.3205580029368704E-2</v>
      </c>
      <c r="N12" s="305" t="s">
        <v>556</v>
      </c>
      <c r="O12" s="325">
        <v>44789</v>
      </c>
      <c r="P12" s="305"/>
      <c r="Q12" s="219"/>
      <c r="R12" s="219" t="s">
        <v>557</v>
      </c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</row>
    <row r="13" spans="1:56" s="220" customFormat="1" ht="13.9" customHeight="1">
      <c r="A13" s="324">
        <v>4</v>
      </c>
      <c r="B13" s="350">
        <v>44768</v>
      </c>
      <c r="C13" s="351"/>
      <c r="D13" s="352" t="s">
        <v>503</v>
      </c>
      <c r="E13" s="353" t="s">
        <v>558</v>
      </c>
      <c r="F13" s="324">
        <v>1030</v>
      </c>
      <c r="G13" s="324">
        <v>970</v>
      </c>
      <c r="H13" s="324">
        <v>1094</v>
      </c>
      <c r="I13" s="354" t="s">
        <v>838</v>
      </c>
      <c r="J13" s="330" t="s">
        <v>1008</v>
      </c>
      <c r="K13" s="330">
        <f t="shared" ref="K13" si="6">H13-F13</f>
        <v>64</v>
      </c>
      <c r="L13" s="331">
        <f t="shared" ref="L13" si="7">(F13*-0.7)/100</f>
        <v>-7.21</v>
      </c>
      <c r="M13" s="332">
        <f t="shared" ref="M13" si="8">(K13+L13)/F13</f>
        <v>5.5135922330097085E-2</v>
      </c>
      <c r="N13" s="305" t="s">
        <v>556</v>
      </c>
      <c r="O13" s="325">
        <v>44778</v>
      </c>
      <c r="P13" s="305"/>
      <c r="Q13" s="219"/>
      <c r="R13" s="219" t="s">
        <v>557</v>
      </c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</row>
    <row r="14" spans="1:56" s="259" customFormat="1" ht="13.9" customHeight="1">
      <c r="A14" s="398">
        <v>5</v>
      </c>
      <c r="B14" s="399">
        <v>44770</v>
      </c>
      <c r="C14" s="400"/>
      <c r="D14" s="401" t="s">
        <v>827</v>
      </c>
      <c r="E14" s="402" t="s">
        <v>558</v>
      </c>
      <c r="F14" s="398">
        <v>350</v>
      </c>
      <c r="G14" s="398">
        <v>329</v>
      </c>
      <c r="H14" s="398">
        <v>370</v>
      </c>
      <c r="I14" s="403" t="s">
        <v>957</v>
      </c>
      <c r="J14" s="404" t="s">
        <v>833</v>
      </c>
      <c r="K14" s="404">
        <f t="shared" ref="K14" si="9">H14-F14</f>
        <v>20</v>
      </c>
      <c r="L14" s="405">
        <f t="shared" ref="L14" si="10">(F14*-0.7)/100</f>
        <v>-2.4499999999999997</v>
      </c>
      <c r="M14" s="406">
        <f t="shared" ref="M14" si="11">(K14+L14)/F14</f>
        <v>5.0142857142857142E-2</v>
      </c>
      <c r="N14" s="407" t="s">
        <v>556</v>
      </c>
      <c r="O14" s="408">
        <v>44784</v>
      </c>
      <c r="P14" s="407"/>
      <c r="Q14" s="219"/>
      <c r="R14" s="219" t="s">
        <v>830</v>
      </c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</row>
    <row r="15" spans="1:56" s="259" customFormat="1" ht="13.9" customHeight="1">
      <c r="A15" s="413">
        <v>6</v>
      </c>
      <c r="B15" s="414">
        <v>44785</v>
      </c>
      <c r="C15" s="415"/>
      <c r="D15" s="416" t="s">
        <v>69</v>
      </c>
      <c r="E15" s="417" t="s">
        <v>558</v>
      </c>
      <c r="F15" s="413">
        <v>1905</v>
      </c>
      <c r="G15" s="413">
        <v>1750</v>
      </c>
      <c r="H15" s="413">
        <v>1982.5</v>
      </c>
      <c r="I15" s="418" t="s">
        <v>1042</v>
      </c>
      <c r="J15" s="419" t="s">
        <v>1048</v>
      </c>
      <c r="K15" s="419">
        <f t="shared" ref="K15" si="12">H15-F15</f>
        <v>77.5</v>
      </c>
      <c r="L15" s="420">
        <f t="shared" ref="L15" si="13">(F15*-0.7)/100</f>
        <v>-13.335000000000001</v>
      </c>
      <c r="M15" s="421">
        <f t="shared" ref="M15" si="14">(K15+L15)/F15</f>
        <v>3.3682414698162723E-2</v>
      </c>
      <c r="N15" s="422" t="s">
        <v>556</v>
      </c>
      <c r="O15" s="423">
        <v>44789</v>
      </c>
      <c r="P15" s="422"/>
      <c r="Q15" s="219"/>
      <c r="R15" s="219" t="s">
        <v>557</v>
      </c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</row>
    <row r="16" spans="1:56" s="259" customFormat="1" ht="13.9" customHeight="1">
      <c r="A16" s="224"/>
      <c r="B16" s="221"/>
      <c r="C16" s="409"/>
      <c r="D16" s="410"/>
      <c r="E16" s="411"/>
      <c r="F16" s="224"/>
      <c r="G16" s="224"/>
      <c r="H16" s="224"/>
      <c r="I16" s="412"/>
      <c r="J16" s="255"/>
      <c r="K16" s="255"/>
      <c r="L16" s="256"/>
      <c r="M16" s="257"/>
      <c r="N16" s="255"/>
      <c r="O16" s="278"/>
      <c r="P16" s="255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</row>
    <row r="17" spans="1:56" ht="13.9" customHeight="1">
      <c r="A17" s="312"/>
      <c r="B17" s="309"/>
      <c r="C17" s="320"/>
      <c r="D17" s="321"/>
      <c r="E17" s="322"/>
      <c r="F17" s="312"/>
      <c r="G17" s="312"/>
      <c r="H17" s="312"/>
      <c r="I17" s="323"/>
      <c r="J17" s="313"/>
      <c r="K17" s="313"/>
      <c r="L17" s="314"/>
      <c r="M17" s="315"/>
      <c r="N17" s="313"/>
      <c r="O17" s="316"/>
      <c r="P17" s="314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</row>
    <row r="18" spans="1:56" ht="14.25" customHeight="1">
      <c r="A18" s="99"/>
      <c r="B18" s="100"/>
      <c r="C18" s="101"/>
      <c r="D18" s="102"/>
      <c r="E18" s="103"/>
      <c r="F18" s="103"/>
      <c r="H18" s="103"/>
      <c r="I18" s="104"/>
      <c r="J18" s="105"/>
      <c r="K18" s="105"/>
      <c r="L18" s="106"/>
      <c r="M18" s="107"/>
      <c r="N18" s="108"/>
      <c r="O18" s="109"/>
      <c r="P18" s="110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</row>
    <row r="19" spans="1:56" ht="14.25" customHeight="1">
      <c r="A19" s="99"/>
      <c r="B19" s="100"/>
      <c r="C19" s="101"/>
      <c r="D19" s="102"/>
      <c r="E19" s="103"/>
      <c r="F19" s="103"/>
      <c r="G19" s="99"/>
      <c r="H19" s="103"/>
      <c r="I19" s="104"/>
      <c r="J19" s="105"/>
      <c r="K19" s="105"/>
      <c r="L19" s="106"/>
      <c r="M19" s="107"/>
      <c r="N19" s="108"/>
      <c r="O19" s="109"/>
      <c r="P19" s="110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56" ht="12" customHeight="1">
      <c r="A20" s="111" t="s">
        <v>560</v>
      </c>
      <c r="B20" s="112"/>
      <c r="C20" s="113"/>
      <c r="D20" s="114"/>
      <c r="E20" s="115"/>
      <c r="F20" s="115"/>
      <c r="G20" s="115"/>
      <c r="H20" s="115"/>
      <c r="I20" s="115"/>
      <c r="J20" s="116"/>
      <c r="K20" s="115"/>
      <c r="L20" s="117"/>
      <c r="M20" s="56"/>
      <c r="N20" s="116"/>
      <c r="O20" s="113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56" ht="12" customHeight="1">
      <c r="A21" s="118" t="s">
        <v>561</v>
      </c>
      <c r="B21" s="111"/>
      <c r="C21" s="111"/>
      <c r="D21" s="111"/>
      <c r="E21" s="41"/>
      <c r="F21" s="119" t="s">
        <v>562</v>
      </c>
      <c r="G21" s="6"/>
      <c r="H21" s="6"/>
      <c r="I21" s="6"/>
      <c r="J21" s="120"/>
      <c r="K21" s="121"/>
      <c r="L21" s="121"/>
      <c r="M21" s="122"/>
      <c r="N21" s="1"/>
      <c r="O21" s="123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11" t="s">
        <v>563</v>
      </c>
      <c r="B22" s="111"/>
      <c r="C22" s="111"/>
      <c r="D22" s="111" t="s">
        <v>817</v>
      </c>
      <c r="E22" s="6"/>
      <c r="F22" s="119" t="s">
        <v>564</v>
      </c>
      <c r="G22" s="6"/>
      <c r="H22" s="6"/>
      <c r="I22" s="6"/>
      <c r="J22" s="120"/>
      <c r="K22" s="121"/>
      <c r="L22" s="121"/>
      <c r="M22" s="122"/>
      <c r="N22" s="1"/>
      <c r="O22" s="123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" customHeight="1">
      <c r="A23" s="111"/>
      <c r="B23" s="111"/>
      <c r="C23" s="111"/>
      <c r="D23" s="111"/>
      <c r="E23" s="6"/>
      <c r="F23" s="6"/>
      <c r="G23" s="6"/>
      <c r="H23" s="6"/>
      <c r="I23" s="6"/>
      <c r="J23" s="124"/>
      <c r="K23" s="121"/>
      <c r="L23" s="121"/>
      <c r="M23" s="6"/>
      <c r="N23" s="125"/>
      <c r="O23" s="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.75" customHeight="1">
      <c r="A24" s="1"/>
      <c r="B24" s="126" t="s">
        <v>565</v>
      </c>
      <c r="C24" s="126"/>
      <c r="D24" s="126"/>
      <c r="E24" s="126"/>
      <c r="F24" s="127"/>
      <c r="G24" s="6"/>
      <c r="H24" s="6"/>
      <c r="I24" s="128"/>
      <c r="J24" s="129"/>
      <c r="K24" s="130"/>
      <c r="L24" s="129"/>
      <c r="M24" s="6"/>
      <c r="N24" s="1"/>
      <c r="O24" s="1"/>
      <c r="P24" s="1"/>
      <c r="R24" s="56"/>
      <c r="S24" s="1"/>
      <c r="T24" s="1"/>
      <c r="U24" s="1"/>
      <c r="V24" s="1"/>
      <c r="W24" s="1"/>
      <c r="X24" s="1"/>
      <c r="Y24" s="1"/>
      <c r="Z24" s="1"/>
    </row>
    <row r="25" spans="1:56" ht="38.25" customHeight="1">
      <c r="A25" s="95" t="s">
        <v>16</v>
      </c>
      <c r="B25" s="96" t="s">
        <v>533</v>
      </c>
      <c r="C25" s="98"/>
      <c r="D25" s="97" t="s">
        <v>544</v>
      </c>
      <c r="E25" s="96" t="s">
        <v>545</v>
      </c>
      <c r="F25" s="96" t="s">
        <v>546</v>
      </c>
      <c r="G25" s="96" t="s">
        <v>566</v>
      </c>
      <c r="H25" s="96" t="s">
        <v>548</v>
      </c>
      <c r="I25" s="96" t="s">
        <v>549</v>
      </c>
      <c r="J25" s="96" t="s">
        <v>550</v>
      </c>
      <c r="K25" s="96" t="s">
        <v>567</v>
      </c>
      <c r="L25" s="132" t="s">
        <v>552</v>
      </c>
      <c r="M25" s="98" t="s">
        <v>553</v>
      </c>
      <c r="N25" s="95" t="s">
        <v>554</v>
      </c>
      <c r="O25" s="261" t="s">
        <v>555</v>
      </c>
      <c r="P25" s="243"/>
      <c r="Q25" s="1"/>
      <c r="R25" s="258"/>
      <c r="S25" s="258"/>
      <c r="T25" s="258"/>
      <c r="U25" s="252"/>
      <c r="V25" s="252"/>
      <c r="W25" s="252"/>
      <c r="X25" s="252"/>
      <c r="Y25" s="252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s="328" customFormat="1" ht="15" customHeight="1">
      <c r="A26" s="368">
        <v>1</v>
      </c>
      <c r="B26" s="335">
        <v>44771</v>
      </c>
      <c r="C26" s="369"/>
      <c r="D26" s="370" t="s">
        <v>270</v>
      </c>
      <c r="E26" s="301" t="s">
        <v>558</v>
      </c>
      <c r="F26" s="301">
        <v>2305</v>
      </c>
      <c r="G26" s="301">
        <v>2240</v>
      </c>
      <c r="H26" s="301">
        <v>2368</v>
      </c>
      <c r="I26" s="301" t="s">
        <v>970</v>
      </c>
      <c r="J26" s="330" t="s">
        <v>978</v>
      </c>
      <c r="K26" s="330">
        <f t="shared" ref="K26" si="15">H26-F26</f>
        <v>63</v>
      </c>
      <c r="L26" s="331">
        <f t="shared" ref="L26" si="16">(F26*-0.7)/100</f>
        <v>-16.135000000000002</v>
      </c>
      <c r="M26" s="332">
        <f t="shared" ref="M26" si="17">(K26+L26)/F26</f>
        <v>2.0331887201735354E-2</v>
      </c>
      <c r="N26" s="305" t="s">
        <v>556</v>
      </c>
      <c r="O26" s="325">
        <v>44775</v>
      </c>
      <c r="P26" s="243"/>
      <c r="Q26" s="259"/>
      <c r="R26" s="260" t="s">
        <v>557</v>
      </c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317"/>
      <c r="AJ26" s="318"/>
      <c r="AK26" s="327"/>
      <c r="AL26" s="327"/>
    </row>
    <row r="27" spans="1:56" s="328" customFormat="1" ht="15" customHeight="1">
      <c r="A27" s="371">
        <v>2</v>
      </c>
      <c r="B27" s="329">
        <v>44775</v>
      </c>
      <c r="C27" s="372"/>
      <c r="D27" s="373" t="s">
        <v>465</v>
      </c>
      <c r="E27" s="324" t="s">
        <v>558</v>
      </c>
      <c r="F27" s="324">
        <v>128</v>
      </c>
      <c r="G27" s="324">
        <v>123</v>
      </c>
      <c r="H27" s="324">
        <v>131.25</v>
      </c>
      <c r="I27" s="324" t="s">
        <v>977</v>
      </c>
      <c r="J27" s="330" t="s">
        <v>979</v>
      </c>
      <c r="K27" s="330">
        <f t="shared" ref="K27" si="18">H27-F27</f>
        <v>3.25</v>
      </c>
      <c r="L27" s="331">
        <f>(F27*-0.07)/100</f>
        <v>-8.9600000000000013E-2</v>
      </c>
      <c r="M27" s="332">
        <f t="shared" ref="M27" si="19">(K27+L27)/F27</f>
        <v>2.4690625000000001E-2</v>
      </c>
      <c r="N27" s="305" t="s">
        <v>556</v>
      </c>
      <c r="O27" s="325">
        <v>44775</v>
      </c>
      <c r="P27" s="243"/>
      <c r="Q27" s="259"/>
      <c r="R27" s="260" t="s">
        <v>557</v>
      </c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317"/>
      <c r="AJ27" s="318"/>
      <c r="AK27" s="327"/>
      <c r="AL27" s="327"/>
    </row>
    <row r="28" spans="1:56" s="328" customFormat="1" ht="15" customHeight="1">
      <c r="A28" s="378">
        <v>3</v>
      </c>
      <c r="B28" s="336">
        <v>44775</v>
      </c>
      <c r="C28" s="379"/>
      <c r="D28" s="380" t="s">
        <v>981</v>
      </c>
      <c r="E28" s="375" t="s">
        <v>558</v>
      </c>
      <c r="F28" s="375">
        <v>2405</v>
      </c>
      <c r="G28" s="375">
        <v>2330</v>
      </c>
      <c r="H28" s="375">
        <v>2330</v>
      </c>
      <c r="I28" s="375" t="s">
        <v>980</v>
      </c>
      <c r="J28" s="381" t="s">
        <v>994</v>
      </c>
      <c r="K28" s="381">
        <f t="shared" ref="K28:K29" si="20">H28-F28</f>
        <v>-75</v>
      </c>
      <c r="L28" s="382">
        <f>(F28*-0.07)/100</f>
        <v>-1.6835000000000002</v>
      </c>
      <c r="M28" s="383">
        <f t="shared" ref="M28:M29" si="21">(K28+L28)/F28</f>
        <v>-3.1885031185031186E-2</v>
      </c>
      <c r="N28" s="339" t="s">
        <v>568</v>
      </c>
      <c r="O28" s="384">
        <v>44777</v>
      </c>
      <c r="P28" s="243"/>
      <c r="Q28" s="259"/>
      <c r="R28" s="260" t="s">
        <v>830</v>
      </c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317"/>
      <c r="AJ28" s="318"/>
      <c r="AK28" s="327"/>
      <c r="AL28" s="327"/>
    </row>
    <row r="29" spans="1:56" s="328" customFormat="1" ht="15" customHeight="1">
      <c r="A29" s="371">
        <v>4</v>
      </c>
      <c r="B29" s="329">
        <v>44775</v>
      </c>
      <c r="C29" s="372"/>
      <c r="D29" s="373" t="s">
        <v>117</v>
      </c>
      <c r="E29" s="324" t="s">
        <v>558</v>
      </c>
      <c r="F29" s="324">
        <v>536.5</v>
      </c>
      <c r="G29" s="324">
        <v>519</v>
      </c>
      <c r="H29" s="324">
        <v>548</v>
      </c>
      <c r="I29" s="324" t="s">
        <v>982</v>
      </c>
      <c r="J29" s="330" t="s">
        <v>1049</v>
      </c>
      <c r="K29" s="330">
        <f t="shared" si="20"/>
        <v>11.5</v>
      </c>
      <c r="L29" s="331">
        <f t="shared" ref="L29" si="22">(F29*-0.7)/100</f>
        <v>-3.7554999999999996</v>
      </c>
      <c r="M29" s="332">
        <f t="shared" si="21"/>
        <v>1.4435228331780056E-2</v>
      </c>
      <c r="N29" s="305" t="s">
        <v>556</v>
      </c>
      <c r="O29" s="325">
        <v>44789</v>
      </c>
      <c r="P29" s="243"/>
      <c r="Q29" s="259"/>
      <c r="R29" s="260" t="s">
        <v>557</v>
      </c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317"/>
      <c r="AJ29" s="318"/>
      <c r="AK29" s="327"/>
      <c r="AL29" s="327"/>
    </row>
    <row r="30" spans="1:56" s="328" customFormat="1" ht="15" customHeight="1">
      <c r="A30" s="371">
        <v>5</v>
      </c>
      <c r="B30" s="329">
        <v>44778</v>
      </c>
      <c r="C30" s="372"/>
      <c r="D30" s="373" t="s">
        <v>66</v>
      </c>
      <c r="E30" s="324" t="s">
        <v>558</v>
      </c>
      <c r="F30" s="324">
        <v>2145</v>
      </c>
      <c r="G30" s="324">
        <v>2070</v>
      </c>
      <c r="H30" s="324">
        <v>2192.5</v>
      </c>
      <c r="I30" s="324" t="s">
        <v>1006</v>
      </c>
      <c r="J30" s="330" t="s">
        <v>710</v>
      </c>
      <c r="K30" s="330">
        <f t="shared" ref="K30" si="23">H30-F30</f>
        <v>47.5</v>
      </c>
      <c r="L30" s="331">
        <f t="shared" ref="L30" si="24">(F30*-0.7)/100</f>
        <v>-15.015000000000001</v>
      </c>
      <c r="M30" s="332">
        <f t="shared" ref="M30" si="25">(K30+L30)/F30</f>
        <v>1.5144522144522145E-2</v>
      </c>
      <c r="N30" s="305" t="s">
        <v>556</v>
      </c>
      <c r="O30" s="325">
        <v>44785</v>
      </c>
      <c r="P30" s="243"/>
      <c r="Q30" s="259"/>
      <c r="R30" s="260" t="s">
        <v>557</v>
      </c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317"/>
      <c r="AJ30" s="318"/>
      <c r="AK30" s="327"/>
      <c r="AL30" s="327"/>
    </row>
    <row r="31" spans="1:56" s="328" customFormat="1" ht="15" customHeight="1">
      <c r="A31" s="371">
        <v>6</v>
      </c>
      <c r="B31" s="329">
        <v>44781</v>
      </c>
      <c r="C31" s="372"/>
      <c r="D31" s="373" t="s">
        <v>1009</v>
      </c>
      <c r="E31" s="324" t="s">
        <v>558</v>
      </c>
      <c r="F31" s="324">
        <v>825</v>
      </c>
      <c r="G31" s="324">
        <v>799</v>
      </c>
      <c r="H31" s="324">
        <v>834.5</v>
      </c>
      <c r="I31" s="324" t="s">
        <v>1010</v>
      </c>
      <c r="J31" s="330" t="s">
        <v>1011</v>
      </c>
      <c r="K31" s="330">
        <f t="shared" ref="K31:K33" si="26">H31-F31</f>
        <v>9.5</v>
      </c>
      <c r="L31" s="331">
        <f>(F31*-0.07)/100</f>
        <v>-0.57750000000000012</v>
      </c>
      <c r="M31" s="332">
        <f t="shared" ref="M31:M33" si="27">(K31+L31)/F31</f>
        <v>1.0815151515151514E-2</v>
      </c>
      <c r="N31" s="305" t="s">
        <v>556</v>
      </c>
      <c r="O31" s="325">
        <v>44781</v>
      </c>
      <c r="P31" s="243"/>
      <c r="Q31" s="259"/>
      <c r="R31" s="260" t="s">
        <v>557</v>
      </c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317"/>
      <c r="AJ31" s="318"/>
      <c r="AK31" s="327"/>
      <c r="AL31" s="327"/>
    </row>
    <row r="32" spans="1:56" s="328" customFormat="1" ht="15" customHeight="1">
      <c r="A32" s="371">
        <v>7</v>
      </c>
      <c r="B32" s="329">
        <v>44784</v>
      </c>
      <c r="C32" s="372"/>
      <c r="D32" s="373" t="s">
        <v>111</v>
      </c>
      <c r="E32" s="324" t="s">
        <v>558</v>
      </c>
      <c r="F32" s="324">
        <v>465</v>
      </c>
      <c r="G32" s="324">
        <v>452</v>
      </c>
      <c r="H32" s="324">
        <v>477.5</v>
      </c>
      <c r="I32" s="324" t="s">
        <v>1035</v>
      </c>
      <c r="J32" s="330" t="s">
        <v>1040</v>
      </c>
      <c r="K32" s="330">
        <f t="shared" si="26"/>
        <v>12.5</v>
      </c>
      <c r="L32" s="331">
        <f t="shared" ref="L32:L33" si="28">(F32*-0.7)/100</f>
        <v>-3.2549999999999999</v>
      </c>
      <c r="M32" s="332">
        <f t="shared" si="27"/>
        <v>1.9881720430107528E-2</v>
      </c>
      <c r="N32" s="305" t="s">
        <v>556</v>
      </c>
      <c r="O32" s="325">
        <v>44785</v>
      </c>
      <c r="P32" s="243"/>
      <c r="Q32" s="259"/>
      <c r="R32" s="260" t="s">
        <v>557</v>
      </c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317"/>
      <c r="AJ32" s="318"/>
      <c r="AK32" s="327"/>
      <c r="AL32" s="327"/>
    </row>
    <row r="33" spans="1:38" s="328" customFormat="1" ht="15" customHeight="1">
      <c r="A33" s="371">
        <v>8</v>
      </c>
      <c r="B33" s="329">
        <v>44785</v>
      </c>
      <c r="C33" s="372"/>
      <c r="D33" s="373" t="s">
        <v>1038</v>
      </c>
      <c r="E33" s="324" t="s">
        <v>558</v>
      </c>
      <c r="F33" s="324">
        <v>948</v>
      </c>
      <c r="G33" s="324">
        <v>920</v>
      </c>
      <c r="H33" s="324">
        <v>974.5</v>
      </c>
      <c r="I33" s="324" t="s">
        <v>1039</v>
      </c>
      <c r="J33" s="330" t="s">
        <v>1051</v>
      </c>
      <c r="K33" s="330">
        <f t="shared" si="26"/>
        <v>26.5</v>
      </c>
      <c r="L33" s="331">
        <f t="shared" si="28"/>
        <v>-6.6359999999999992</v>
      </c>
      <c r="M33" s="332">
        <f t="shared" si="27"/>
        <v>2.0953586497890295E-2</v>
      </c>
      <c r="N33" s="305" t="s">
        <v>556</v>
      </c>
      <c r="O33" s="325">
        <v>44789</v>
      </c>
      <c r="P33" s="243"/>
      <c r="Q33" s="259"/>
      <c r="R33" s="260" t="s">
        <v>830</v>
      </c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317"/>
      <c r="AJ33" s="318"/>
      <c r="AK33" s="327"/>
      <c r="AL33" s="327"/>
    </row>
    <row r="34" spans="1:38" s="328" customFormat="1" ht="15" customHeight="1">
      <c r="A34" s="371">
        <v>9</v>
      </c>
      <c r="B34" s="329">
        <v>44785</v>
      </c>
      <c r="C34" s="372"/>
      <c r="D34" s="373" t="s">
        <v>353</v>
      </c>
      <c r="E34" s="324" t="s">
        <v>558</v>
      </c>
      <c r="F34" s="324">
        <v>142.5</v>
      </c>
      <c r="G34" s="324">
        <v>138.5</v>
      </c>
      <c r="H34" s="324">
        <v>146.75</v>
      </c>
      <c r="I34" s="324" t="s">
        <v>1045</v>
      </c>
      <c r="J34" s="330" t="s">
        <v>1049</v>
      </c>
      <c r="K34" s="330">
        <f t="shared" ref="K34:K35" si="29">H34-F34</f>
        <v>4.25</v>
      </c>
      <c r="L34" s="331">
        <f t="shared" ref="L34" si="30">(F34*-0.7)/100</f>
        <v>-0.99750000000000005</v>
      </c>
      <c r="M34" s="332">
        <f t="shared" ref="M34:M35" si="31">(K34+L34)/F34</f>
        <v>2.2824561403508772E-2</v>
      </c>
      <c r="N34" s="305" t="s">
        <v>556</v>
      </c>
      <c r="O34" s="325">
        <v>44789</v>
      </c>
      <c r="P34" s="243"/>
      <c r="Q34" s="259"/>
      <c r="R34" s="260" t="s">
        <v>557</v>
      </c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317"/>
      <c r="AJ34" s="318"/>
      <c r="AK34" s="327"/>
      <c r="AL34" s="327"/>
    </row>
    <row r="35" spans="1:38" s="328" customFormat="1" ht="15" customHeight="1">
      <c r="A35" s="371">
        <v>10</v>
      </c>
      <c r="B35" s="329">
        <v>44790</v>
      </c>
      <c r="C35" s="372"/>
      <c r="D35" s="373" t="s">
        <v>1100</v>
      </c>
      <c r="E35" s="324" t="s">
        <v>558</v>
      </c>
      <c r="F35" s="324">
        <v>1955</v>
      </c>
      <c r="G35" s="324">
        <v>1895</v>
      </c>
      <c r="H35" s="324">
        <v>2005</v>
      </c>
      <c r="I35" s="324" t="s">
        <v>1101</v>
      </c>
      <c r="J35" s="330" t="s">
        <v>958</v>
      </c>
      <c r="K35" s="330">
        <f t="shared" si="29"/>
        <v>50</v>
      </c>
      <c r="L35" s="331">
        <f>(F35*-0.07)/100</f>
        <v>-1.3685000000000003</v>
      </c>
      <c r="M35" s="332">
        <f t="shared" si="31"/>
        <v>2.4875447570332481E-2</v>
      </c>
      <c r="N35" s="305" t="s">
        <v>556</v>
      </c>
      <c r="O35" s="325">
        <v>44790</v>
      </c>
      <c r="P35" s="243"/>
      <c r="Q35" s="259"/>
      <c r="R35" s="260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317"/>
      <c r="AJ35" s="318"/>
      <c r="AK35" s="327"/>
      <c r="AL35" s="327"/>
    </row>
    <row r="36" spans="1:38" s="328" customFormat="1" ht="15" customHeight="1">
      <c r="A36" s="308"/>
      <c r="B36" s="326"/>
      <c r="C36" s="310"/>
      <c r="D36" s="311"/>
      <c r="E36" s="363"/>
      <c r="F36" s="363"/>
      <c r="G36" s="363"/>
      <c r="H36" s="363"/>
      <c r="I36" s="363"/>
      <c r="J36" s="255"/>
      <c r="K36" s="255"/>
      <c r="L36" s="256"/>
      <c r="M36" s="257"/>
      <c r="N36" s="255"/>
      <c r="O36" s="221"/>
      <c r="P36" s="243"/>
      <c r="Q36" s="259"/>
      <c r="R36" s="260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317"/>
      <c r="AJ36" s="318"/>
      <c r="AK36" s="327"/>
      <c r="AL36" s="327"/>
    </row>
    <row r="37" spans="1:38" s="319" customFormat="1" ht="15" customHeight="1">
      <c r="A37" s="308"/>
      <c r="B37" s="309"/>
      <c r="C37" s="310"/>
      <c r="D37" s="311"/>
      <c r="E37" s="312"/>
      <c r="F37" s="312"/>
      <c r="G37" s="312"/>
      <c r="H37" s="312"/>
      <c r="I37" s="312"/>
      <c r="J37" s="255"/>
      <c r="K37" s="255"/>
      <c r="L37" s="256"/>
      <c r="M37" s="257"/>
      <c r="N37" s="255"/>
      <c r="O37" s="278"/>
      <c r="P37" s="243"/>
      <c r="Q37" s="259"/>
      <c r="R37" s="260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317"/>
      <c r="AJ37" s="318"/>
      <c r="AK37" s="318"/>
      <c r="AL37" s="318"/>
    </row>
    <row r="38" spans="1:38" ht="15" customHeight="1">
      <c r="A38" s="262"/>
      <c r="B38" s="263"/>
      <c r="C38" s="264"/>
      <c r="D38" s="265"/>
      <c r="E38" s="266"/>
      <c r="F38" s="266"/>
      <c r="G38" s="266"/>
      <c r="H38" s="266"/>
      <c r="I38" s="266"/>
      <c r="J38" s="267"/>
      <c r="K38" s="267"/>
      <c r="L38" s="268"/>
      <c r="M38" s="269"/>
      <c r="N38" s="267"/>
      <c r="O38" s="270"/>
      <c r="P38" s="243"/>
      <c r="Q38" s="259"/>
      <c r="R38" s="260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1"/>
      <c r="AI38" s="1"/>
      <c r="AJ38" s="1"/>
      <c r="AK38" s="1"/>
      <c r="AL38" s="1"/>
    </row>
    <row r="39" spans="1:38" ht="44.25" customHeight="1">
      <c r="A39" s="111" t="s">
        <v>560</v>
      </c>
      <c r="B39" s="133"/>
      <c r="C39" s="133"/>
      <c r="D39" s="1"/>
      <c r="E39" s="6"/>
      <c r="F39" s="6"/>
      <c r="G39" s="6"/>
      <c r="H39" s="6" t="s">
        <v>572</v>
      </c>
      <c r="I39" s="6"/>
      <c r="J39" s="6"/>
      <c r="K39" s="107"/>
      <c r="L39" s="135"/>
      <c r="M39" s="107"/>
      <c r="N39" s="108"/>
      <c r="O39" s="107"/>
      <c r="P39" s="1"/>
      <c r="Q39" s="1"/>
      <c r="R39" s="6"/>
      <c r="S39" s="1"/>
      <c r="T39" s="1"/>
      <c r="U39" s="1"/>
      <c r="V39" s="1"/>
      <c r="W39" s="1"/>
      <c r="X39" s="1"/>
      <c r="Y39" s="1"/>
      <c r="Z39" s="1"/>
      <c r="AA39" s="1"/>
      <c r="AB39" s="1"/>
      <c r="AC39" s="254"/>
      <c r="AD39" s="254"/>
      <c r="AE39" s="254"/>
      <c r="AF39" s="254"/>
      <c r="AG39" s="254"/>
      <c r="AH39" s="254"/>
    </row>
    <row r="40" spans="1:38" ht="12.75" customHeight="1">
      <c r="A40" s="118" t="s">
        <v>561</v>
      </c>
      <c r="B40" s="111"/>
      <c r="C40" s="111"/>
      <c r="D40" s="111"/>
      <c r="E40" s="41"/>
      <c r="F40" s="119" t="s">
        <v>562</v>
      </c>
      <c r="G40" s="56"/>
      <c r="H40" s="41"/>
      <c r="I40" s="56"/>
      <c r="J40" s="6"/>
      <c r="K40" s="136"/>
      <c r="L40" s="137"/>
      <c r="M40" s="6"/>
      <c r="N40" s="101"/>
      <c r="O40" s="138"/>
      <c r="P40" s="4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4.25" customHeight="1">
      <c r="A41" s="118"/>
      <c r="B41" s="111"/>
      <c r="C41" s="111"/>
      <c r="D41" s="111"/>
      <c r="E41" s="6"/>
      <c r="F41" s="119" t="s">
        <v>564</v>
      </c>
      <c r="G41" s="56"/>
      <c r="H41" s="41"/>
      <c r="I41" s="56"/>
      <c r="J41" s="6"/>
      <c r="K41" s="136"/>
      <c r="L41" s="137"/>
      <c r="M41" s="6"/>
      <c r="N41" s="101"/>
      <c r="O41" s="138"/>
      <c r="P41" s="4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4.25" customHeight="1">
      <c r="A42" s="111"/>
      <c r="B42" s="111"/>
      <c r="C42" s="111"/>
      <c r="D42" s="111"/>
      <c r="E42" s="6"/>
      <c r="F42" s="6"/>
      <c r="G42" s="6"/>
      <c r="H42" s="6"/>
      <c r="I42" s="6"/>
      <c r="J42" s="124"/>
      <c r="K42" s="121"/>
      <c r="L42" s="122"/>
      <c r="M42" s="6"/>
      <c r="N42" s="125"/>
      <c r="O42" s="1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2.75" customHeight="1">
      <c r="A43" s="139" t="s">
        <v>573</v>
      </c>
      <c r="B43" s="139"/>
      <c r="C43" s="139"/>
      <c r="D43" s="139"/>
      <c r="E43" s="6"/>
      <c r="F43" s="6"/>
      <c r="G43" s="6"/>
      <c r="H43" s="6"/>
      <c r="I43" s="6"/>
      <c r="J43" s="6"/>
      <c r="K43" s="6"/>
      <c r="L43" s="6"/>
      <c r="M43" s="6"/>
      <c r="N43" s="6"/>
      <c r="O43" s="2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38.25" customHeight="1">
      <c r="A44" s="96" t="s">
        <v>16</v>
      </c>
      <c r="B44" s="96" t="s">
        <v>533</v>
      </c>
      <c r="C44" s="96"/>
      <c r="D44" s="97" t="s">
        <v>544</v>
      </c>
      <c r="E44" s="96" t="s">
        <v>545</v>
      </c>
      <c r="F44" s="96" t="s">
        <v>546</v>
      </c>
      <c r="G44" s="96" t="s">
        <v>566</v>
      </c>
      <c r="H44" s="96" t="s">
        <v>548</v>
      </c>
      <c r="I44" s="96" t="s">
        <v>549</v>
      </c>
      <c r="J44" s="95" t="s">
        <v>550</v>
      </c>
      <c r="K44" s="140" t="s">
        <v>574</v>
      </c>
      <c r="L44" s="98" t="s">
        <v>552</v>
      </c>
      <c r="M44" s="140" t="s">
        <v>575</v>
      </c>
      <c r="N44" s="96" t="s">
        <v>576</v>
      </c>
      <c r="O44" s="95" t="s">
        <v>554</v>
      </c>
      <c r="P44" s="97" t="s">
        <v>555</v>
      </c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s="220" customFormat="1" ht="13.15" hidden="1" customHeight="1">
      <c r="A45" s="301">
        <v>1</v>
      </c>
      <c r="B45" s="300">
        <v>44739</v>
      </c>
      <c r="C45" s="302"/>
      <c r="D45" s="303" t="s">
        <v>836</v>
      </c>
      <c r="E45" s="301" t="s">
        <v>558</v>
      </c>
      <c r="F45" s="301">
        <v>2140</v>
      </c>
      <c r="G45" s="301">
        <v>2090</v>
      </c>
      <c r="H45" s="304">
        <v>2170</v>
      </c>
      <c r="I45" s="304" t="s">
        <v>837</v>
      </c>
      <c r="J45" s="305" t="s">
        <v>571</v>
      </c>
      <c r="K45" s="304">
        <f t="shared" ref="K45" si="32">H45-F45</f>
        <v>30</v>
      </c>
      <c r="L45" s="306">
        <f t="shared" ref="L45" si="33">(H45*N45)*0.07%</f>
        <v>379.75000000000006</v>
      </c>
      <c r="M45" s="307">
        <f t="shared" ref="M45" si="34">(K45*N45)-L45</f>
        <v>7120.25</v>
      </c>
      <c r="N45" s="304">
        <v>250</v>
      </c>
      <c r="O45" s="305" t="s">
        <v>556</v>
      </c>
      <c r="P45" s="300">
        <v>44743</v>
      </c>
      <c r="Q45" s="222"/>
      <c r="R45" s="226" t="s">
        <v>557</v>
      </c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66"/>
      <c r="AG45" s="263"/>
      <c r="AH45" s="222"/>
      <c r="AI45" s="222"/>
      <c r="AJ45" s="266"/>
      <c r="AK45" s="266"/>
      <c r="AL45" s="266"/>
    </row>
    <row r="46" spans="1:38" s="220" customFormat="1" ht="13.15" hidden="1" customHeight="1">
      <c r="A46" s="301">
        <v>2</v>
      </c>
      <c r="B46" s="300">
        <v>44742</v>
      </c>
      <c r="C46" s="303"/>
      <c r="D46" s="303" t="s">
        <v>872</v>
      </c>
      <c r="E46" s="301" t="s">
        <v>558</v>
      </c>
      <c r="F46" s="301">
        <v>3720</v>
      </c>
      <c r="G46" s="301">
        <v>3620</v>
      </c>
      <c r="H46" s="304">
        <v>3780</v>
      </c>
      <c r="I46" s="304" t="s">
        <v>873</v>
      </c>
      <c r="J46" s="305" t="s">
        <v>764</v>
      </c>
      <c r="K46" s="304">
        <f t="shared" ref="K46" si="35">H46-F46</f>
        <v>60</v>
      </c>
      <c r="L46" s="306">
        <f t="shared" ref="L46" si="36">(H46*N46)*0.07%</f>
        <v>463.05000000000007</v>
      </c>
      <c r="M46" s="307">
        <f t="shared" ref="M46" si="37">(K46*N46)-L46</f>
        <v>10036.950000000001</v>
      </c>
      <c r="N46" s="304">
        <v>175</v>
      </c>
      <c r="O46" s="305" t="s">
        <v>556</v>
      </c>
      <c r="P46" s="300">
        <v>44746</v>
      </c>
      <c r="Q46" s="222"/>
      <c r="R46" s="226" t="s">
        <v>830</v>
      </c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66"/>
      <c r="AG46" s="263"/>
      <c r="AH46" s="222"/>
      <c r="AI46" s="222"/>
      <c r="AJ46" s="266"/>
      <c r="AK46" s="266"/>
      <c r="AL46" s="266"/>
    </row>
    <row r="47" spans="1:38" s="220" customFormat="1" ht="13.15" hidden="1" customHeight="1">
      <c r="A47" s="301">
        <v>3</v>
      </c>
      <c r="B47" s="300">
        <v>44742</v>
      </c>
      <c r="C47" s="303"/>
      <c r="D47" s="303" t="s">
        <v>835</v>
      </c>
      <c r="E47" s="301" t="s">
        <v>558</v>
      </c>
      <c r="F47" s="301">
        <v>1488</v>
      </c>
      <c r="G47" s="301">
        <v>1450</v>
      </c>
      <c r="H47" s="304">
        <v>1512</v>
      </c>
      <c r="I47" s="304" t="s">
        <v>874</v>
      </c>
      <c r="J47" s="305" t="s">
        <v>876</v>
      </c>
      <c r="K47" s="304">
        <f t="shared" ref="K47:K48" si="38">H47-F47</f>
        <v>24</v>
      </c>
      <c r="L47" s="306">
        <f t="shared" ref="L47:L48" si="39">(H47*N47)*0.07%</f>
        <v>370.44000000000005</v>
      </c>
      <c r="M47" s="307">
        <f t="shared" ref="M47:M48" si="40">(K47*N47)-L47</f>
        <v>8029.5599999999995</v>
      </c>
      <c r="N47" s="304">
        <v>350</v>
      </c>
      <c r="O47" s="305" t="s">
        <v>556</v>
      </c>
      <c r="P47" s="300">
        <v>44743</v>
      </c>
      <c r="Q47" s="222"/>
      <c r="R47" s="226" t="s">
        <v>557</v>
      </c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66"/>
      <c r="AG47" s="263"/>
      <c r="AH47" s="222"/>
      <c r="AI47" s="222"/>
      <c r="AJ47" s="266"/>
      <c r="AK47" s="266"/>
      <c r="AL47" s="266"/>
    </row>
    <row r="48" spans="1:38" s="220" customFormat="1" ht="13.15" hidden="1" customHeight="1">
      <c r="A48" s="301">
        <v>4</v>
      </c>
      <c r="B48" s="300">
        <v>44743</v>
      </c>
      <c r="C48" s="303"/>
      <c r="D48" s="303" t="s">
        <v>879</v>
      </c>
      <c r="E48" s="301" t="s">
        <v>558</v>
      </c>
      <c r="F48" s="301">
        <v>2397.5</v>
      </c>
      <c r="G48" s="301">
        <v>2355</v>
      </c>
      <c r="H48" s="304">
        <v>2437.5</v>
      </c>
      <c r="I48" s="304" t="s">
        <v>875</v>
      </c>
      <c r="J48" s="305" t="s">
        <v>599</v>
      </c>
      <c r="K48" s="304">
        <f t="shared" si="38"/>
        <v>40</v>
      </c>
      <c r="L48" s="306">
        <f t="shared" si="39"/>
        <v>469.21875000000006</v>
      </c>
      <c r="M48" s="307">
        <f t="shared" si="40"/>
        <v>10530.78125</v>
      </c>
      <c r="N48" s="304">
        <v>275</v>
      </c>
      <c r="O48" s="305" t="s">
        <v>556</v>
      </c>
      <c r="P48" s="300">
        <v>44746</v>
      </c>
      <c r="Q48" s="222"/>
      <c r="R48" s="226" t="s">
        <v>830</v>
      </c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66"/>
      <c r="AG48" s="263"/>
      <c r="AH48" s="222"/>
      <c r="AI48" s="222"/>
      <c r="AJ48" s="266"/>
      <c r="AK48" s="266"/>
      <c r="AL48" s="266"/>
    </row>
    <row r="49" spans="1:38" s="220" customFormat="1" ht="13.15" hidden="1" customHeight="1">
      <c r="A49" s="301">
        <v>5</v>
      </c>
      <c r="B49" s="300">
        <v>44747</v>
      </c>
      <c r="C49" s="303"/>
      <c r="D49" s="303" t="s">
        <v>881</v>
      </c>
      <c r="E49" s="301" t="s">
        <v>558</v>
      </c>
      <c r="F49" s="301">
        <v>653</v>
      </c>
      <c r="G49" s="301">
        <v>642</v>
      </c>
      <c r="H49" s="304">
        <v>663.5</v>
      </c>
      <c r="I49" s="304" t="s">
        <v>882</v>
      </c>
      <c r="J49" s="305" t="s">
        <v>887</v>
      </c>
      <c r="K49" s="304">
        <f t="shared" ref="K49:K51" si="41">H49-F49</f>
        <v>10.5</v>
      </c>
      <c r="L49" s="306">
        <f t="shared" ref="L49:L51" si="42">(H49*N49)*0.07%</f>
        <v>557.34</v>
      </c>
      <c r="M49" s="307">
        <f t="shared" ref="M49:M51" si="43">(K49*N49)-L49</f>
        <v>12042.66</v>
      </c>
      <c r="N49" s="304">
        <v>1200</v>
      </c>
      <c r="O49" s="305" t="s">
        <v>556</v>
      </c>
      <c r="P49" s="300">
        <v>44749</v>
      </c>
      <c r="Q49" s="222"/>
      <c r="R49" s="226" t="s">
        <v>557</v>
      </c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66"/>
      <c r="AG49" s="263"/>
      <c r="AH49" s="222"/>
      <c r="AI49" s="222"/>
      <c r="AJ49" s="266"/>
      <c r="AK49" s="266"/>
      <c r="AL49" s="266"/>
    </row>
    <row r="50" spans="1:38" s="220" customFormat="1" ht="13.15" hidden="1" customHeight="1">
      <c r="A50" s="301">
        <v>6</v>
      </c>
      <c r="B50" s="300">
        <v>44748</v>
      </c>
      <c r="C50" s="303"/>
      <c r="D50" s="303" t="s">
        <v>883</v>
      </c>
      <c r="E50" s="301" t="s">
        <v>558</v>
      </c>
      <c r="F50" s="301">
        <v>1361.5</v>
      </c>
      <c r="G50" s="301">
        <v>1335</v>
      </c>
      <c r="H50" s="304">
        <v>1384</v>
      </c>
      <c r="I50" s="304" t="s">
        <v>884</v>
      </c>
      <c r="J50" s="305" t="s">
        <v>888</v>
      </c>
      <c r="K50" s="304">
        <f t="shared" si="41"/>
        <v>22.5</v>
      </c>
      <c r="L50" s="306">
        <f t="shared" si="42"/>
        <v>460.18000000000006</v>
      </c>
      <c r="M50" s="307">
        <f t="shared" si="43"/>
        <v>10227.32</v>
      </c>
      <c r="N50" s="304">
        <v>475</v>
      </c>
      <c r="O50" s="305" t="s">
        <v>556</v>
      </c>
      <c r="P50" s="300">
        <v>44749</v>
      </c>
      <c r="Q50" s="222"/>
      <c r="R50" s="226" t="s">
        <v>830</v>
      </c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66"/>
      <c r="AG50" s="263"/>
      <c r="AH50" s="222"/>
      <c r="AI50" s="222"/>
      <c r="AJ50" s="266"/>
      <c r="AK50" s="266"/>
      <c r="AL50" s="266"/>
    </row>
    <row r="51" spans="1:38" s="220" customFormat="1" ht="13.15" hidden="1" customHeight="1">
      <c r="A51" s="301">
        <v>7</v>
      </c>
      <c r="B51" s="300">
        <v>44748</v>
      </c>
      <c r="C51" s="303"/>
      <c r="D51" s="303" t="s">
        <v>885</v>
      </c>
      <c r="E51" s="301" t="s">
        <v>558</v>
      </c>
      <c r="F51" s="301">
        <v>576</v>
      </c>
      <c r="G51" s="301">
        <v>562</v>
      </c>
      <c r="H51" s="304">
        <v>587</v>
      </c>
      <c r="I51" s="304" t="s">
        <v>886</v>
      </c>
      <c r="J51" s="305" t="s">
        <v>889</v>
      </c>
      <c r="K51" s="304">
        <f t="shared" si="41"/>
        <v>11</v>
      </c>
      <c r="L51" s="306">
        <f t="shared" si="42"/>
        <v>359.53750000000008</v>
      </c>
      <c r="M51" s="307">
        <f t="shared" si="43"/>
        <v>9265.4624999999996</v>
      </c>
      <c r="N51" s="304">
        <v>875</v>
      </c>
      <c r="O51" s="305" t="s">
        <v>556</v>
      </c>
      <c r="P51" s="300">
        <v>44749</v>
      </c>
      <c r="Q51" s="222"/>
      <c r="R51" s="226" t="s">
        <v>557</v>
      </c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66"/>
      <c r="AG51" s="263"/>
      <c r="AH51" s="222"/>
      <c r="AI51" s="222"/>
      <c r="AJ51" s="266"/>
      <c r="AK51" s="266"/>
      <c r="AL51" s="266"/>
    </row>
    <row r="52" spans="1:38" s="220" customFormat="1" ht="13.15" hidden="1" customHeight="1">
      <c r="A52" s="301">
        <v>8</v>
      </c>
      <c r="B52" s="300">
        <v>44749</v>
      </c>
      <c r="C52" s="303"/>
      <c r="D52" s="303" t="s">
        <v>891</v>
      </c>
      <c r="E52" s="301" t="s">
        <v>558</v>
      </c>
      <c r="F52" s="301">
        <v>743.5</v>
      </c>
      <c r="G52" s="301">
        <v>734.5</v>
      </c>
      <c r="H52" s="304">
        <v>751.5</v>
      </c>
      <c r="I52" s="304" t="s">
        <v>890</v>
      </c>
      <c r="J52" s="305" t="s">
        <v>892</v>
      </c>
      <c r="K52" s="304">
        <f t="shared" ref="K52:K54" si="44">H52-F52</f>
        <v>8</v>
      </c>
      <c r="L52" s="306">
        <f t="shared" ref="L52:L54" si="45">(H52*N52)*0.07%</f>
        <v>723.31875000000014</v>
      </c>
      <c r="M52" s="307">
        <f t="shared" ref="M52:M54" si="46">(K52*N52)-L52</f>
        <v>10276.68125</v>
      </c>
      <c r="N52" s="304">
        <v>1375</v>
      </c>
      <c r="O52" s="305" t="s">
        <v>556</v>
      </c>
      <c r="P52" s="300">
        <v>44750</v>
      </c>
      <c r="Q52" s="222"/>
      <c r="R52" s="226" t="s">
        <v>557</v>
      </c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66"/>
      <c r="AG52" s="263"/>
      <c r="AH52" s="222"/>
      <c r="AI52" s="222"/>
      <c r="AJ52" s="266"/>
      <c r="AK52" s="266"/>
      <c r="AL52" s="266"/>
    </row>
    <row r="53" spans="1:38" s="220" customFormat="1" ht="13.15" hidden="1" customHeight="1">
      <c r="A53" s="301">
        <v>9</v>
      </c>
      <c r="B53" s="300">
        <v>44750</v>
      </c>
      <c r="C53" s="303"/>
      <c r="D53" s="303" t="s">
        <v>894</v>
      </c>
      <c r="E53" s="301" t="s">
        <v>558</v>
      </c>
      <c r="F53" s="301">
        <v>2755</v>
      </c>
      <c r="G53" s="301">
        <v>2710</v>
      </c>
      <c r="H53" s="304">
        <v>2797.5</v>
      </c>
      <c r="I53" s="304" t="s">
        <v>895</v>
      </c>
      <c r="J53" s="305" t="s">
        <v>899</v>
      </c>
      <c r="K53" s="304">
        <f t="shared" si="44"/>
        <v>42.5</v>
      </c>
      <c r="L53" s="306">
        <f t="shared" si="45"/>
        <v>489.56250000000006</v>
      </c>
      <c r="M53" s="307">
        <f t="shared" si="46"/>
        <v>10135.4375</v>
      </c>
      <c r="N53" s="304">
        <v>250</v>
      </c>
      <c r="O53" s="305" t="s">
        <v>556</v>
      </c>
      <c r="P53" s="300">
        <v>44753</v>
      </c>
      <c r="Q53" s="222"/>
      <c r="R53" s="226" t="s">
        <v>830</v>
      </c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66"/>
      <c r="AG53" s="263"/>
      <c r="AH53" s="222"/>
      <c r="AI53" s="222"/>
      <c r="AJ53" s="266"/>
      <c r="AK53" s="266"/>
      <c r="AL53" s="266"/>
    </row>
    <row r="54" spans="1:38" s="220" customFormat="1" ht="13.15" hidden="1" customHeight="1">
      <c r="A54" s="301">
        <v>10</v>
      </c>
      <c r="B54" s="329">
        <v>44753</v>
      </c>
      <c r="C54" s="303"/>
      <c r="D54" s="303" t="s">
        <v>836</v>
      </c>
      <c r="E54" s="301" t="s">
        <v>558</v>
      </c>
      <c r="F54" s="301">
        <v>2235</v>
      </c>
      <c r="G54" s="301">
        <v>2190</v>
      </c>
      <c r="H54" s="304">
        <v>2280</v>
      </c>
      <c r="I54" s="304" t="s">
        <v>896</v>
      </c>
      <c r="J54" s="305" t="s">
        <v>913</v>
      </c>
      <c r="K54" s="304">
        <f t="shared" si="44"/>
        <v>45</v>
      </c>
      <c r="L54" s="306">
        <f t="shared" si="45"/>
        <v>399.00000000000006</v>
      </c>
      <c r="M54" s="307">
        <f t="shared" si="46"/>
        <v>10851</v>
      </c>
      <c r="N54" s="304">
        <v>250</v>
      </c>
      <c r="O54" s="305" t="s">
        <v>556</v>
      </c>
      <c r="P54" s="300">
        <v>44755</v>
      </c>
      <c r="Q54" s="222"/>
      <c r="R54" s="226" t="s">
        <v>830</v>
      </c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66"/>
      <c r="AG54" s="263"/>
      <c r="AH54" s="222"/>
      <c r="AI54" s="222"/>
      <c r="AJ54" s="266"/>
      <c r="AK54" s="266"/>
      <c r="AL54" s="266"/>
    </row>
    <row r="55" spans="1:38" s="220" customFormat="1" ht="13.15" hidden="1" customHeight="1">
      <c r="A55" s="301">
        <v>11</v>
      </c>
      <c r="B55" s="329">
        <v>44753</v>
      </c>
      <c r="C55" s="303"/>
      <c r="D55" s="303" t="s">
        <v>897</v>
      </c>
      <c r="E55" s="301" t="s">
        <v>558</v>
      </c>
      <c r="F55" s="301">
        <v>16110</v>
      </c>
      <c r="G55" s="301">
        <v>15970</v>
      </c>
      <c r="H55" s="304">
        <v>16210</v>
      </c>
      <c r="I55" s="304" t="s">
        <v>898</v>
      </c>
      <c r="J55" s="305" t="s">
        <v>819</v>
      </c>
      <c r="K55" s="304">
        <f t="shared" ref="K55" si="47">H55-F55</f>
        <v>100</v>
      </c>
      <c r="L55" s="306">
        <f t="shared" ref="L55" si="48">(H55*N55)*0.07%</f>
        <v>567.35000000000014</v>
      </c>
      <c r="M55" s="307">
        <f t="shared" ref="M55" si="49">(K55*N55)-L55</f>
        <v>4432.6499999999996</v>
      </c>
      <c r="N55" s="304">
        <v>50</v>
      </c>
      <c r="O55" s="305" t="s">
        <v>556</v>
      </c>
      <c r="P55" s="300">
        <v>44753</v>
      </c>
      <c r="Q55" s="222"/>
      <c r="R55" s="226" t="s">
        <v>557</v>
      </c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66"/>
      <c r="AG55" s="263"/>
      <c r="AH55" s="222"/>
      <c r="AI55" s="222"/>
      <c r="AJ55" s="266"/>
      <c r="AK55" s="266"/>
      <c r="AL55" s="266"/>
    </row>
    <row r="56" spans="1:38" s="220" customFormat="1" ht="13.15" hidden="1" customHeight="1">
      <c r="A56" s="355">
        <v>12</v>
      </c>
      <c r="B56" s="336">
        <v>44753</v>
      </c>
      <c r="C56" s="356"/>
      <c r="D56" s="356" t="s">
        <v>900</v>
      </c>
      <c r="E56" s="355" t="s">
        <v>558</v>
      </c>
      <c r="F56" s="355">
        <v>579.5</v>
      </c>
      <c r="G56" s="355">
        <v>569</v>
      </c>
      <c r="H56" s="340">
        <v>569</v>
      </c>
      <c r="I56" s="340" t="s">
        <v>901</v>
      </c>
      <c r="J56" s="339" t="s">
        <v>907</v>
      </c>
      <c r="K56" s="340">
        <f t="shared" ref="K56:K57" si="50">H56-F56</f>
        <v>-10.5</v>
      </c>
      <c r="L56" s="341">
        <f t="shared" ref="L56:L57" si="51">(H56*N56)*0.07%</f>
        <v>537.70500000000004</v>
      </c>
      <c r="M56" s="342">
        <f t="shared" ref="M56:M57" si="52">(K56*N56)-L56</f>
        <v>-14712.705</v>
      </c>
      <c r="N56" s="340">
        <v>1350</v>
      </c>
      <c r="O56" s="339" t="s">
        <v>568</v>
      </c>
      <c r="P56" s="343">
        <v>44754</v>
      </c>
      <c r="Q56" s="222"/>
      <c r="R56" s="226" t="s">
        <v>830</v>
      </c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66"/>
      <c r="AG56" s="263"/>
      <c r="AH56" s="222"/>
      <c r="AI56" s="222"/>
      <c r="AJ56" s="266"/>
      <c r="AK56" s="266"/>
      <c r="AL56" s="266"/>
    </row>
    <row r="57" spans="1:38" s="220" customFormat="1" ht="13.15" hidden="1" customHeight="1">
      <c r="A57" s="357">
        <v>13</v>
      </c>
      <c r="B57" s="358">
        <v>44754</v>
      </c>
      <c r="C57" s="359"/>
      <c r="D57" s="359" t="s">
        <v>904</v>
      </c>
      <c r="E57" s="357" t="s">
        <v>558</v>
      </c>
      <c r="F57" s="357">
        <v>16100</v>
      </c>
      <c r="G57" s="357">
        <v>15970</v>
      </c>
      <c r="H57" s="346">
        <v>16115</v>
      </c>
      <c r="I57" s="346" t="s">
        <v>898</v>
      </c>
      <c r="J57" s="345" t="s">
        <v>912</v>
      </c>
      <c r="K57" s="346">
        <f t="shared" si="50"/>
        <v>15</v>
      </c>
      <c r="L57" s="347">
        <f t="shared" si="51"/>
        <v>564.02500000000009</v>
      </c>
      <c r="M57" s="348">
        <f t="shared" si="52"/>
        <v>185.97499999999991</v>
      </c>
      <c r="N57" s="346">
        <v>50</v>
      </c>
      <c r="O57" s="345" t="s">
        <v>677</v>
      </c>
      <c r="P57" s="349">
        <v>44755</v>
      </c>
      <c r="Q57" s="222"/>
      <c r="R57" s="226" t="s">
        <v>557</v>
      </c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66"/>
      <c r="AG57" s="263"/>
      <c r="AH57" s="222"/>
      <c r="AI57" s="222"/>
      <c r="AJ57" s="266"/>
      <c r="AK57" s="266"/>
      <c r="AL57" s="266"/>
    </row>
    <row r="58" spans="1:38" s="220" customFormat="1" ht="13.15" hidden="1" customHeight="1">
      <c r="A58" s="355">
        <v>14</v>
      </c>
      <c r="B58" s="336">
        <v>44754</v>
      </c>
      <c r="C58" s="356"/>
      <c r="D58" s="356" t="s">
        <v>905</v>
      </c>
      <c r="E58" s="355" t="s">
        <v>558</v>
      </c>
      <c r="F58" s="355">
        <v>645</v>
      </c>
      <c r="G58" s="355">
        <v>632</v>
      </c>
      <c r="H58" s="340">
        <v>632</v>
      </c>
      <c r="I58" s="340" t="s">
        <v>906</v>
      </c>
      <c r="J58" s="339" t="s">
        <v>908</v>
      </c>
      <c r="K58" s="340">
        <f t="shared" ref="K58" si="53">H58-F58</f>
        <v>-13</v>
      </c>
      <c r="L58" s="341">
        <f t="shared" ref="L58:L60" si="54">(H58*N58)*0.07%</f>
        <v>442.40000000000009</v>
      </c>
      <c r="M58" s="342">
        <f t="shared" ref="M58:M60" si="55">(K58*N58)-L58</f>
        <v>-13442.4</v>
      </c>
      <c r="N58" s="340">
        <v>1000</v>
      </c>
      <c r="O58" s="339" t="s">
        <v>568</v>
      </c>
      <c r="P58" s="343">
        <v>44754</v>
      </c>
      <c r="Q58" s="222"/>
      <c r="R58" s="226" t="s">
        <v>830</v>
      </c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66"/>
      <c r="AG58" s="263"/>
      <c r="AH58" s="222"/>
      <c r="AI58" s="222"/>
      <c r="AJ58" s="266"/>
      <c r="AK58" s="266"/>
      <c r="AL58" s="266"/>
    </row>
    <row r="59" spans="1:38" s="220" customFormat="1" ht="13.15" hidden="1" customHeight="1">
      <c r="A59" s="301">
        <v>15</v>
      </c>
      <c r="B59" s="329">
        <v>44755</v>
      </c>
      <c r="C59" s="303"/>
      <c r="D59" s="303" t="s">
        <v>909</v>
      </c>
      <c r="E59" s="301" t="s">
        <v>893</v>
      </c>
      <c r="F59" s="301">
        <v>35330</v>
      </c>
      <c r="G59" s="301">
        <v>35640</v>
      </c>
      <c r="H59" s="304">
        <v>35140</v>
      </c>
      <c r="I59" s="304" t="s">
        <v>910</v>
      </c>
      <c r="J59" s="305" t="s">
        <v>911</v>
      </c>
      <c r="K59" s="304">
        <f>F59-H59</f>
        <v>190</v>
      </c>
      <c r="L59" s="306">
        <f t="shared" si="54"/>
        <v>614.95000000000005</v>
      </c>
      <c r="M59" s="307">
        <f t="shared" si="55"/>
        <v>4135.05</v>
      </c>
      <c r="N59" s="304">
        <v>25</v>
      </c>
      <c r="O59" s="305" t="s">
        <v>556</v>
      </c>
      <c r="P59" s="300">
        <v>44755</v>
      </c>
      <c r="Q59" s="222"/>
      <c r="R59" s="226" t="s">
        <v>557</v>
      </c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66"/>
      <c r="AG59" s="263"/>
      <c r="AH59" s="222"/>
      <c r="AI59" s="222"/>
      <c r="AJ59" s="266"/>
      <c r="AK59" s="266"/>
      <c r="AL59" s="266"/>
    </row>
    <row r="60" spans="1:38" s="220" customFormat="1" ht="13.15" hidden="1" customHeight="1">
      <c r="A60" s="301">
        <v>16</v>
      </c>
      <c r="B60" s="300">
        <v>44756</v>
      </c>
      <c r="C60" s="303"/>
      <c r="D60" s="303" t="s">
        <v>879</v>
      </c>
      <c r="E60" s="301" t="s">
        <v>558</v>
      </c>
      <c r="F60" s="301">
        <v>2647.5</v>
      </c>
      <c r="G60" s="301">
        <v>2600</v>
      </c>
      <c r="H60" s="304">
        <v>2681</v>
      </c>
      <c r="I60" s="304" t="s">
        <v>914</v>
      </c>
      <c r="J60" s="305" t="s">
        <v>926</v>
      </c>
      <c r="K60" s="304">
        <f t="shared" ref="K60" si="56">H60-F60</f>
        <v>33.5</v>
      </c>
      <c r="L60" s="306">
        <f t="shared" si="54"/>
        <v>516.09250000000009</v>
      </c>
      <c r="M60" s="307">
        <f t="shared" si="55"/>
        <v>8696.4074999999993</v>
      </c>
      <c r="N60" s="304">
        <v>275</v>
      </c>
      <c r="O60" s="305" t="s">
        <v>556</v>
      </c>
      <c r="P60" s="300">
        <v>44757</v>
      </c>
      <c r="Q60" s="222"/>
      <c r="R60" s="226" t="s">
        <v>830</v>
      </c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66"/>
      <c r="AG60" s="263"/>
      <c r="AH60" s="222"/>
      <c r="AI60" s="222"/>
      <c r="AJ60" s="266"/>
      <c r="AK60" s="266"/>
      <c r="AL60" s="266"/>
    </row>
    <row r="61" spans="1:38" s="220" customFormat="1" ht="13.15" hidden="1" customHeight="1">
      <c r="A61" s="301">
        <v>17</v>
      </c>
      <c r="B61" s="300">
        <v>44756</v>
      </c>
      <c r="C61" s="303"/>
      <c r="D61" s="303" t="s">
        <v>885</v>
      </c>
      <c r="E61" s="301" t="s">
        <v>558</v>
      </c>
      <c r="F61" s="301">
        <v>579.5</v>
      </c>
      <c r="G61" s="301">
        <v>565</v>
      </c>
      <c r="H61" s="304">
        <v>588.5</v>
      </c>
      <c r="I61" s="304" t="s">
        <v>915</v>
      </c>
      <c r="J61" s="305" t="s">
        <v>763</v>
      </c>
      <c r="K61" s="304">
        <f t="shared" ref="K61:K62" si="57">H61-F61</f>
        <v>9</v>
      </c>
      <c r="L61" s="306">
        <f t="shared" ref="L61:L62" si="58">(H61*N61)*0.07%</f>
        <v>360.45625000000007</v>
      </c>
      <c r="M61" s="307">
        <f t="shared" ref="M61:M62" si="59">(K61*N61)-L61</f>
        <v>7514.5437499999998</v>
      </c>
      <c r="N61" s="304">
        <v>875</v>
      </c>
      <c r="O61" s="305" t="s">
        <v>556</v>
      </c>
      <c r="P61" s="300">
        <v>44757</v>
      </c>
      <c r="Q61" s="222"/>
      <c r="R61" s="226" t="s">
        <v>830</v>
      </c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66"/>
      <c r="AG61" s="263"/>
      <c r="AH61" s="222"/>
      <c r="AI61" s="222"/>
      <c r="AJ61" s="266"/>
      <c r="AK61" s="266"/>
      <c r="AL61" s="266"/>
    </row>
    <row r="62" spans="1:38" s="220" customFormat="1" ht="13.15" hidden="1" customHeight="1">
      <c r="A62" s="301">
        <v>18</v>
      </c>
      <c r="B62" s="300">
        <v>44757</v>
      </c>
      <c r="C62" s="303"/>
      <c r="D62" s="303" t="s">
        <v>917</v>
      </c>
      <c r="E62" s="301" t="s">
        <v>558</v>
      </c>
      <c r="F62" s="301">
        <v>675</v>
      </c>
      <c r="G62" s="301">
        <v>661</v>
      </c>
      <c r="H62" s="304">
        <v>684</v>
      </c>
      <c r="I62" s="304" t="s">
        <v>918</v>
      </c>
      <c r="J62" s="305" t="s">
        <v>925</v>
      </c>
      <c r="K62" s="304">
        <f t="shared" si="57"/>
        <v>9</v>
      </c>
      <c r="L62" s="306">
        <f t="shared" si="58"/>
        <v>478.80000000000007</v>
      </c>
      <c r="M62" s="307">
        <f t="shared" si="59"/>
        <v>8521.2000000000007</v>
      </c>
      <c r="N62" s="304">
        <v>1000</v>
      </c>
      <c r="O62" s="305" t="s">
        <v>556</v>
      </c>
      <c r="P62" s="300">
        <v>44757</v>
      </c>
      <c r="Q62" s="222"/>
      <c r="R62" s="226" t="s">
        <v>830</v>
      </c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66"/>
      <c r="AG62" s="263"/>
      <c r="AH62" s="222"/>
      <c r="AI62" s="222"/>
      <c r="AJ62" s="266"/>
      <c r="AK62" s="266"/>
      <c r="AL62" s="266"/>
    </row>
    <row r="63" spans="1:38" s="220" customFormat="1" ht="13.15" hidden="1" customHeight="1">
      <c r="A63" s="301">
        <v>19</v>
      </c>
      <c r="B63" s="300">
        <v>44757</v>
      </c>
      <c r="C63" s="303"/>
      <c r="D63" s="303" t="s">
        <v>919</v>
      </c>
      <c r="E63" s="301" t="s">
        <v>558</v>
      </c>
      <c r="F63" s="301">
        <v>956</v>
      </c>
      <c r="G63" s="304">
        <v>935</v>
      </c>
      <c r="H63" s="304">
        <v>972</v>
      </c>
      <c r="I63" s="304" t="s">
        <v>920</v>
      </c>
      <c r="J63" s="305" t="s">
        <v>880</v>
      </c>
      <c r="K63" s="304">
        <f t="shared" ref="K63:K65" si="60">H63-F63</f>
        <v>16</v>
      </c>
      <c r="L63" s="306">
        <f t="shared" ref="L63:L65" si="61">(H63*N63)*0.07%</f>
        <v>442.26000000000005</v>
      </c>
      <c r="M63" s="307">
        <f t="shared" ref="M63:M65" si="62">(K63*N63)-L63</f>
        <v>9957.74</v>
      </c>
      <c r="N63" s="304">
        <v>650</v>
      </c>
      <c r="O63" s="305" t="s">
        <v>556</v>
      </c>
      <c r="P63" s="300">
        <v>44760</v>
      </c>
      <c r="Q63" s="222"/>
      <c r="R63" s="226" t="s">
        <v>557</v>
      </c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66"/>
      <c r="AG63" s="263"/>
      <c r="AH63" s="222"/>
      <c r="AI63" s="222"/>
      <c r="AJ63" s="266"/>
      <c r="AK63" s="266"/>
      <c r="AL63" s="266"/>
    </row>
    <row r="64" spans="1:38" s="220" customFormat="1" ht="13.15" hidden="1" customHeight="1">
      <c r="A64" s="301">
        <v>20</v>
      </c>
      <c r="B64" s="300">
        <v>44757</v>
      </c>
      <c r="C64" s="303"/>
      <c r="D64" s="303" t="s">
        <v>921</v>
      </c>
      <c r="E64" s="301" t="s">
        <v>558</v>
      </c>
      <c r="F64" s="301">
        <v>1892.5</v>
      </c>
      <c r="G64" s="301">
        <v>1850</v>
      </c>
      <c r="H64" s="304">
        <v>1923</v>
      </c>
      <c r="I64" s="304" t="s">
        <v>922</v>
      </c>
      <c r="J64" s="305" t="s">
        <v>933</v>
      </c>
      <c r="K64" s="304">
        <f t="shared" si="60"/>
        <v>30.5</v>
      </c>
      <c r="L64" s="306">
        <f t="shared" si="61"/>
        <v>403.83000000000004</v>
      </c>
      <c r="M64" s="307">
        <f t="shared" si="62"/>
        <v>8746.17</v>
      </c>
      <c r="N64" s="304">
        <v>300</v>
      </c>
      <c r="O64" s="305" t="s">
        <v>556</v>
      </c>
      <c r="P64" s="300">
        <v>44760</v>
      </c>
      <c r="Q64" s="222"/>
      <c r="R64" s="226" t="s">
        <v>830</v>
      </c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66"/>
      <c r="AG64" s="263"/>
      <c r="AH64" s="222"/>
      <c r="AI64" s="222"/>
      <c r="AJ64" s="266"/>
      <c r="AK64" s="266"/>
      <c r="AL64" s="266"/>
    </row>
    <row r="65" spans="1:38" s="220" customFormat="1" ht="13.15" hidden="1" customHeight="1">
      <c r="A65" s="301">
        <v>21</v>
      </c>
      <c r="B65" s="300">
        <v>44757</v>
      </c>
      <c r="C65" s="303"/>
      <c r="D65" s="303" t="s">
        <v>923</v>
      </c>
      <c r="E65" s="301" t="s">
        <v>558</v>
      </c>
      <c r="F65" s="301">
        <v>391.5</v>
      </c>
      <c r="G65" s="301">
        <v>382</v>
      </c>
      <c r="H65" s="304">
        <v>399</v>
      </c>
      <c r="I65" s="304" t="s">
        <v>924</v>
      </c>
      <c r="J65" s="305" t="s">
        <v>936</v>
      </c>
      <c r="K65" s="304">
        <f t="shared" si="60"/>
        <v>7.5</v>
      </c>
      <c r="L65" s="306">
        <f t="shared" si="61"/>
        <v>418.95000000000005</v>
      </c>
      <c r="M65" s="307">
        <f t="shared" si="62"/>
        <v>10831.05</v>
      </c>
      <c r="N65" s="304">
        <v>1500</v>
      </c>
      <c r="O65" s="305" t="s">
        <v>556</v>
      </c>
      <c r="P65" s="300">
        <v>44761</v>
      </c>
      <c r="Q65" s="222"/>
      <c r="R65" s="226" t="s">
        <v>830</v>
      </c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66"/>
      <c r="AG65" s="263"/>
      <c r="AH65" s="222"/>
      <c r="AI65" s="222"/>
      <c r="AJ65" s="266"/>
      <c r="AK65" s="266"/>
      <c r="AL65" s="266"/>
    </row>
    <row r="66" spans="1:38" s="220" customFormat="1" ht="13.15" hidden="1" customHeight="1">
      <c r="A66" s="355">
        <v>22</v>
      </c>
      <c r="B66" s="343">
        <v>44760</v>
      </c>
      <c r="C66" s="356"/>
      <c r="D66" s="356" t="s">
        <v>927</v>
      </c>
      <c r="E66" s="355" t="s">
        <v>893</v>
      </c>
      <c r="F66" s="355">
        <v>1980</v>
      </c>
      <c r="G66" s="355">
        <v>2030</v>
      </c>
      <c r="H66" s="340">
        <v>2030</v>
      </c>
      <c r="I66" s="340" t="s">
        <v>928</v>
      </c>
      <c r="J66" s="339" t="s">
        <v>935</v>
      </c>
      <c r="K66" s="340">
        <f>F66-H66</f>
        <v>-50</v>
      </c>
      <c r="L66" s="341">
        <f t="shared" ref="L66" si="63">(H66*N66)*0.07%</f>
        <v>355.25000000000006</v>
      </c>
      <c r="M66" s="342">
        <f t="shared" ref="M66" si="64">(K66*N66)-L66</f>
        <v>-12855.25</v>
      </c>
      <c r="N66" s="340">
        <v>250</v>
      </c>
      <c r="O66" s="339" t="s">
        <v>568</v>
      </c>
      <c r="P66" s="343">
        <v>44761</v>
      </c>
      <c r="Q66" s="222"/>
      <c r="R66" s="226" t="s">
        <v>830</v>
      </c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66"/>
      <c r="AG66" s="263"/>
      <c r="AH66" s="222"/>
      <c r="AI66" s="222"/>
      <c r="AJ66" s="266"/>
      <c r="AK66" s="266"/>
      <c r="AL66" s="266"/>
    </row>
    <row r="67" spans="1:38" s="220" customFormat="1" ht="13.15" hidden="1" customHeight="1">
      <c r="A67" s="301">
        <v>23</v>
      </c>
      <c r="B67" s="300">
        <v>44760</v>
      </c>
      <c r="C67" s="303"/>
      <c r="D67" s="303" t="s">
        <v>917</v>
      </c>
      <c r="E67" s="301" t="s">
        <v>558</v>
      </c>
      <c r="F67" s="301">
        <v>673</v>
      </c>
      <c r="G67" s="301">
        <v>658</v>
      </c>
      <c r="H67" s="304">
        <v>681</v>
      </c>
      <c r="I67" s="304" t="s">
        <v>918</v>
      </c>
      <c r="J67" s="305" t="s">
        <v>892</v>
      </c>
      <c r="K67" s="304">
        <f t="shared" ref="K67" si="65">H67-F67</f>
        <v>8</v>
      </c>
      <c r="L67" s="306">
        <f t="shared" ref="L67" si="66">(H67*N67)*0.07%</f>
        <v>476.70000000000005</v>
      </c>
      <c r="M67" s="307">
        <f t="shared" ref="M67" si="67">(K67*N67)-L67</f>
        <v>7523.3</v>
      </c>
      <c r="N67" s="304">
        <v>1000</v>
      </c>
      <c r="O67" s="305" t="s">
        <v>556</v>
      </c>
      <c r="P67" s="300">
        <v>44761</v>
      </c>
      <c r="Q67" s="222"/>
      <c r="R67" s="226" t="s">
        <v>830</v>
      </c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66"/>
      <c r="AG67" s="263"/>
      <c r="AH67" s="222"/>
      <c r="AI67" s="222"/>
      <c r="AJ67" s="266"/>
      <c r="AK67" s="266"/>
      <c r="AL67" s="266"/>
    </row>
    <row r="68" spans="1:38" s="220" customFormat="1" ht="13.15" hidden="1" customHeight="1">
      <c r="A68" s="301">
        <v>24</v>
      </c>
      <c r="B68" s="300">
        <v>44760</v>
      </c>
      <c r="C68" s="303"/>
      <c r="D68" s="303" t="s">
        <v>929</v>
      </c>
      <c r="E68" s="301" t="s">
        <v>558</v>
      </c>
      <c r="F68" s="301">
        <v>6060</v>
      </c>
      <c r="G68" s="301">
        <v>5950</v>
      </c>
      <c r="H68" s="304">
        <v>6145</v>
      </c>
      <c r="I68" s="304" t="s">
        <v>930</v>
      </c>
      <c r="J68" s="305" t="s">
        <v>939</v>
      </c>
      <c r="K68" s="304">
        <f t="shared" ref="K68" si="68">H68-F68</f>
        <v>85</v>
      </c>
      <c r="L68" s="306">
        <f t="shared" ref="L68" si="69">(H68*N68)*0.07%</f>
        <v>537.68750000000011</v>
      </c>
      <c r="M68" s="307">
        <f t="shared" ref="M68" si="70">(K68*N68)-L68</f>
        <v>10087.3125</v>
      </c>
      <c r="N68" s="304">
        <v>125</v>
      </c>
      <c r="O68" s="305" t="s">
        <v>556</v>
      </c>
      <c r="P68" s="300">
        <v>44762</v>
      </c>
      <c r="Q68" s="222"/>
      <c r="R68" s="226" t="s">
        <v>557</v>
      </c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66"/>
      <c r="AG68" s="263"/>
      <c r="AH68" s="222"/>
      <c r="AI68" s="222"/>
      <c r="AJ68" s="266"/>
      <c r="AK68" s="266"/>
      <c r="AL68" s="266"/>
    </row>
    <row r="69" spans="1:38" s="220" customFormat="1" ht="13.15" hidden="1" customHeight="1">
      <c r="A69" s="301">
        <v>25</v>
      </c>
      <c r="B69" s="300">
        <v>44760</v>
      </c>
      <c r="C69" s="303"/>
      <c r="D69" s="303" t="s">
        <v>836</v>
      </c>
      <c r="E69" s="301" t="s">
        <v>558</v>
      </c>
      <c r="F69" s="301">
        <v>2280</v>
      </c>
      <c r="G69" s="301">
        <v>2230</v>
      </c>
      <c r="H69" s="304">
        <v>2300</v>
      </c>
      <c r="I69" s="304" t="s">
        <v>931</v>
      </c>
      <c r="J69" s="305" t="s">
        <v>833</v>
      </c>
      <c r="K69" s="304">
        <f t="shared" ref="K69" si="71">H69-F69</f>
        <v>20</v>
      </c>
      <c r="L69" s="306">
        <f t="shared" ref="L69" si="72">(H69*N69)*0.07%</f>
        <v>402.50000000000006</v>
      </c>
      <c r="M69" s="307">
        <f t="shared" ref="M69" si="73">(K69*N69)-L69</f>
        <v>4597.5</v>
      </c>
      <c r="N69" s="304">
        <v>250</v>
      </c>
      <c r="O69" s="305" t="s">
        <v>556</v>
      </c>
      <c r="P69" s="300">
        <v>44762</v>
      </c>
      <c r="Q69" s="222"/>
      <c r="R69" s="226" t="s">
        <v>830</v>
      </c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66"/>
      <c r="AG69" s="263"/>
      <c r="AH69" s="222"/>
      <c r="AI69" s="222"/>
      <c r="AJ69" s="266"/>
      <c r="AK69" s="266"/>
      <c r="AL69" s="266"/>
    </row>
    <row r="70" spans="1:38" s="220" customFormat="1" ht="13.15" hidden="1" customHeight="1">
      <c r="A70" s="301">
        <v>26</v>
      </c>
      <c r="B70" s="300">
        <v>44760</v>
      </c>
      <c r="C70" s="303"/>
      <c r="D70" s="303" t="s">
        <v>934</v>
      </c>
      <c r="E70" s="301" t="s">
        <v>558</v>
      </c>
      <c r="F70" s="301">
        <v>237.5</v>
      </c>
      <c r="G70" s="301">
        <v>229</v>
      </c>
      <c r="H70" s="304">
        <v>248</v>
      </c>
      <c r="I70" s="304" t="s">
        <v>932</v>
      </c>
      <c r="J70" s="305" t="s">
        <v>887</v>
      </c>
      <c r="K70" s="304">
        <f t="shared" ref="K70" si="74">H70-F70</f>
        <v>10.5</v>
      </c>
      <c r="L70" s="306">
        <f t="shared" ref="L70" si="75">(H70*N70)*0.07%</f>
        <v>269.08000000000004</v>
      </c>
      <c r="M70" s="307">
        <f t="shared" ref="M70" si="76">(K70*N70)-L70</f>
        <v>16005.92</v>
      </c>
      <c r="N70" s="304">
        <v>1550</v>
      </c>
      <c r="O70" s="305" t="s">
        <v>556</v>
      </c>
      <c r="P70" s="300">
        <v>44762</v>
      </c>
      <c r="Q70" s="222"/>
      <c r="R70" s="226" t="s">
        <v>557</v>
      </c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66"/>
      <c r="AG70" s="263"/>
      <c r="AH70" s="222"/>
      <c r="AI70" s="222"/>
      <c r="AJ70" s="266"/>
      <c r="AK70" s="266"/>
      <c r="AL70" s="266"/>
    </row>
    <row r="71" spans="1:38" s="220" customFormat="1" ht="13.15" hidden="1" customHeight="1">
      <c r="A71" s="355">
        <v>27</v>
      </c>
      <c r="B71" s="343">
        <v>44761</v>
      </c>
      <c r="C71" s="356"/>
      <c r="D71" s="356" t="s">
        <v>937</v>
      </c>
      <c r="E71" s="355" t="s">
        <v>558</v>
      </c>
      <c r="F71" s="355">
        <v>1217</v>
      </c>
      <c r="G71" s="355">
        <v>1200</v>
      </c>
      <c r="H71" s="340">
        <v>1201</v>
      </c>
      <c r="I71" s="340" t="s">
        <v>938</v>
      </c>
      <c r="J71" s="339" t="s">
        <v>940</v>
      </c>
      <c r="K71" s="340">
        <f t="shared" ref="K71" si="77">H71-F71</f>
        <v>-16</v>
      </c>
      <c r="L71" s="341">
        <f t="shared" ref="L71:L75" si="78">(H71*N71)*0.07%</f>
        <v>609.50750000000005</v>
      </c>
      <c r="M71" s="342">
        <f t="shared" ref="M71:M75" si="79">(K71*N71)-L71</f>
        <v>-12209.5075</v>
      </c>
      <c r="N71" s="340">
        <v>725</v>
      </c>
      <c r="O71" s="339" t="s">
        <v>568</v>
      </c>
      <c r="P71" s="343">
        <v>44761</v>
      </c>
      <c r="Q71" s="222"/>
      <c r="R71" s="226" t="s">
        <v>830</v>
      </c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66"/>
      <c r="AG71" s="263"/>
      <c r="AH71" s="222"/>
      <c r="AI71" s="222"/>
      <c r="AJ71" s="266"/>
      <c r="AK71" s="266"/>
      <c r="AL71" s="266"/>
    </row>
    <row r="72" spans="1:38" s="220" customFormat="1" ht="13.15" hidden="1" customHeight="1">
      <c r="A72" s="355">
        <v>28</v>
      </c>
      <c r="B72" s="343">
        <v>44762</v>
      </c>
      <c r="C72" s="356"/>
      <c r="D72" s="356" t="s">
        <v>941</v>
      </c>
      <c r="E72" s="355" t="s">
        <v>893</v>
      </c>
      <c r="F72" s="355">
        <v>2705</v>
      </c>
      <c r="G72" s="355">
        <v>2750</v>
      </c>
      <c r="H72" s="340">
        <v>2750</v>
      </c>
      <c r="I72" s="340" t="s">
        <v>942</v>
      </c>
      <c r="J72" s="339" t="s">
        <v>945</v>
      </c>
      <c r="K72" s="340">
        <f>F72-H72</f>
        <v>-45</v>
      </c>
      <c r="L72" s="341">
        <f t="shared" si="78"/>
        <v>529.37500000000011</v>
      </c>
      <c r="M72" s="342">
        <f t="shared" si="79"/>
        <v>-12904.375</v>
      </c>
      <c r="N72" s="340">
        <v>275</v>
      </c>
      <c r="O72" s="339" t="s">
        <v>568</v>
      </c>
      <c r="P72" s="343">
        <v>44763</v>
      </c>
      <c r="Q72" s="222"/>
      <c r="R72" s="226" t="s">
        <v>557</v>
      </c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66"/>
      <c r="AG72" s="263"/>
      <c r="AH72" s="222"/>
      <c r="AI72" s="222"/>
      <c r="AJ72" s="266"/>
      <c r="AK72" s="266"/>
      <c r="AL72" s="266"/>
    </row>
    <row r="73" spans="1:38" s="220" customFormat="1" ht="13.15" hidden="1" customHeight="1">
      <c r="A73" s="355">
        <v>29</v>
      </c>
      <c r="B73" s="343">
        <v>44762</v>
      </c>
      <c r="C73" s="356"/>
      <c r="D73" s="356" t="s">
        <v>943</v>
      </c>
      <c r="E73" s="355" t="s">
        <v>558</v>
      </c>
      <c r="F73" s="355">
        <v>1855</v>
      </c>
      <c r="G73" s="355">
        <v>1810</v>
      </c>
      <c r="H73" s="340">
        <v>1812</v>
      </c>
      <c r="I73" s="340" t="s">
        <v>944</v>
      </c>
      <c r="J73" s="339" t="s">
        <v>908</v>
      </c>
      <c r="K73" s="340">
        <f t="shared" ref="K73:K75" si="80">H73-F73</f>
        <v>-43</v>
      </c>
      <c r="L73" s="341">
        <f t="shared" si="78"/>
        <v>348.81000000000006</v>
      </c>
      <c r="M73" s="342">
        <f t="shared" si="79"/>
        <v>-12173.81</v>
      </c>
      <c r="N73" s="340">
        <v>275</v>
      </c>
      <c r="O73" s="339" t="s">
        <v>568</v>
      </c>
      <c r="P73" s="343">
        <v>44763</v>
      </c>
      <c r="Q73" s="222"/>
      <c r="R73" s="226" t="s">
        <v>830</v>
      </c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66"/>
      <c r="AG73" s="263"/>
      <c r="AH73" s="222"/>
      <c r="AI73" s="222"/>
      <c r="AJ73" s="266"/>
      <c r="AK73" s="266"/>
      <c r="AL73" s="266"/>
    </row>
    <row r="74" spans="1:38" s="220" customFormat="1" ht="13.15" hidden="1" customHeight="1">
      <c r="A74" s="357">
        <v>30</v>
      </c>
      <c r="B74" s="349">
        <v>44763</v>
      </c>
      <c r="C74" s="359"/>
      <c r="D74" s="359" t="s">
        <v>946</v>
      </c>
      <c r="E74" s="357" t="s">
        <v>558</v>
      </c>
      <c r="F74" s="357">
        <v>973</v>
      </c>
      <c r="G74" s="357">
        <v>953</v>
      </c>
      <c r="H74" s="346">
        <v>974</v>
      </c>
      <c r="I74" s="346" t="s">
        <v>947</v>
      </c>
      <c r="J74" s="345" t="s">
        <v>783</v>
      </c>
      <c r="K74" s="346">
        <f t="shared" si="80"/>
        <v>1</v>
      </c>
      <c r="L74" s="347">
        <f t="shared" si="78"/>
        <v>443.17000000000007</v>
      </c>
      <c r="M74" s="348">
        <f t="shared" si="79"/>
        <v>206.82999999999993</v>
      </c>
      <c r="N74" s="346">
        <v>650</v>
      </c>
      <c r="O74" s="345" t="s">
        <v>677</v>
      </c>
      <c r="P74" s="349">
        <v>44767</v>
      </c>
      <c r="Q74" s="222"/>
      <c r="R74" s="226" t="s">
        <v>557</v>
      </c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66"/>
      <c r="AG74" s="263"/>
      <c r="AH74" s="222"/>
      <c r="AI74" s="222"/>
      <c r="AJ74" s="266"/>
      <c r="AK74" s="266"/>
      <c r="AL74" s="266"/>
    </row>
    <row r="75" spans="1:38" s="220" customFormat="1" ht="13.15" hidden="1" customHeight="1">
      <c r="A75" s="301">
        <v>31</v>
      </c>
      <c r="B75" s="300">
        <v>44767</v>
      </c>
      <c r="C75" s="303"/>
      <c r="D75" s="303" t="s">
        <v>948</v>
      </c>
      <c r="E75" s="301" t="s">
        <v>558</v>
      </c>
      <c r="F75" s="301">
        <v>2320</v>
      </c>
      <c r="G75" s="301">
        <v>2270</v>
      </c>
      <c r="H75" s="304">
        <v>2349</v>
      </c>
      <c r="I75" s="304" t="s">
        <v>949</v>
      </c>
      <c r="J75" s="305" t="s">
        <v>951</v>
      </c>
      <c r="K75" s="304">
        <f t="shared" si="80"/>
        <v>29</v>
      </c>
      <c r="L75" s="306">
        <f t="shared" si="78"/>
        <v>411.07500000000005</v>
      </c>
      <c r="M75" s="307">
        <f t="shared" si="79"/>
        <v>6838.9250000000002</v>
      </c>
      <c r="N75" s="304">
        <v>250</v>
      </c>
      <c r="O75" s="305" t="s">
        <v>556</v>
      </c>
      <c r="P75" s="300">
        <v>44769</v>
      </c>
      <c r="Q75" s="222"/>
      <c r="R75" s="226" t="s">
        <v>557</v>
      </c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66"/>
      <c r="AG75" s="263"/>
      <c r="AH75" s="222"/>
      <c r="AI75" s="222"/>
      <c r="AJ75" s="266"/>
      <c r="AK75" s="266"/>
      <c r="AL75" s="266"/>
    </row>
    <row r="76" spans="1:38" s="220" customFormat="1" ht="13.15" hidden="1" customHeight="1">
      <c r="A76" s="355">
        <v>32</v>
      </c>
      <c r="B76" s="343">
        <v>44768</v>
      </c>
      <c r="C76" s="356"/>
      <c r="D76" s="356" t="s">
        <v>950</v>
      </c>
      <c r="E76" s="355" t="s">
        <v>558</v>
      </c>
      <c r="F76" s="355">
        <v>773.5</v>
      </c>
      <c r="G76" s="355">
        <v>758</v>
      </c>
      <c r="H76" s="340">
        <v>761</v>
      </c>
      <c r="I76" s="340" t="s">
        <v>666</v>
      </c>
      <c r="J76" s="339" t="s">
        <v>903</v>
      </c>
      <c r="K76" s="340">
        <f t="shared" ref="K76:K79" si="81">H76-F76</f>
        <v>-12.5</v>
      </c>
      <c r="L76" s="341">
        <f t="shared" ref="L76:L79" si="82">(H76*N76)*0.07%</f>
        <v>452.79500000000007</v>
      </c>
      <c r="M76" s="342">
        <f t="shared" ref="M76:M79" si="83">(K76*N76)-L76</f>
        <v>-11077.795</v>
      </c>
      <c r="N76" s="340">
        <v>850</v>
      </c>
      <c r="O76" s="339" t="s">
        <v>568</v>
      </c>
      <c r="P76" s="343">
        <v>44768</v>
      </c>
      <c r="Q76" s="222"/>
      <c r="R76" s="226" t="s">
        <v>830</v>
      </c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66"/>
      <c r="AG76" s="263"/>
      <c r="AH76" s="222"/>
      <c r="AI76" s="222"/>
      <c r="AJ76" s="266"/>
      <c r="AK76" s="266"/>
      <c r="AL76" s="266"/>
    </row>
    <row r="77" spans="1:38" s="220" customFormat="1" ht="13.15" hidden="1" customHeight="1">
      <c r="A77" s="301">
        <v>33</v>
      </c>
      <c r="B77" s="300">
        <v>44770</v>
      </c>
      <c r="C77" s="303"/>
      <c r="D77" s="303" t="s">
        <v>952</v>
      </c>
      <c r="E77" s="301" t="s">
        <v>558</v>
      </c>
      <c r="F77" s="301">
        <v>2240</v>
      </c>
      <c r="G77" s="301">
        <v>2170</v>
      </c>
      <c r="H77" s="304">
        <v>2290</v>
      </c>
      <c r="I77" s="304" t="s">
        <v>953</v>
      </c>
      <c r="J77" s="305" t="s">
        <v>958</v>
      </c>
      <c r="K77" s="304">
        <f t="shared" si="81"/>
        <v>50</v>
      </c>
      <c r="L77" s="306">
        <f t="shared" si="82"/>
        <v>280.52500000000003</v>
      </c>
      <c r="M77" s="307">
        <f t="shared" si="83"/>
        <v>8469.4750000000004</v>
      </c>
      <c r="N77" s="304">
        <v>175</v>
      </c>
      <c r="O77" s="305" t="s">
        <v>556</v>
      </c>
      <c r="P77" s="300">
        <v>44771</v>
      </c>
      <c r="Q77" s="222"/>
      <c r="R77" s="226" t="s">
        <v>830</v>
      </c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66"/>
      <c r="AG77" s="263"/>
      <c r="AH77" s="222"/>
      <c r="AI77" s="222"/>
      <c r="AJ77" s="266"/>
      <c r="AK77" s="266"/>
      <c r="AL77" s="266"/>
    </row>
    <row r="78" spans="1:38" s="220" customFormat="1" ht="13.15" hidden="1" customHeight="1">
      <c r="A78" s="301">
        <v>34</v>
      </c>
      <c r="B78" s="300">
        <v>44770</v>
      </c>
      <c r="C78" s="303"/>
      <c r="D78" s="303" t="s">
        <v>954</v>
      </c>
      <c r="E78" s="301" t="s">
        <v>558</v>
      </c>
      <c r="F78" s="301">
        <v>1031</v>
      </c>
      <c r="G78" s="301">
        <v>1005</v>
      </c>
      <c r="H78" s="304">
        <v>1049</v>
      </c>
      <c r="I78" s="304" t="s">
        <v>955</v>
      </c>
      <c r="J78" s="305" t="s">
        <v>959</v>
      </c>
      <c r="K78" s="304">
        <f t="shared" si="81"/>
        <v>18</v>
      </c>
      <c r="L78" s="306">
        <f t="shared" si="82"/>
        <v>367.15000000000003</v>
      </c>
      <c r="M78" s="307">
        <f t="shared" si="83"/>
        <v>8632.85</v>
      </c>
      <c r="N78" s="304">
        <v>500</v>
      </c>
      <c r="O78" s="305" t="s">
        <v>556</v>
      </c>
      <c r="P78" s="300">
        <v>44771</v>
      </c>
      <c r="Q78" s="222"/>
      <c r="R78" s="226" t="s">
        <v>557</v>
      </c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66"/>
      <c r="AG78" s="263"/>
      <c r="AH78" s="222"/>
      <c r="AI78" s="222"/>
      <c r="AJ78" s="266"/>
      <c r="AK78" s="266"/>
      <c r="AL78" s="266"/>
    </row>
    <row r="79" spans="1:38" s="220" customFormat="1" ht="13.15" hidden="1" customHeight="1">
      <c r="A79" s="301">
        <v>35</v>
      </c>
      <c r="B79" s="300">
        <v>44770</v>
      </c>
      <c r="C79" s="303"/>
      <c r="D79" s="303" t="s">
        <v>948</v>
      </c>
      <c r="E79" s="301" t="s">
        <v>558</v>
      </c>
      <c r="F79" s="301">
        <v>2400</v>
      </c>
      <c r="G79" s="301">
        <v>2349</v>
      </c>
      <c r="H79" s="304">
        <v>2435</v>
      </c>
      <c r="I79" s="304" t="s">
        <v>956</v>
      </c>
      <c r="J79" s="305" t="s">
        <v>960</v>
      </c>
      <c r="K79" s="304">
        <f t="shared" si="81"/>
        <v>35</v>
      </c>
      <c r="L79" s="306">
        <f t="shared" si="82"/>
        <v>426.12500000000006</v>
      </c>
      <c r="M79" s="307">
        <f t="shared" si="83"/>
        <v>8323.875</v>
      </c>
      <c r="N79" s="304">
        <v>250</v>
      </c>
      <c r="O79" s="305" t="s">
        <v>556</v>
      </c>
      <c r="P79" s="300">
        <v>44771</v>
      </c>
      <c r="Q79" s="222"/>
      <c r="R79" s="226" t="s">
        <v>830</v>
      </c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66"/>
      <c r="AG79" s="263"/>
      <c r="AH79" s="222"/>
      <c r="AI79" s="222"/>
      <c r="AJ79" s="266"/>
      <c r="AK79" s="266"/>
      <c r="AL79" s="266"/>
    </row>
    <row r="80" spans="1:38" s="220" customFormat="1" ht="13.15" hidden="1" customHeight="1">
      <c r="A80" s="301">
        <v>36</v>
      </c>
      <c r="B80" s="300">
        <v>44771</v>
      </c>
      <c r="C80" s="303"/>
      <c r="D80" s="303" t="s">
        <v>961</v>
      </c>
      <c r="E80" s="301" t="s">
        <v>893</v>
      </c>
      <c r="F80" s="301">
        <v>535</v>
      </c>
      <c r="G80" s="301">
        <v>544</v>
      </c>
      <c r="H80" s="304">
        <v>529.5</v>
      </c>
      <c r="I80" s="304" t="s">
        <v>962</v>
      </c>
      <c r="J80" s="305" t="s">
        <v>963</v>
      </c>
      <c r="K80" s="304">
        <f>F80-H80</f>
        <v>5.5</v>
      </c>
      <c r="L80" s="306">
        <f t="shared" ref="L80:L81" si="84">(H80*N80)*0.07%</f>
        <v>555.97500000000014</v>
      </c>
      <c r="M80" s="307">
        <f t="shared" ref="M80:M81" si="85">(K80*N80)-L80</f>
        <v>7694.0249999999996</v>
      </c>
      <c r="N80" s="304">
        <v>1500</v>
      </c>
      <c r="O80" s="305" t="s">
        <v>556</v>
      </c>
      <c r="P80" s="300">
        <v>44771</v>
      </c>
      <c r="Q80" s="222"/>
      <c r="R80" s="226" t="s">
        <v>557</v>
      </c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66"/>
      <c r="AG80" s="263"/>
      <c r="AH80" s="222"/>
      <c r="AI80" s="222"/>
      <c r="AJ80" s="266"/>
      <c r="AK80" s="266"/>
      <c r="AL80" s="266"/>
    </row>
    <row r="81" spans="1:38" s="220" customFormat="1" ht="13.15" customHeight="1">
      <c r="A81" s="301">
        <v>1</v>
      </c>
      <c r="B81" s="300">
        <v>44771</v>
      </c>
      <c r="C81" s="303"/>
      <c r="D81" s="303" t="s">
        <v>964</v>
      </c>
      <c r="E81" s="301" t="s">
        <v>558</v>
      </c>
      <c r="F81" s="301">
        <v>159.35</v>
      </c>
      <c r="G81" s="301">
        <v>155</v>
      </c>
      <c r="H81" s="304">
        <v>162.30000000000001</v>
      </c>
      <c r="I81" s="304" t="s">
        <v>965</v>
      </c>
      <c r="J81" s="305" t="s">
        <v>973</v>
      </c>
      <c r="K81" s="304">
        <f t="shared" ref="K81" si="86">H81-F81</f>
        <v>2.9500000000000171</v>
      </c>
      <c r="L81" s="306">
        <f t="shared" si="84"/>
        <v>426.03750000000008</v>
      </c>
      <c r="M81" s="307">
        <f t="shared" si="85"/>
        <v>10636.462500000063</v>
      </c>
      <c r="N81" s="304">
        <v>3750</v>
      </c>
      <c r="O81" s="305" t="s">
        <v>556</v>
      </c>
      <c r="P81" s="300">
        <v>44774</v>
      </c>
      <c r="Q81" s="222"/>
      <c r="R81" s="226" t="s">
        <v>557</v>
      </c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66"/>
      <c r="AG81" s="263"/>
      <c r="AH81" s="222"/>
      <c r="AI81" s="222"/>
      <c r="AJ81" s="266"/>
      <c r="AK81" s="266"/>
      <c r="AL81" s="266"/>
    </row>
    <row r="82" spans="1:38" s="220" customFormat="1" ht="13.15" customHeight="1">
      <c r="A82" s="446">
        <v>2</v>
      </c>
      <c r="B82" s="453">
        <v>44771</v>
      </c>
      <c r="C82" s="356"/>
      <c r="D82" s="356" t="s">
        <v>966</v>
      </c>
      <c r="E82" s="355" t="s">
        <v>893</v>
      </c>
      <c r="F82" s="355">
        <v>17130</v>
      </c>
      <c r="G82" s="446">
        <v>17350</v>
      </c>
      <c r="H82" s="340">
        <v>17350</v>
      </c>
      <c r="I82" s="448">
        <v>16900</v>
      </c>
      <c r="J82" s="451" t="s">
        <v>972</v>
      </c>
      <c r="K82" s="367">
        <f>F82-H82</f>
        <v>-220</v>
      </c>
      <c r="L82" s="341">
        <f t="shared" ref="L82" si="87">(H82*N82)*0.07%</f>
        <v>607.25000000000011</v>
      </c>
      <c r="M82" s="446">
        <f>(-171.5*N82)-707</f>
        <v>-9282</v>
      </c>
      <c r="N82" s="446">
        <v>50</v>
      </c>
      <c r="O82" s="448" t="s">
        <v>568</v>
      </c>
      <c r="P82" s="450">
        <v>44774</v>
      </c>
      <c r="Q82" s="222"/>
      <c r="R82" s="226" t="s">
        <v>557</v>
      </c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66"/>
      <c r="AG82" s="263"/>
      <c r="AH82" s="222"/>
      <c r="AI82" s="222"/>
      <c r="AJ82" s="266"/>
      <c r="AK82" s="266"/>
      <c r="AL82" s="266"/>
    </row>
    <row r="83" spans="1:38" s="220" customFormat="1" ht="13.15" customHeight="1">
      <c r="A83" s="447"/>
      <c r="B83" s="454"/>
      <c r="C83" s="356"/>
      <c r="D83" s="356" t="s">
        <v>967</v>
      </c>
      <c r="E83" s="355" t="s">
        <v>893</v>
      </c>
      <c r="F83" s="355">
        <v>67.5</v>
      </c>
      <c r="G83" s="447"/>
      <c r="H83" s="340">
        <v>19</v>
      </c>
      <c r="I83" s="449"/>
      <c r="J83" s="452"/>
      <c r="K83" s="367">
        <f>F83-H83</f>
        <v>48.5</v>
      </c>
      <c r="L83" s="355">
        <v>100</v>
      </c>
      <c r="M83" s="447"/>
      <c r="N83" s="447"/>
      <c r="O83" s="449"/>
      <c r="P83" s="449"/>
      <c r="Q83" s="222"/>
      <c r="R83" s="226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66"/>
      <c r="AG83" s="263"/>
      <c r="AH83" s="222"/>
      <c r="AI83" s="222"/>
      <c r="AJ83" s="266"/>
      <c r="AK83" s="266"/>
      <c r="AL83" s="266"/>
    </row>
    <row r="84" spans="1:38" s="220" customFormat="1" ht="13.15" customHeight="1">
      <c r="A84" s="324">
        <v>3</v>
      </c>
      <c r="B84" s="350">
        <v>44774</v>
      </c>
      <c r="C84" s="303"/>
      <c r="D84" s="303" t="s">
        <v>974</v>
      </c>
      <c r="E84" s="301" t="s">
        <v>558</v>
      </c>
      <c r="F84" s="301">
        <v>1581.5</v>
      </c>
      <c r="G84" s="324">
        <v>1535</v>
      </c>
      <c r="H84" s="304">
        <v>1605</v>
      </c>
      <c r="I84" s="374" t="s">
        <v>975</v>
      </c>
      <c r="J84" s="305" t="s">
        <v>1005</v>
      </c>
      <c r="K84" s="304">
        <f t="shared" ref="K84" si="88">H84-F84</f>
        <v>23.5</v>
      </c>
      <c r="L84" s="306">
        <f t="shared" ref="L84" si="89">(H84*N84)*0.07%</f>
        <v>393.22500000000008</v>
      </c>
      <c r="M84" s="307">
        <f t="shared" ref="M84" si="90">(K84*N84)-L84</f>
        <v>7831.7749999999996</v>
      </c>
      <c r="N84" s="304">
        <v>350</v>
      </c>
      <c r="O84" s="305" t="s">
        <v>556</v>
      </c>
      <c r="P84" s="300">
        <v>44778</v>
      </c>
      <c r="Q84" s="222"/>
      <c r="R84" s="226" t="s">
        <v>830</v>
      </c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66"/>
      <c r="AG84" s="263"/>
      <c r="AH84" s="222"/>
      <c r="AI84" s="222"/>
      <c r="AJ84" s="266"/>
      <c r="AK84" s="266"/>
      <c r="AL84" s="266"/>
    </row>
    <row r="85" spans="1:38" s="220" customFormat="1" ht="13.15" customHeight="1">
      <c r="A85" s="301">
        <v>4</v>
      </c>
      <c r="B85" s="300">
        <v>44775</v>
      </c>
      <c r="C85" s="303"/>
      <c r="D85" s="303" t="s">
        <v>983</v>
      </c>
      <c r="E85" s="301" t="s">
        <v>558</v>
      </c>
      <c r="F85" s="301">
        <v>3050</v>
      </c>
      <c r="G85" s="301">
        <v>2995</v>
      </c>
      <c r="H85" s="304">
        <v>3080</v>
      </c>
      <c r="I85" s="304" t="s">
        <v>984</v>
      </c>
      <c r="J85" s="305" t="s">
        <v>571</v>
      </c>
      <c r="K85" s="304">
        <f t="shared" ref="K85" si="91">H85-F85</f>
        <v>30</v>
      </c>
      <c r="L85" s="306">
        <f t="shared" ref="L85" si="92">(H85*N85)*0.07%</f>
        <v>539.00000000000011</v>
      </c>
      <c r="M85" s="307">
        <f t="shared" ref="M85" si="93">(K85*N85)-L85</f>
        <v>6961</v>
      </c>
      <c r="N85" s="304">
        <v>250</v>
      </c>
      <c r="O85" s="305" t="s">
        <v>556</v>
      </c>
      <c r="P85" s="300">
        <v>44776</v>
      </c>
      <c r="Q85" s="222"/>
      <c r="R85" s="226" t="s">
        <v>557</v>
      </c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66"/>
      <c r="AG85" s="263"/>
      <c r="AH85" s="222"/>
      <c r="AI85" s="222"/>
      <c r="AJ85" s="266"/>
      <c r="AK85" s="266"/>
      <c r="AL85" s="266"/>
    </row>
    <row r="86" spans="1:38" s="220" customFormat="1" ht="13.15" customHeight="1">
      <c r="A86" s="324">
        <v>5</v>
      </c>
      <c r="B86" s="350">
        <v>44776</v>
      </c>
      <c r="C86" s="303"/>
      <c r="D86" s="303" t="s">
        <v>966</v>
      </c>
      <c r="E86" s="301" t="s">
        <v>893</v>
      </c>
      <c r="F86" s="301">
        <v>17370</v>
      </c>
      <c r="G86" s="324">
        <v>17530</v>
      </c>
      <c r="H86" s="304">
        <v>17270</v>
      </c>
      <c r="I86" s="374">
        <v>17000</v>
      </c>
      <c r="J86" s="305" t="s">
        <v>819</v>
      </c>
      <c r="K86" s="304">
        <f>F86-H86</f>
        <v>100</v>
      </c>
      <c r="L86" s="306">
        <f t="shared" ref="L86:L87" si="94">(H86*N86)*0.07%</f>
        <v>604.45000000000005</v>
      </c>
      <c r="M86" s="307">
        <f t="shared" ref="M86:M87" si="95">(K86*N86)-L86</f>
        <v>4395.55</v>
      </c>
      <c r="N86" s="304">
        <v>50</v>
      </c>
      <c r="O86" s="305" t="s">
        <v>556</v>
      </c>
      <c r="P86" s="300">
        <v>44776</v>
      </c>
      <c r="Q86" s="222"/>
      <c r="R86" s="226" t="s">
        <v>557</v>
      </c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66"/>
      <c r="AG86" s="263"/>
      <c r="AH86" s="222"/>
      <c r="AI86" s="222"/>
      <c r="AJ86" s="266"/>
      <c r="AK86" s="266"/>
      <c r="AL86" s="266"/>
    </row>
    <row r="87" spans="1:38" s="220" customFormat="1" ht="13.15" customHeight="1">
      <c r="A87" s="324">
        <v>6</v>
      </c>
      <c r="B87" s="350">
        <v>44776</v>
      </c>
      <c r="C87" s="303"/>
      <c r="D87" s="303" t="s">
        <v>986</v>
      </c>
      <c r="E87" s="301" t="s">
        <v>893</v>
      </c>
      <c r="F87" s="301">
        <v>1800</v>
      </c>
      <c r="G87" s="324">
        <v>1840</v>
      </c>
      <c r="H87" s="304">
        <v>1787.5</v>
      </c>
      <c r="I87" s="304" t="s">
        <v>987</v>
      </c>
      <c r="J87" s="305" t="s">
        <v>999</v>
      </c>
      <c r="K87" s="304">
        <f>F87-H87</f>
        <v>12.5</v>
      </c>
      <c r="L87" s="306">
        <f t="shared" si="94"/>
        <v>375.37500000000006</v>
      </c>
      <c r="M87" s="307">
        <f t="shared" si="95"/>
        <v>3374.625</v>
      </c>
      <c r="N87" s="304">
        <v>300</v>
      </c>
      <c r="O87" s="305" t="s">
        <v>556</v>
      </c>
      <c r="P87" s="300">
        <v>44777</v>
      </c>
      <c r="Q87" s="222"/>
      <c r="R87" s="226" t="s">
        <v>557</v>
      </c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66"/>
      <c r="AG87" s="263"/>
      <c r="AH87" s="222"/>
      <c r="AI87" s="222"/>
      <c r="AJ87" s="266"/>
      <c r="AK87" s="266"/>
      <c r="AL87" s="266"/>
    </row>
    <row r="88" spans="1:38" s="220" customFormat="1" ht="13.15" customHeight="1">
      <c r="A88" s="324">
        <v>7</v>
      </c>
      <c r="B88" s="350">
        <v>44776</v>
      </c>
      <c r="C88" s="303"/>
      <c r="D88" s="303" t="s">
        <v>966</v>
      </c>
      <c r="E88" s="301" t="s">
        <v>893</v>
      </c>
      <c r="F88" s="301">
        <v>17340</v>
      </c>
      <c r="G88" s="324">
        <v>17510</v>
      </c>
      <c r="H88" s="304">
        <v>17210</v>
      </c>
      <c r="I88" s="374">
        <v>17000</v>
      </c>
      <c r="J88" s="305" t="s">
        <v>995</v>
      </c>
      <c r="K88" s="304">
        <f>F88-H88</f>
        <v>130</v>
      </c>
      <c r="L88" s="306">
        <f t="shared" ref="L88:L89" si="96">(H88*N88)*0.07%</f>
        <v>602.35000000000014</v>
      </c>
      <c r="M88" s="307">
        <f t="shared" ref="M88:M89" si="97">(K88*N88)-L88</f>
        <v>5897.65</v>
      </c>
      <c r="N88" s="304">
        <v>50</v>
      </c>
      <c r="O88" s="305" t="s">
        <v>556</v>
      </c>
      <c r="P88" s="300">
        <v>44777</v>
      </c>
      <c r="Q88" s="222"/>
      <c r="R88" s="226" t="s">
        <v>557</v>
      </c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66"/>
      <c r="AG88" s="263"/>
      <c r="AH88" s="222"/>
      <c r="AI88" s="222"/>
      <c r="AJ88" s="266"/>
      <c r="AK88" s="266"/>
      <c r="AL88" s="266"/>
    </row>
    <row r="89" spans="1:38" s="220" customFormat="1" ht="13.15" customHeight="1">
      <c r="A89" s="375">
        <v>8</v>
      </c>
      <c r="B89" s="377">
        <v>44776</v>
      </c>
      <c r="C89" s="356"/>
      <c r="D89" s="356" t="s">
        <v>988</v>
      </c>
      <c r="E89" s="355" t="s">
        <v>558</v>
      </c>
      <c r="F89" s="355">
        <v>630</v>
      </c>
      <c r="G89" s="375">
        <v>615</v>
      </c>
      <c r="H89" s="340">
        <v>616</v>
      </c>
      <c r="I89" s="376" t="s">
        <v>989</v>
      </c>
      <c r="J89" s="339" t="s">
        <v>996</v>
      </c>
      <c r="K89" s="340">
        <f t="shared" ref="K89" si="98">H89-F89</f>
        <v>-14</v>
      </c>
      <c r="L89" s="341">
        <f t="shared" si="96"/>
        <v>323.40000000000003</v>
      </c>
      <c r="M89" s="342">
        <f t="shared" si="97"/>
        <v>-10823.4</v>
      </c>
      <c r="N89" s="340">
        <v>750</v>
      </c>
      <c r="O89" s="339" t="s">
        <v>568</v>
      </c>
      <c r="P89" s="343">
        <v>44777</v>
      </c>
      <c r="Q89" s="222"/>
      <c r="R89" s="226" t="s">
        <v>830</v>
      </c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66"/>
      <c r="AG89" s="263"/>
      <c r="AH89" s="222"/>
      <c r="AI89" s="222"/>
      <c r="AJ89" s="266"/>
      <c r="AK89" s="266"/>
      <c r="AL89" s="266"/>
    </row>
    <row r="90" spans="1:38" s="220" customFormat="1" ht="13.15" customHeight="1">
      <c r="A90" s="324">
        <v>9</v>
      </c>
      <c r="B90" s="350">
        <v>44776</v>
      </c>
      <c r="C90" s="303"/>
      <c r="D90" s="303" t="s">
        <v>990</v>
      </c>
      <c r="E90" s="301" t="s">
        <v>558</v>
      </c>
      <c r="F90" s="301">
        <v>2380</v>
      </c>
      <c r="G90" s="324">
        <v>2340</v>
      </c>
      <c r="H90" s="304">
        <v>2415</v>
      </c>
      <c r="I90" s="374" t="s">
        <v>991</v>
      </c>
      <c r="J90" s="305" t="s">
        <v>960</v>
      </c>
      <c r="K90" s="304">
        <f t="shared" ref="K90" si="99">H90-F90</f>
        <v>35</v>
      </c>
      <c r="L90" s="306">
        <f t="shared" ref="L90:L91" si="100">(H90*N90)*0.07%</f>
        <v>507.15000000000009</v>
      </c>
      <c r="M90" s="307">
        <f t="shared" ref="M90:M91" si="101">(K90*N90)-L90</f>
        <v>9992.85</v>
      </c>
      <c r="N90" s="304">
        <v>300</v>
      </c>
      <c r="O90" s="305" t="s">
        <v>556</v>
      </c>
      <c r="P90" s="300">
        <v>44777</v>
      </c>
      <c r="Q90" s="222"/>
      <c r="R90" s="226" t="s">
        <v>557</v>
      </c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66"/>
      <c r="AG90" s="263"/>
      <c r="AH90" s="222"/>
      <c r="AI90" s="222"/>
      <c r="AJ90" s="266"/>
      <c r="AK90" s="266"/>
      <c r="AL90" s="266"/>
    </row>
    <row r="91" spans="1:38" s="220" customFormat="1" ht="13.15" customHeight="1">
      <c r="A91" s="389">
        <v>10</v>
      </c>
      <c r="B91" s="391">
        <v>44777</v>
      </c>
      <c r="C91" s="356"/>
      <c r="D91" s="356" t="s">
        <v>966</v>
      </c>
      <c r="E91" s="355" t="s">
        <v>893</v>
      </c>
      <c r="F91" s="355">
        <v>17375</v>
      </c>
      <c r="G91" s="389">
        <v>17530</v>
      </c>
      <c r="H91" s="340">
        <v>17530</v>
      </c>
      <c r="I91" s="390">
        <v>17000</v>
      </c>
      <c r="J91" s="339" t="s">
        <v>1012</v>
      </c>
      <c r="K91" s="340">
        <f>F91-H91</f>
        <v>-155</v>
      </c>
      <c r="L91" s="341">
        <f t="shared" si="100"/>
        <v>613.55000000000007</v>
      </c>
      <c r="M91" s="342">
        <f t="shared" si="101"/>
        <v>-8363.5499999999993</v>
      </c>
      <c r="N91" s="340">
        <v>50</v>
      </c>
      <c r="O91" s="339" t="s">
        <v>568</v>
      </c>
      <c r="P91" s="343">
        <v>44781</v>
      </c>
      <c r="Q91" s="222"/>
      <c r="R91" s="226" t="s">
        <v>557</v>
      </c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66"/>
      <c r="AG91" s="263"/>
      <c r="AH91" s="222"/>
      <c r="AI91" s="222"/>
      <c r="AJ91" s="266"/>
      <c r="AK91" s="266"/>
      <c r="AL91" s="266"/>
    </row>
    <row r="92" spans="1:38" s="220" customFormat="1" ht="13.15" customHeight="1">
      <c r="A92" s="389">
        <v>11</v>
      </c>
      <c r="B92" s="391">
        <v>44781</v>
      </c>
      <c r="C92" s="356"/>
      <c r="D92" s="356" t="s">
        <v>1013</v>
      </c>
      <c r="E92" s="355" t="s">
        <v>893</v>
      </c>
      <c r="F92" s="355">
        <v>733</v>
      </c>
      <c r="G92" s="389">
        <v>743</v>
      </c>
      <c r="H92" s="340">
        <v>743</v>
      </c>
      <c r="I92" s="390" t="s">
        <v>1014</v>
      </c>
      <c r="J92" s="339" t="s">
        <v>1015</v>
      </c>
      <c r="K92" s="340">
        <f>F92-H92</f>
        <v>-10</v>
      </c>
      <c r="L92" s="341">
        <f t="shared" ref="L92" si="102">(H92*N92)*0.07%</f>
        <v>6241.2000000000007</v>
      </c>
      <c r="M92" s="342">
        <f t="shared" ref="M92" si="103">(K92*N92)-L92</f>
        <v>-126241.2</v>
      </c>
      <c r="N92" s="340">
        <v>12000</v>
      </c>
      <c r="O92" s="339" t="s">
        <v>568</v>
      </c>
      <c r="P92" s="343">
        <v>44781</v>
      </c>
      <c r="Q92" s="222"/>
      <c r="R92" s="226" t="s">
        <v>557</v>
      </c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66"/>
      <c r="AG92" s="263"/>
      <c r="AH92" s="222"/>
      <c r="AI92" s="222"/>
      <c r="AJ92" s="266"/>
      <c r="AK92" s="266"/>
      <c r="AL92" s="266"/>
    </row>
    <row r="93" spans="1:38" s="220" customFormat="1" ht="13.15" customHeight="1">
      <c r="A93" s="424">
        <v>12</v>
      </c>
      <c r="B93" s="426">
        <v>44781</v>
      </c>
      <c r="C93" s="356"/>
      <c r="D93" s="356" t="s">
        <v>1016</v>
      </c>
      <c r="E93" s="355" t="s">
        <v>893</v>
      </c>
      <c r="F93" s="355">
        <v>955</v>
      </c>
      <c r="G93" s="424">
        <v>973</v>
      </c>
      <c r="H93" s="340">
        <v>969.5</v>
      </c>
      <c r="I93" s="425" t="s">
        <v>1017</v>
      </c>
      <c r="J93" s="339" t="s">
        <v>1095</v>
      </c>
      <c r="K93" s="340">
        <f>F93-H93</f>
        <v>-14.5</v>
      </c>
      <c r="L93" s="341">
        <f t="shared" ref="L93" si="104">(H93*N93)*0.07%</f>
        <v>475.05500000000006</v>
      </c>
      <c r="M93" s="342">
        <f t="shared" ref="M93" si="105">(K93*N93)-L93</f>
        <v>-10625.055</v>
      </c>
      <c r="N93" s="340">
        <v>700</v>
      </c>
      <c r="O93" s="339" t="s">
        <v>568</v>
      </c>
      <c r="P93" s="343">
        <v>44790</v>
      </c>
      <c r="Q93" s="222"/>
      <c r="R93" s="226" t="s">
        <v>557</v>
      </c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66"/>
      <c r="AG93" s="263"/>
      <c r="AH93" s="222"/>
      <c r="AI93" s="222"/>
      <c r="AJ93" s="266"/>
      <c r="AK93" s="266"/>
      <c r="AL93" s="266"/>
    </row>
    <row r="94" spans="1:38" s="220" customFormat="1" ht="13.15" customHeight="1">
      <c r="A94" s="324">
        <v>13</v>
      </c>
      <c r="B94" s="350">
        <v>44781</v>
      </c>
      <c r="C94" s="303"/>
      <c r="D94" s="303" t="s">
        <v>974</v>
      </c>
      <c r="E94" s="301" t="s">
        <v>558</v>
      </c>
      <c r="F94" s="301">
        <v>1600</v>
      </c>
      <c r="G94" s="324">
        <v>1563</v>
      </c>
      <c r="H94" s="324">
        <v>1622.5</v>
      </c>
      <c r="I94" s="374" t="s">
        <v>1018</v>
      </c>
      <c r="J94" s="305" t="s">
        <v>888</v>
      </c>
      <c r="K94" s="304">
        <f t="shared" ref="K94" si="106">H94-F94</f>
        <v>22.5</v>
      </c>
      <c r="L94" s="306">
        <f t="shared" ref="L94" si="107">(H94*N94)*0.07%</f>
        <v>397.51250000000005</v>
      </c>
      <c r="M94" s="307">
        <f t="shared" ref="M94" si="108">(K94*N94)-L94</f>
        <v>7477.4875000000002</v>
      </c>
      <c r="N94" s="304">
        <v>350</v>
      </c>
      <c r="O94" s="305" t="s">
        <v>556</v>
      </c>
      <c r="P94" s="300">
        <v>44783</v>
      </c>
      <c r="Q94" s="222"/>
      <c r="R94" s="226" t="s">
        <v>830</v>
      </c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66"/>
      <c r="AG94" s="263"/>
      <c r="AH94" s="222"/>
      <c r="AI94" s="222"/>
      <c r="AJ94" s="266"/>
      <c r="AK94" s="266"/>
      <c r="AL94" s="266"/>
    </row>
    <row r="95" spans="1:38" s="220" customFormat="1" ht="13.15" customHeight="1">
      <c r="A95" s="363">
        <v>14</v>
      </c>
      <c r="B95" s="366">
        <v>44783</v>
      </c>
      <c r="C95" s="279"/>
      <c r="D95" s="279" t="s">
        <v>974</v>
      </c>
      <c r="E95" s="224" t="s">
        <v>558</v>
      </c>
      <c r="F95" s="224" t="s">
        <v>1021</v>
      </c>
      <c r="G95" s="363">
        <v>1557</v>
      </c>
      <c r="H95" s="225"/>
      <c r="I95" s="364" t="s">
        <v>975</v>
      </c>
      <c r="J95" s="365" t="s">
        <v>559</v>
      </c>
      <c r="K95" s="279"/>
      <c r="L95" s="224"/>
      <c r="M95" s="224"/>
      <c r="N95" s="224"/>
      <c r="O95" s="225"/>
      <c r="P95" s="225"/>
      <c r="Q95" s="222"/>
      <c r="R95" s="226" t="s">
        <v>830</v>
      </c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66"/>
      <c r="AG95" s="263"/>
      <c r="AH95" s="222"/>
      <c r="AI95" s="222"/>
      <c r="AJ95" s="266"/>
      <c r="AK95" s="266"/>
      <c r="AL95" s="266"/>
    </row>
    <row r="96" spans="1:38" s="220" customFormat="1" ht="13.15" customHeight="1">
      <c r="A96" s="324">
        <v>15</v>
      </c>
      <c r="B96" s="350">
        <v>44783</v>
      </c>
      <c r="C96" s="303"/>
      <c r="D96" s="303" t="s">
        <v>1022</v>
      </c>
      <c r="E96" s="301" t="s">
        <v>558</v>
      </c>
      <c r="F96" s="301">
        <v>374</v>
      </c>
      <c r="G96" s="324">
        <v>365</v>
      </c>
      <c r="H96" s="304">
        <v>380</v>
      </c>
      <c r="I96" s="304" t="s">
        <v>1023</v>
      </c>
      <c r="J96" s="305" t="s">
        <v>1041</v>
      </c>
      <c r="K96" s="304">
        <f t="shared" ref="K96" si="109">H96-F96</f>
        <v>6</v>
      </c>
      <c r="L96" s="306">
        <f t="shared" ref="L96:L98" si="110">(H96*N96)*0.07%</f>
        <v>399.00000000000006</v>
      </c>
      <c r="M96" s="307">
        <f t="shared" ref="M96:M98" si="111">(K96*N96)-L96</f>
        <v>8601</v>
      </c>
      <c r="N96" s="304">
        <v>1500</v>
      </c>
      <c r="O96" s="305" t="s">
        <v>556</v>
      </c>
      <c r="P96" s="300">
        <v>44785</v>
      </c>
      <c r="Q96" s="222"/>
      <c r="R96" s="226" t="s">
        <v>830</v>
      </c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66"/>
      <c r="AG96" s="263"/>
      <c r="AH96" s="222"/>
      <c r="AI96" s="222"/>
      <c r="AJ96" s="266"/>
      <c r="AK96" s="266"/>
      <c r="AL96" s="266"/>
    </row>
    <row r="97" spans="1:38" s="220" customFormat="1" ht="13.15" customHeight="1">
      <c r="A97" s="324">
        <v>16</v>
      </c>
      <c r="B97" s="350">
        <v>44784</v>
      </c>
      <c r="C97" s="303"/>
      <c r="D97" s="303" t="s">
        <v>1032</v>
      </c>
      <c r="E97" s="301" t="s">
        <v>893</v>
      </c>
      <c r="F97" s="301">
        <v>714</v>
      </c>
      <c r="G97" s="324">
        <v>726</v>
      </c>
      <c r="H97" s="304">
        <v>705.5</v>
      </c>
      <c r="I97" s="304" t="s">
        <v>1033</v>
      </c>
      <c r="J97" s="305" t="s">
        <v>1056</v>
      </c>
      <c r="K97" s="304">
        <f>F97-H97</f>
        <v>8.5</v>
      </c>
      <c r="L97" s="306">
        <f t="shared" si="110"/>
        <v>469.15750000000008</v>
      </c>
      <c r="M97" s="307">
        <f t="shared" si="111"/>
        <v>7605.8424999999997</v>
      </c>
      <c r="N97" s="304">
        <v>950</v>
      </c>
      <c r="O97" s="305" t="s">
        <v>556</v>
      </c>
      <c r="P97" s="300">
        <v>44789</v>
      </c>
      <c r="Q97" s="222"/>
      <c r="R97" s="226" t="s">
        <v>557</v>
      </c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66"/>
      <c r="AG97" s="263"/>
      <c r="AH97" s="222"/>
      <c r="AI97" s="222"/>
      <c r="AJ97" s="266"/>
      <c r="AK97" s="266"/>
      <c r="AL97" s="266"/>
    </row>
    <row r="98" spans="1:38" s="220" customFormat="1" ht="13.15" customHeight="1">
      <c r="A98" s="424">
        <v>17</v>
      </c>
      <c r="B98" s="426">
        <v>44789</v>
      </c>
      <c r="C98" s="356"/>
      <c r="D98" s="356" t="s">
        <v>966</v>
      </c>
      <c r="E98" s="355" t="s">
        <v>893</v>
      </c>
      <c r="F98" s="355">
        <v>17790</v>
      </c>
      <c r="G98" s="424">
        <v>17930</v>
      </c>
      <c r="H98" s="340">
        <v>17930</v>
      </c>
      <c r="I98" s="340" t="s">
        <v>1050</v>
      </c>
      <c r="J98" s="339" t="s">
        <v>1096</v>
      </c>
      <c r="K98" s="340">
        <f>F98-H98</f>
        <v>-140</v>
      </c>
      <c r="L98" s="341">
        <f t="shared" si="110"/>
        <v>627.55000000000007</v>
      </c>
      <c r="M98" s="342">
        <f t="shared" si="111"/>
        <v>-7627.55</v>
      </c>
      <c r="N98" s="340">
        <v>50</v>
      </c>
      <c r="O98" s="339" t="s">
        <v>568</v>
      </c>
      <c r="P98" s="343">
        <v>44790</v>
      </c>
      <c r="Q98" s="222"/>
      <c r="R98" s="226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66"/>
      <c r="AG98" s="263"/>
      <c r="AH98" s="222"/>
      <c r="AI98" s="222"/>
      <c r="AJ98" s="266"/>
      <c r="AK98" s="266"/>
      <c r="AL98" s="266"/>
    </row>
    <row r="99" spans="1:38" s="220" customFormat="1" ht="13.15" customHeight="1">
      <c r="A99" s="324">
        <v>18</v>
      </c>
      <c r="B99" s="350">
        <v>44789</v>
      </c>
      <c r="C99" s="303"/>
      <c r="D99" s="303" t="s">
        <v>1054</v>
      </c>
      <c r="E99" s="301" t="s">
        <v>558</v>
      </c>
      <c r="F99" s="301">
        <v>796</v>
      </c>
      <c r="G99" s="324">
        <v>776</v>
      </c>
      <c r="H99" s="304">
        <v>809</v>
      </c>
      <c r="I99" s="304" t="s">
        <v>1055</v>
      </c>
      <c r="J99" s="305" t="s">
        <v>1057</v>
      </c>
      <c r="K99" s="304">
        <f t="shared" ref="K99" si="112">H99-F99</f>
        <v>13</v>
      </c>
      <c r="L99" s="306">
        <f t="shared" ref="L99" si="113">(H99*N99)*0.07%</f>
        <v>353.93750000000006</v>
      </c>
      <c r="M99" s="307">
        <f t="shared" ref="M99" si="114">(K99*N99)-L99</f>
        <v>7771.0625</v>
      </c>
      <c r="N99" s="304">
        <v>625</v>
      </c>
      <c r="O99" s="305" t="s">
        <v>556</v>
      </c>
      <c r="P99" s="300">
        <v>44789</v>
      </c>
      <c r="Q99" s="222"/>
      <c r="R99" s="226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66"/>
      <c r="AG99" s="263"/>
      <c r="AH99" s="222"/>
      <c r="AI99" s="222"/>
      <c r="AJ99" s="266"/>
      <c r="AK99" s="266"/>
      <c r="AL99" s="266"/>
    </row>
    <row r="100" spans="1:38" s="220" customFormat="1" ht="13.15" customHeight="1">
      <c r="A100" s="324">
        <v>19</v>
      </c>
      <c r="B100" s="350">
        <v>44789</v>
      </c>
      <c r="C100" s="303"/>
      <c r="D100" s="303" t="s">
        <v>1058</v>
      </c>
      <c r="E100" s="301" t="s">
        <v>558</v>
      </c>
      <c r="F100" s="301">
        <v>386</v>
      </c>
      <c r="G100" s="324">
        <v>377</v>
      </c>
      <c r="H100" s="304">
        <v>394</v>
      </c>
      <c r="I100" s="304" t="s">
        <v>1059</v>
      </c>
      <c r="J100" s="305" t="s">
        <v>892</v>
      </c>
      <c r="K100" s="304">
        <f t="shared" ref="K100" si="115">H100-F100</f>
        <v>8</v>
      </c>
      <c r="L100" s="306">
        <f t="shared" ref="L100" si="116">(H100*N100)*0.07%</f>
        <v>317.17000000000007</v>
      </c>
      <c r="M100" s="307">
        <f t="shared" ref="M100" si="117">(K100*N100)-L100</f>
        <v>8882.83</v>
      </c>
      <c r="N100" s="304">
        <v>1150</v>
      </c>
      <c r="O100" s="305" t="s">
        <v>556</v>
      </c>
      <c r="P100" s="300">
        <v>44790</v>
      </c>
      <c r="Q100" s="222"/>
      <c r="R100" s="226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66"/>
      <c r="AG100" s="263"/>
      <c r="AH100" s="222"/>
      <c r="AI100" s="222"/>
      <c r="AJ100" s="266"/>
      <c r="AK100" s="266"/>
      <c r="AL100" s="266"/>
    </row>
    <row r="101" spans="1:38" s="220" customFormat="1" ht="13.15" customHeight="1">
      <c r="A101" s="363">
        <v>20</v>
      </c>
      <c r="B101" s="366">
        <v>44789</v>
      </c>
      <c r="C101" s="279"/>
      <c r="D101" s="279" t="s">
        <v>1060</v>
      </c>
      <c r="E101" s="224" t="s">
        <v>558</v>
      </c>
      <c r="F101" s="224" t="s">
        <v>1061</v>
      </c>
      <c r="G101" s="363">
        <v>239</v>
      </c>
      <c r="H101" s="225"/>
      <c r="I101" s="225" t="s">
        <v>1062</v>
      </c>
      <c r="J101" s="365" t="s">
        <v>559</v>
      </c>
      <c r="K101" s="279"/>
      <c r="L101" s="224"/>
      <c r="M101" s="224"/>
      <c r="N101" s="224"/>
      <c r="O101" s="225"/>
      <c r="P101" s="225"/>
      <c r="Q101" s="222"/>
      <c r="R101" s="226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66"/>
      <c r="AG101" s="263"/>
      <c r="AH101" s="222"/>
      <c r="AI101" s="222"/>
      <c r="AJ101" s="266"/>
      <c r="AK101" s="266"/>
      <c r="AL101" s="266"/>
    </row>
    <row r="102" spans="1:38" s="220" customFormat="1" ht="13.15" customHeight="1">
      <c r="A102" s="363">
        <v>21</v>
      </c>
      <c r="B102" s="366">
        <v>44789</v>
      </c>
      <c r="C102" s="279"/>
      <c r="D102" s="279" t="s">
        <v>1063</v>
      </c>
      <c r="E102" s="224" t="s">
        <v>558</v>
      </c>
      <c r="F102" s="224" t="s">
        <v>1064</v>
      </c>
      <c r="G102" s="363">
        <v>1245</v>
      </c>
      <c r="H102" s="225"/>
      <c r="I102" s="225" t="s">
        <v>1065</v>
      </c>
      <c r="J102" s="365" t="s">
        <v>559</v>
      </c>
      <c r="K102" s="279"/>
      <c r="L102" s="224"/>
      <c r="M102" s="224"/>
      <c r="N102" s="224"/>
      <c r="O102" s="225"/>
      <c r="P102" s="225"/>
      <c r="Q102" s="222"/>
      <c r="R102" s="226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66"/>
      <c r="AG102" s="263"/>
      <c r="AH102" s="222"/>
      <c r="AI102" s="222"/>
      <c r="AJ102" s="266"/>
      <c r="AK102" s="266"/>
      <c r="AL102" s="266"/>
    </row>
    <row r="103" spans="1:38" s="220" customFormat="1" ht="13.15" customHeight="1">
      <c r="A103" s="324">
        <v>22</v>
      </c>
      <c r="B103" s="350">
        <v>44790</v>
      </c>
      <c r="C103" s="303"/>
      <c r="D103" s="303" t="s">
        <v>952</v>
      </c>
      <c r="E103" s="301" t="s">
        <v>558</v>
      </c>
      <c r="F103" s="301">
        <v>2370</v>
      </c>
      <c r="G103" s="324">
        <v>2300</v>
      </c>
      <c r="H103" s="304">
        <v>2410</v>
      </c>
      <c r="I103" s="304" t="s">
        <v>1097</v>
      </c>
      <c r="J103" s="305" t="s">
        <v>599</v>
      </c>
      <c r="K103" s="304">
        <f t="shared" ref="K103" si="118">H103-F103</f>
        <v>40</v>
      </c>
      <c r="L103" s="306">
        <f t="shared" ref="L103" si="119">(H103*N103)*0.07%</f>
        <v>295.22500000000002</v>
      </c>
      <c r="M103" s="307">
        <f t="shared" ref="M103" si="120">(K103*N103)-L103</f>
        <v>6704.7749999999996</v>
      </c>
      <c r="N103" s="304">
        <v>175</v>
      </c>
      <c r="O103" s="305" t="s">
        <v>556</v>
      </c>
      <c r="P103" s="300">
        <v>44790</v>
      </c>
      <c r="Q103" s="222"/>
      <c r="R103" s="226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66"/>
      <c r="AG103" s="263"/>
      <c r="AH103" s="222"/>
      <c r="AI103" s="222"/>
      <c r="AJ103" s="266"/>
      <c r="AK103" s="266"/>
      <c r="AL103" s="266"/>
    </row>
    <row r="104" spans="1:38" s="220" customFormat="1" ht="13.15" customHeight="1">
      <c r="A104" s="324">
        <v>23</v>
      </c>
      <c r="B104" s="350">
        <v>44790</v>
      </c>
      <c r="C104" s="303"/>
      <c r="D104" s="303" t="s">
        <v>1098</v>
      </c>
      <c r="E104" s="301" t="s">
        <v>558</v>
      </c>
      <c r="F104" s="301">
        <v>3885</v>
      </c>
      <c r="G104" s="324">
        <v>3815</v>
      </c>
      <c r="H104" s="304">
        <v>3945</v>
      </c>
      <c r="I104" s="304" t="s">
        <v>1099</v>
      </c>
      <c r="J104" s="305" t="s">
        <v>599</v>
      </c>
      <c r="K104" s="304">
        <f t="shared" ref="K104" si="121">H104-F104</f>
        <v>60</v>
      </c>
      <c r="L104" s="306">
        <f t="shared" ref="L104" si="122">(H104*N104)*0.07%</f>
        <v>414.22500000000008</v>
      </c>
      <c r="M104" s="307">
        <f t="shared" ref="M104" si="123">(K104*N104)-L104</f>
        <v>8585.7749999999996</v>
      </c>
      <c r="N104" s="304">
        <v>150</v>
      </c>
      <c r="O104" s="305" t="s">
        <v>556</v>
      </c>
      <c r="P104" s="300">
        <v>44790</v>
      </c>
      <c r="Q104" s="222"/>
      <c r="R104" s="226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66"/>
      <c r="AG104" s="263"/>
      <c r="AH104" s="222"/>
      <c r="AI104" s="222"/>
      <c r="AJ104" s="266"/>
      <c r="AK104" s="266"/>
      <c r="AL104" s="266"/>
    </row>
    <row r="105" spans="1:38" s="220" customFormat="1" ht="13.15" customHeight="1">
      <c r="A105" s="363"/>
      <c r="B105" s="366"/>
      <c r="C105" s="279"/>
      <c r="D105" s="279"/>
      <c r="E105" s="224"/>
      <c r="F105" s="224"/>
      <c r="G105" s="363"/>
      <c r="H105" s="225"/>
      <c r="I105" s="225"/>
      <c r="J105" s="365"/>
      <c r="K105" s="279"/>
      <c r="L105" s="224"/>
      <c r="M105" s="224"/>
      <c r="N105" s="224"/>
      <c r="O105" s="225"/>
      <c r="P105" s="225"/>
      <c r="Q105" s="222"/>
      <c r="R105" s="226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66"/>
      <c r="AG105" s="263"/>
      <c r="AH105" s="222"/>
      <c r="AI105" s="222"/>
      <c r="AJ105" s="266"/>
      <c r="AK105" s="266"/>
      <c r="AL105" s="266"/>
    </row>
    <row r="106" spans="1:38" s="220" customFormat="1" ht="13.15" customHeight="1">
      <c r="A106" s="363"/>
      <c r="B106" s="366"/>
      <c r="C106" s="279"/>
      <c r="D106" s="279"/>
      <c r="E106" s="224"/>
      <c r="F106" s="224"/>
      <c r="G106" s="363"/>
      <c r="H106" s="225"/>
      <c r="I106" s="225"/>
      <c r="J106" s="365"/>
      <c r="K106" s="279"/>
      <c r="L106" s="224"/>
      <c r="M106" s="224"/>
      <c r="N106" s="224"/>
      <c r="O106" s="225"/>
      <c r="P106" s="225"/>
      <c r="Q106" s="222"/>
      <c r="R106" s="226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66"/>
      <c r="AG106" s="263"/>
      <c r="AH106" s="222"/>
      <c r="AI106" s="222"/>
      <c r="AJ106" s="266"/>
      <c r="AK106" s="266"/>
      <c r="AL106" s="266"/>
    </row>
    <row r="107" spans="1:38" s="220" customFormat="1" ht="13.15" customHeight="1">
      <c r="A107" s="363"/>
      <c r="B107" s="366"/>
      <c r="C107" s="279"/>
      <c r="D107" s="279"/>
      <c r="E107" s="224"/>
      <c r="F107" s="224"/>
      <c r="G107" s="363"/>
      <c r="H107" s="225"/>
      <c r="I107" s="225"/>
      <c r="J107" s="365"/>
      <c r="K107" s="279"/>
      <c r="L107" s="224"/>
      <c r="M107" s="224"/>
      <c r="N107" s="224"/>
      <c r="O107" s="225"/>
      <c r="P107" s="225"/>
      <c r="Q107" s="222"/>
      <c r="R107" s="226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66"/>
      <c r="AG107" s="263"/>
      <c r="AH107" s="222"/>
      <c r="AI107" s="222"/>
      <c r="AJ107" s="266"/>
      <c r="AK107" s="266"/>
      <c r="AL107" s="266"/>
    </row>
    <row r="108" spans="1:38" s="220" customFormat="1" ht="12.75" customHeight="1">
      <c r="A108" s="224"/>
      <c r="B108" s="221"/>
      <c r="C108" s="279"/>
      <c r="D108" s="279"/>
      <c r="E108" s="224"/>
      <c r="F108" s="224"/>
      <c r="G108" s="224"/>
      <c r="H108" s="225"/>
      <c r="I108" s="225"/>
      <c r="J108" s="255"/>
      <c r="K108" s="279"/>
      <c r="L108" s="224"/>
      <c r="M108" s="224"/>
      <c r="N108" s="224"/>
      <c r="O108" s="225"/>
      <c r="P108" s="225"/>
      <c r="Q108" s="222"/>
      <c r="R108" s="226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66"/>
      <c r="AG108" s="263"/>
      <c r="AH108" s="222"/>
      <c r="AI108" s="222"/>
      <c r="AJ108" s="266"/>
      <c r="AK108" s="266"/>
      <c r="AL108" s="266"/>
    </row>
    <row r="109" spans="1:38" ht="13.5" customHeight="1">
      <c r="A109" s="266"/>
      <c r="B109" s="263"/>
      <c r="C109" s="222"/>
      <c r="D109" s="222"/>
      <c r="E109" s="266"/>
      <c r="F109" s="266"/>
      <c r="G109" s="266"/>
      <c r="H109" s="267"/>
      <c r="I109" s="267"/>
      <c r="J109" s="294"/>
      <c r="K109" s="267"/>
      <c r="L109" s="268"/>
      <c r="M109" s="295"/>
      <c r="N109" s="267"/>
      <c r="O109" s="296"/>
      <c r="P109" s="270"/>
      <c r="Q109" s="1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2.75" customHeight="1">
      <c r="A110" s="99"/>
      <c r="B110" s="100"/>
      <c r="C110" s="133"/>
      <c r="D110" s="141"/>
      <c r="E110" s="142"/>
      <c r="F110" s="99"/>
      <c r="G110" s="99"/>
      <c r="H110" s="99"/>
      <c r="I110" s="134"/>
      <c r="J110" s="134"/>
      <c r="K110" s="134"/>
      <c r="L110" s="134"/>
      <c r="M110" s="134"/>
      <c r="N110" s="134"/>
      <c r="O110" s="134"/>
      <c r="P110" s="134"/>
      <c r="Q110" s="41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41"/>
      <c r="AG110" s="41"/>
      <c r="AH110" s="41"/>
      <c r="AI110" s="41"/>
      <c r="AJ110" s="41"/>
      <c r="AK110" s="41"/>
      <c r="AL110" s="41"/>
    </row>
    <row r="111" spans="1:38" ht="12.75" customHeight="1">
      <c r="A111" s="143"/>
      <c r="B111" s="100"/>
      <c r="C111" s="101"/>
      <c r="D111" s="144"/>
      <c r="E111" s="104"/>
      <c r="F111" s="104"/>
      <c r="G111" s="104"/>
      <c r="H111" s="104"/>
      <c r="I111" s="104"/>
      <c r="J111" s="6"/>
      <c r="K111" s="104"/>
      <c r="L111" s="104"/>
      <c r="M111" s="6"/>
      <c r="N111" s="1"/>
      <c r="O111" s="101"/>
      <c r="P111" s="41"/>
      <c r="Q111" s="41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41"/>
      <c r="AG111" s="41"/>
      <c r="AH111" s="41"/>
      <c r="AI111" s="41"/>
      <c r="AJ111" s="41"/>
      <c r="AK111" s="41"/>
      <c r="AL111" s="41"/>
    </row>
    <row r="112" spans="1:38" ht="38.25" customHeight="1">
      <c r="A112" s="145" t="s">
        <v>578</v>
      </c>
      <c r="B112" s="145"/>
      <c r="C112" s="145"/>
      <c r="D112" s="145"/>
      <c r="E112" s="146"/>
      <c r="F112" s="104"/>
      <c r="G112" s="104"/>
      <c r="H112" s="104"/>
      <c r="I112" s="104"/>
      <c r="J112" s="1"/>
      <c r="K112" s="6"/>
      <c r="L112" s="6"/>
      <c r="M112" s="6"/>
      <c r="N112" s="1"/>
      <c r="O112" s="1"/>
      <c r="P112" s="41"/>
      <c r="Q112" s="41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41"/>
      <c r="AG112" s="41"/>
      <c r="AH112" s="41"/>
      <c r="AI112" s="41"/>
      <c r="AJ112" s="41"/>
      <c r="AK112" s="41"/>
      <c r="AL112" s="41"/>
    </row>
    <row r="113" spans="1:38" ht="14.25" customHeight="1">
      <c r="A113" s="96" t="s">
        <v>16</v>
      </c>
      <c r="B113" s="96" t="s">
        <v>533</v>
      </c>
      <c r="C113" s="96"/>
      <c r="D113" s="97" t="s">
        <v>544</v>
      </c>
      <c r="E113" s="96" t="s">
        <v>545</v>
      </c>
      <c r="F113" s="96" t="s">
        <v>546</v>
      </c>
      <c r="G113" s="96" t="s">
        <v>566</v>
      </c>
      <c r="H113" s="96" t="s">
        <v>548</v>
      </c>
      <c r="I113" s="96" t="s">
        <v>549</v>
      </c>
      <c r="J113" s="95" t="s">
        <v>550</v>
      </c>
      <c r="K113" s="95" t="s">
        <v>579</v>
      </c>
      <c r="L113" s="98" t="s">
        <v>552</v>
      </c>
      <c r="M113" s="140" t="s">
        <v>575</v>
      </c>
      <c r="N113" s="96" t="s">
        <v>576</v>
      </c>
      <c r="O113" s="96" t="s">
        <v>554</v>
      </c>
      <c r="P113" s="97" t="s">
        <v>555</v>
      </c>
      <c r="Q113" s="41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41"/>
      <c r="AG113" s="41"/>
      <c r="AH113" s="41"/>
      <c r="AI113" s="41"/>
      <c r="AJ113" s="41"/>
      <c r="AK113" s="41"/>
      <c r="AL113" s="41"/>
    </row>
    <row r="114" spans="1:38" s="220" customFormat="1" ht="12.75" customHeight="1">
      <c r="A114" s="337">
        <v>1</v>
      </c>
      <c r="B114" s="335">
        <v>44771</v>
      </c>
      <c r="C114" s="338"/>
      <c r="D114" s="338" t="s">
        <v>968</v>
      </c>
      <c r="E114" s="337" t="s">
        <v>558</v>
      </c>
      <c r="F114" s="337">
        <v>11</v>
      </c>
      <c r="G114" s="337">
        <v>6</v>
      </c>
      <c r="H114" s="337">
        <v>13.5</v>
      </c>
      <c r="I114" s="337" t="s">
        <v>969</v>
      </c>
      <c r="J114" s="305" t="s">
        <v>902</v>
      </c>
      <c r="K114" s="304">
        <f t="shared" ref="K114" si="124">H114-F114</f>
        <v>2.5</v>
      </c>
      <c r="L114" s="306">
        <v>100</v>
      </c>
      <c r="M114" s="307">
        <f t="shared" ref="M114" si="125">(K114*N114)-L114</f>
        <v>2275</v>
      </c>
      <c r="N114" s="304">
        <v>950</v>
      </c>
      <c r="O114" s="305" t="s">
        <v>556</v>
      </c>
      <c r="P114" s="300">
        <v>44774</v>
      </c>
      <c r="Q114" s="222"/>
      <c r="R114" s="223" t="s">
        <v>830</v>
      </c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</row>
    <row r="115" spans="1:38" s="220" customFormat="1" ht="12.75" customHeight="1">
      <c r="A115" s="386">
        <v>2</v>
      </c>
      <c r="B115" s="385">
        <v>44776</v>
      </c>
      <c r="C115" s="387"/>
      <c r="D115" s="387" t="s">
        <v>992</v>
      </c>
      <c r="E115" s="386" t="s">
        <v>893</v>
      </c>
      <c r="F115" s="386">
        <v>3.6</v>
      </c>
      <c r="G115" s="386">
        <v>5.25</v>
      </c>
      <c r="H115" s="386">
        <v>5.0999999999999996</v>
      </c>
      <c r="I115" s="386" t="s">
        <v>993</v>
      </c>
      <c r="J115" s="339" t="s">
        <v>1001</v>
      </c>
      <c r="K115" s="340">
        <f>F115-H115</f>
        <v>-1.4999999999999996</v>
      </c>
      <c r="L115" s="341">
        <v>100</v>
      </c>
      <c r="M115" s="342">
        <f t="shared" ref="M115" si="126">(K115*N115)-L115</f>
        <v>-6099.9999999999982</v>
      </c>
      <c r="N115" s="340">
        <v>4000</v>
      </c>
      <c r="O115" s="339" t="s">
        <v>568</v>
      </c>
      <c r="P115" s="343">
        <v>44778</v>
      </c>
      <c r="Q115" s="1"/>
      <c r="R115" s="6" t="s">
        <v>557</v>
      </c>
      <c r="S115" s="1"/>
      <c r="T115" s="1"/>
      <c r="U115" s="1"/>
      <c r="V115" s="1"/>
      <c r="W115" s="1"/>
      <c r="X115" s="6"/>
      <c r="Y115" s="1"/>
      <c r="Z115" s="1"/>
      <c r="AA115" s="1"/>
      <c r="AB115" s="1"/>
      <c r="AC115" s="1"/>
      <c r="AD115" s="6"/>
      <c r="AE115" s="1"/>
      <c r="AF115" s="1"/>
      <c r="AG115" s="1"/>
      <c r="AH115" s="1"/>
      <c r="AI115" s="1"/>
      <c r="AJ115" s="6"/>
      <c r="AK115" s="1"/>
      <c r="AL115" s="219"/>
    </row>
    <row r="116" spans="1:38" s="220" customFormat="1" ht="12.75" customHeight="1">
      <c r="A116" s="337">
        <v>3</v>
      </c>
      <c r="B116" s="335">
        <v>44777</v>
      </c>
      <c r="C116" s="338"/>
      <c r="D116" s="338" t="s">
        <v>997</v>
      </c>
      <c r="E116" s="337" t="s">
        <v>893</v>
      </c>
      <c r="F116" s="337">
        <v>110</v>
      </c>
      <c r="G116" s="337">
        <v>155</v>
      </c>
      <c r="H116" s="337">
        <v>88</v>
      </c>
      <c r="I116" s="337" t="s">
        <v>998</v>
      </c>
      <c r="J116" s="305" t="s">
        <v>1002</v>
      </c>
      <c r="K116" s="304">
        <f>F116-H116</f>
        <v>22</v>
      </c>
      <c r="L116" s="306">
        <v>100</v>
      </c>
      <c r="M116" s="307">
        <f t="shared" ref="M116:M119" si="127">(K116*N116)-L116</f>
        <v>1000</v>
      </c>
      <c r="N116" s="304">
        <v>50</v>
      </c>
      <c r="O116" s="305" t="s">
        <v>556</v>
      </c>
      <c r="P116" s="300">
        <v>44778</v>
      </c>
      <c r="Q116" s="1"/>
      <c r="R116" s="56" t="s">
        <v>557</v>
      </c>
      <c r="S116" s="1"/>
      <c r="T116" s="1"/>
      <c r="U116" s="1"/>
      <c r="V116" s="1"/>
      <c r="W116" s="1"/>
      <c r="X116" s="56"/>
      <c r="Y116" s="1"/>
      <c r="Z116" s="1"/>
      <c r="AA116" s="1"/>
      <c r="AB116" s="1"/>
      <c r="AC116" s="1"/>
      <c r="AD116" s="56"/>
      <c r="AE116" s="1"/>
      <c r="AF116" s="1"/>
      <c r="AG116" s="1"/>
      <c r="AH116" s="1"/>
      <c r="AI116" s="1"/>
      <c r="AJ116" s="56"/>
      <c r="AK116" s="1"/>
      <c r="AL116" s="219"/>
    </row>
    <row r="117" spans="1:38" s="220" customFormat="1" ht="12" customHeight="1">
      <c r="A117" s="386">
        <v>4</v>
      </c>
      <c r="B117" s="388">
        <v>44778</v>
      </c>
      <c r="C117" s="387"/>
      <c r="D117" s="387" t="s">
        <v>1003</v>
      </c>
      <c r="E117" s="386" t="s">
        <v>558</v>
      </c>
      <c r="F117" s="386">
        <v>270</v>
      </c>
      <c r="G117" s="386">
        <v>120</v>
      </c>
      <c r="H117" s="386">
        <v>175</v>
      </c>
      <c r="I117" s="386" t="s">
        <v>1004</v>
      </c>
      <c r="J117" s="339" t="s">
        <v>682</v>
      </c>
      <c r="K117" s="340">
        <f t="shared" ref="K117:K119" si="128">H117-F117</f>
        <v>-95</v>
      </c>
      <c r="L117" s="341">
        <v>100</v>
      </c>
      <c r="M117" s="342">
        <f t="shared" si="127"/>
        <v>-2475</v>
      </c>
      <c r="N117" s="340">
        <v>25</v>
      </c>
      <c r="O117" s="339" t="s">
        <v>568</v>
      </c>
      <c r="P117" s="343">
        <v>44778</v>
      </c>
      <c r="Q117" s="1"/>
      <c r="R117" s="6" t="s">
        <v>557</v>
      </c>
      <c r="S117" s="1"/>
      <c r="T117" s="1"/>
      <c r="U117" s="1"/>
      <c r="V117" s="1"/>
      <c r="W117" s="1"/>
      <c r="X117" s="6"/>
      <c r="Y117" s="1"/>
      <c r="Z117" s="1"/>
      <c r="AA117" s="1"/>
      <c r="AB117" s="1"/>
      <c r="AC117" s="1"/>
      <c r="AD117" s="6"/>
      <c r="AE117" s="1"/>
      <c r="AF117" s="1"/>
      <c r="AG117" s="1"/>
      <c r="AH117" s="1"/>
      <c r="AI117" s="1"/>
      <c r="AJ117" s="6"/>
      <c r="AK117" s="1"/>
      <c r="AL117" s="219"/>
    </row>
    <row r="118" spans="1:38" s="393" customFormat="1" ht="12" customHeight="1">
      <c r="A118" s="337">
        <v>5</v>
      </c>
      <c r="B118" s="335">
        <v>44783</v>
      </c>
      <c r="C118" s="338"/>
      <c r="D118" s="338" t="s">
        <v>1024</v>
      </c>
      <c r="E118" s="337" t="s">
        <v>558</v>
      </c>
      <c r="F118" s="337">
        <v>13.75</v>
      </c>
      <c r="G118" s="337">
        <v>9</v>
      </c>
      <c r="H118" s="337">
        <v>15.75</v>
      </c>
      <c r="I118" s="337" t="s">
        <v>1025</v>
      </c>
      <c r="J118" s="305" t="s">
        <v>1034</v>
      </c>
      <c r="K118" s="304">
        <f t="shared" si="128"/>
        <v>2</v>
      </c>
      <c r="L118" s="306">
        <v>100</v>
      </c>
      <c r="M118" s="307">
        <f t="shared" si="127"/>
        <v>2300</v>
      </c>
      <c r="N118" s="304">
        <v>1200</v>
      </c>
      <c r="O118" s="305" t="s">
        <v>556</v>
      </c>
      <c r="P118" s="300">
        <v>44784</v>
      </c>
      <c r="Q118" s="1"/>
      <c r="R118" s="6" t="s">
        <v>830</v>
      </c>
      <c r="S118" s="1"/>
      <c r="T118" s="1"/>
      <c r="U118" s="1"/>
      <c r="V118" s="1"/>
      <c r="W118" s="1"/>
      <c r="X118" s="6"/>
      <c r="Y118" s="1"/>
      <c r="Z118" s="1"/>
      <c r="AA118" s="1"/>
      <c r="AB118" s="1"/>
      <c r="AC118" s="1"/>
      <c r="AD118" s="6"/>
      <c r="AE118" s="1"/>
      <c r="AF118" s="1"/>
      <c r="AG118" s="1"/>
      <c r="AH118" s="1"/>
      <c r="AI118" s="1"/>
      <c r="AJ118" s="6"/>
      <c r="AK118" s="1"/>
      <c r="AL118" s="392"/>
    </row>
    <row r="119" spans="1:38" s="393" customFormat="1" ht="12" customHeight="1">
      <c r="A119" s="428">
        <v>6</v>
      </c>
      <c r="B119" s="335">
        <v>44785</v>
      </c>
      <c r="C119" s="429"/>
      <c r="D119" s="430" t="s">
        <v>1043</v>
      </c>
      <c r="E119" s="428" t="s">
        <v>558</v>
      </c>
      <c r="F119" s="428">
        <v>40</v>
      </c>
      <c r="G119" s="428">
        <v>19</v>
      </c>
      <c r="H119" s="431">
        <v>47.5</v>
      </c>
      <c r="I119" s="432" t="s">
        <v>1044</v>
      </c>
      <c r="J119" s="305" t="s">
        <v>936</v>
      </c>
      <c r="K119" s="304">
        <f t="shared" si="128"/>
        <v>7.5</v>
      </c>
      <c r="L119" s="306">
        <v>100</v>
      </c>
      <c r="M119" s="307">
        <f t="shared" si="127"/>
        <v>1775</v>
      </c>
      <c r="N119" s="304">
        <v>250</v>
      </c>
      <c r="O119" s="305" t="s">
        <v>556</v>
      </c>
      <c r="P119" s="300">
        <v>44790</v>
      </c>
      <c r="Q119" s="1"/>
      <c r="R119" s="6" t="s">
        <v>557</v>
      </c>
      <c r="S119" s="1"/>
      <c r="T119" s="1"/>
      <c r="U119" s="1"/>
      <c r="V119" s="1"/>
      <c r="W119" s="1"/>
      <c r="X119" s="6"/>
      <c r="Y119" s="1"/>
      <c r="Z119" s="1"/>
      <c r="AA119" s="1"/>
      <c r="AB119" s="1"/>
      <c r="AC119" s="1"/>
      <c r="AD119" s="6"/>
      <c r="AE119" s="1"/>
      <c r="AF119" s="1"/>
      <c r="AG119" s="1"/>
      <c r="AH119" s="1"/>
      <c r="AI119" s="1"/>
      <c r="AJ119" s="6"/>
      <c r="AK119" s="1"/>
      <c r="AL119" s="392"/>
    </row>
    <row r="120" spans="1:38" s="393" customFormat="1" ht="12" customHeight="1">
      <c r="A120" s="337">
        <v>7</v>
      </c>
      <c r="B120" s="335">
        <v>44789</v>
      </c>
      <c r="C120" s="338"/>
      <c r="D120" s="338" t="s">
        <v>1052</v>
      </c>
      <c r="E120" s="337" t="s">
        <v>558</v>
      </c>
      <c r="F120" s="337">
        <v>245</v>
      </c>
      <c r="G120" s="337">
        <v>140</v>
      </c>
      <c r="H120" s="337">
        <v>300</v>
      </c>
      <c r="I120" s="337" t="s">
        <v>1053</v>
      </c>
      <c r="J120" s="305" t="s">
        <v>694</v>
      </c>
      <c r="K120" s="304">
        <f t="shared" ref="K120" si="129">H120-F120</f>
        <v>55</v>
      </c>
      <c r="L120" s="306">
        <v>100</v>
      </c>
      <c r="M120" s="307">
        <f t="shared" ref="M120" si="130">(K120*N120)-L120</f>
        <v>1275</v>
      </c>
      <c r="N120" s="304">
        <v>25</v>
      </c>
      <c r="O120" s="305" t="s">
        <v>556</v>
      </c>
      <c r="P120" s="300">
        <v>44789</v>
      </c>
      <c r="Q120" s="1"/>
      <c r="R120" s="6"/>
      <c r="S120" s="1"/>
      <c r="T120" s="1"/>
      <c r="U120" s="1"/>
      <c r="V120" s="1"/>
      <c r="W120" s="1"/>
      <c r="X120" s="6"/>
      <c r="Y120" s="1"/>
      <c r="Z120" s="1"/>
      <c r="AA120" s="1"/>
      <c r="AB120" s="1"/>
      <c r="AC120" s="1"/>
      <c r="AD120" s="6"/>
      <c r="AE120" s="1"/>
      <c r="AF120" s="1"/>
      <c r="AG120" s="1"/>
      <c r="AH120" s="1"/>
      <c r="AI120" s="1"/>
      <c r="AJ120" s="6"/>
      <c r="AK120" s="1"/>
      <c r="AL120" s="392"/>
    </row>
    <row r="121" spans="1:38" s="393" customFormat="1" ht="12" customHeight="1">
      <c r="A121" s="289">
        <v>8</v>
      </c>
      <c r="B121" s="366">
        <v>44789</v>
      </c>
      <c r="C121" s="290"/>
      <c r="D121" s="291" t="s">
        <v>1066</v>
      </c>
      <c r="E121" s="289" t="s">
        <v>893</v>
      </c>
      <c r="F121" s="289" t="s">
        <v>1067</v>
      </c>
      <c r="G121" s="289">
        <v>140</v>
      </c>
      <c r="H121" s="292"/>
      <c r="I121" s="293" t="s">
        <v>1068</v>
      </c>
      <c r="J121" s="255" t="s">
        <v>559</v>
      </c>
      <c r="K121" s="225"/>
      <c r="L121" s="244"/>
      <c r="M121" s="245"/>
      <c r="N121" s="225"/>
      <c r="O121" s="255"/>
      <c r="P121" s="221"/>
      <c r="Q121" s="1"/>
      <c r="R121" s="6"/>
      <c r="S121" s="1"/>
      <c r="T121" s="1"/>
      <c r="U121" s="1"/>
      <c r="V121" s="1"/>
      <c r="W121" s="1"/>
      <c r="X121" s="6"/>
      <c r="Y121" s="1"/>
      <c r="Z121" s="1"/>
      <c r="AA121" s="1"/>
      <c r="AB121" s="1"/>
      <c r="AC121" s="1"/>
      <c r="AD121" s="6"/>
      <c r="AE121" s="1"/>
      <c r="AF121" s="1"/>
      <c r="AG121" s="1"/>
      <c r="AH121" s="1"/>
      <c r="AI121" s="1"/>
      <c r="AJ121" s="6"/>
      <c r="AK121" s="1"/>
      <c r="AL121" s="392"/>
    </row>
    <row r="122" spans="1:38" s="393" customFormat="1" ht="12" customHeight="1">
      <c r="A122" s="428">
        <v>9</v>
      </c>
      <c r="B122" s="350">
        <v>44790</v>
      </c>
      <c r="C122" s="429"/>
      <c r="D122" s="430" t="s">
        <v>1089</v>
      </c>
      <c r="E122" s="428" t="s">
        <v>558</v>
      </c>
      <c r="F122" s="428">
        <v>235</v>
      </c>
      <c r="G122" s="428">
        <v>140</v>
      </c>
      <c r="H122" s="431">
        <v>295</v>
      </c>
      <c r="I122" s="432" t="s">
        <v>1053</v>
      </c>
      <c r="J122" s="305" t="s">
        <v>764</v>
      </c>
      <c r="K122" s="304">
        <f t="shared" ref="K122" si="131">H122-F122</f>
        <v>60</v>
      </c>
      <c r="L122" s="306">
        <v>100</v>
      </c>
      <c r="M122" s="307">
        <f t="shared" ref="M122" si="132">(K122*N122)-L122</f>
        <v>1400</v>
      </c>
      <c r="N122" s="304">
        <v>25</v>
      </c>
      <c r="O122" s="305" t="s">
        <v>556</v>
      </c>
      <c r="P122" s="300">
        <v>44790</v>
      </c>
      <c r="Q122" s="1"/>
      <c r="R122" s="6"/>
      <c r="S122" s="1"/>
      <c r="T122" s="1"/>
      <c r="U122" s="1"/>
      <c r="V122" s="1"/>
      <c r="W122" s="1"/>
      <c r="X122" s="6"/>
      <c r="Y122" s="1"/>
      <c r="Z122" s="1"/>
      <c r="AA122" s="1"/>
      <c r="AB122" s="1"/>
      <c r="AC122" s="1"/>
      <c r="AD122" s="6"/>
      <c r="AE122" s="1"/>
      <c r="AF122" s="1"/>
      <c r="AG122" s="1"/>
      <c r="AH122" s="1"/>
      <c r="AI122" s="1"/>
      <c r="AJ122" s="6"/>
      <c r="AK122" s="1"/>
      <c r="AL122" s="392"/>
    </row>
    <row r="123" spans="1:38" s="393" customFormat="1" ht="12" customHeight="1">
      <c r="A123" s="289">
        <v>10</v>
      </c>
      <c r="B123" s="366">
        <v>44790</v>
      </c>
      <c r="C123" s="290"/>
      <c r="D123" s="291" t="s">
        <v>1090</v>
      </c>
      <c r="E123" s="289" t="s">
        <v>558</v>
      </c>
      <c r="F123" s="427" t="s">
        <v>1092</v>
      </c>
      <c r="G123" s="289">
        <v>6</v>
      </c>
      <c r="H123" s="292"/>
      <c r="I123" s="293" t="s">
        <v>1091</v>
      </c>
      <c r="J123" s="255" t="s">
        <v>559</v>
      </c>
      <c r="K123" s="225"/>
      <c r="L123" s="244"/>
      <c r="M123" s="245"/>
      <c r="N123" s="225"/>
      <c r="O123" s="255"/>
      <c r="P123" s="221"/>
      <c r="Q123" s="1"/>
      <c r="R123" s="6"/>
      <c r="S123" s="1"/>
      <c r="T123" s="1"/>
      <c r="U123" s="1"/>
      <c r="V123" s="1"/>
      <c r="W123" s="1"/>
      <c r="X123" s="6"/>
      <c r="Y123" s="1"/>
      <c r="Z123" s="1"/>
      <c r="AA123" s="1"/>
      <c r="AB123" s="1"/>
      <c r="AC123" s="1"/>
      <c r="AD123" s="6"/>
      <c r="AE123" s="1"/>
      <c r="AF123" s="1"/>
      <c r="AG123" s="1"/>
      <c r="AH123" s="1"/>
      <c r="AI123" s="1"/>
      <c r="AJ123" s="6"/>
      <c r="AK123" s="1"/>
      <c r="AL123" s="392"/>
    </row>
    <row r="124" spans="1:38" s="393" customFormat="1" ht="12" customHeight="1">
      <c r="A124" s="428">
        <v>11</v>
      </c>
      <c r="B124" s="350">
        <v>44790</v>
      </c>
      <c r="C124" s="429"/>
      <c r="D124" s="430" t="s">
        <v>1093</v>
      </c>
      <c r="E124" s="428" t="s">
        <v>558</v>
      </c>
      <c r="F124" s="428">
        <v>29</v>
      </c>
      <c r="G124" s="428">
        <v>19</v>
      </c>
      <c r="H124" s="431">
        <v>34.5</v>
      </c>
      <c r="I124" s="432" t="s">
        <v>1094</v>
      </c>
      <c r="J124" s="305" t="s">
        <v>963</v>
      </c>
      <c r="K124" s="304">
        <f t="shared" ref="K124" si="133">H124-F124</f>
        <v>5.5</v>
      </c>
      <c r="L124" s="306">
        <v>100</v>
      </c>
      <c r="M124" s="307">
        <f t="shared" ref="M124" si="134">(K124*N124)-L124</f>
        <v>2650</v>
      </c>
      <c r="N124" s="304">
        <v>500</v>
      </c>
      <c r="O124" s="305" t="s">
        <v>556</v>
      </c>
      <c r="P124" s="300">
        <v>44790</v>
      </c>
      <c r="Q124" s="1"/>
      <c r="R124" s="6"/>
      <c r="S124" s="1"/>
      <c r="T124" s="1"/>
      <c r="U124" s="1"/>
      <c r="V124" s="1"/>
      <c r="W124" s="1"/>
      <c r="X124" s="6"/>
      <c r="Y124" s="1"/>
      <c r="Z124" s="1"/>
      <c r="AA124" s="1"/>
      <c r="AB124" s="1"/>
      <c r="AC124" s="1"/>
      <c r="AD124" s="6"/>
      <c r="AE124" s="1"/>
      <c r="AF124" s="1"/>
      <c r="AG124" s="1"/>
      <c r="AH124" s="1"/>
      <c r="AI124" s="1"/>
      <c r="AJ124" s="6"/>
      <c r="AK124" s="1"/>
      <c r="AL124" s="392"/>
    </row>
    <row r="125" spans="1:38" s="393" customFormat="1" ht="12" customHeight="1">
      <c r="A125" s="289"/>
      <c r="B125" s="366"/>
      <c r="C125" s="290"/>
      <c r="D125" s="291"/>
      <c r="E125" s="289"/>
      <c r="F125" s="289"/>
      <c r="G125" s="289"/>
      <c r="H125" s="292"/>
      <c r="I125" s="293"/>
      <c r="J125" s="255"/>
      <c r="K125" s="225"/>
      <c r="L125" s="244"/>
      <c r="M125" s="245"/>
      <c r="N125" s="225"/>
      <c r="O125" s="255"/>
      <c r="P125" s="221"/>
      <c r="Q125" s="1"/>
      <c r="R125" s="6"/>
      <c r="S125" s="1"/>
      <c r="T125" s="1"/>
      <c r="U125" s="1"/>
      <c r="V125" s="1"/>
      <c r="W125" s="1"/>
      <c r="X125" s="6"/>
      <c r="Y125" s="1"/>
      <c r="Z125" s="1"/>
      <c r="AA125" s="1"/>
      <c r="AB125" s="1"/>
      <c r="AC125" s="1"/>
      <c r="AD125" s="6"/>
      <c r="AE125" s="1"/>
      <c r="AF125" s="1"/>
      <c r="AG125" s="1"/>
      <c r="AH125" s="1"/>
      <c r="AI125" s="1"/>
      <c r="AJ125" s="6"/>
      <c r="AK125" s="1"/>
      <c r="AL125" s="392"/>
    </row>
    <row r="126" spans="1:38" ht="15" customHeight="1">
      <c r="A126" s="289"/>
      <c r="B126" s="344"/>
      <c r="C126" s="290"/>
      <c r="D126" s="291"/>
      <c r="E126" s="289"/>
      <c r="F126" s="289"/>
      <c r="G126" s="289"/>
      <c r="H126" s="292"/>
      <c r="I126" s="293"/>
      <c r="J126" s="255"/>
      <c r="K126" s="225"/>
      <c r="L126" s="244"/>
      <c r="M126" s="245"/>
      <c r="N126" s="225"/>
      <c r="O126" s="255"/>
      <c r="P126" s="221"/>
      <c r="Q126" s="1"/>
      <c r="R126" s="6"/>
      <c r="S126" s="1"/>
      <c r="T126" s="1"/>
      <c r="U126" s="1"/>
      <c r="V126" s="1"/>
      <c r="W126" s="1"/>
      <c r="X126" s="6"/>
      <c r="Y126" s="1"/>
      <c r="Z126" s="1"/>
      <c r="AA126" s="1"/>
      <c r="AB126" s="1"/>
      <c r="AC126" s="1"/>
      <c r="AD126" s="6"/>
      <c r="AE126" s="1"/>
      <c r="AF126" s="1"/>
      <c r="AG126" s="1"/>
      <c r="AH126" s="1"/>
      <c r="AI126" s="1"/>
      <c r="AJ126" s="6"/>
      <c r="AK126" s="1"/>
      <c r="AL126" s="1"/>
    </row>
    <row r="127" spans="1:38" ht="12.75" customHeight="1">
      <c r="A127" s="142"/>
      <c r="B127" s="147"/>
      <c r="C127" s="147"/>
      <c r="D127" s="148"/>
      <c r="E127" s="142"/>
      <c r="F127" s="149"/>
      <c r="G127" s="142"/>
      <c r="H127" s="142"/>
      <c r="I127" s="142"/>
      <c r="J127" s="147"/>
      <c r="K127" s="150"/>
      <c r="L127" s="142"/>
      <c r="M127" s="142"/>
      <c r="N127" s="142"/>
      <c r="O127" s="151"/>
      <c r="P127" s="1"/>
      <c r="Q127" s="1"/>
      <c r="R127" s="6"/>
      <c r="S127" s="1"/>
      <c r="T127" s="1"/>
      <c r="U127" s="1"/>
      <c r="V127" s="1"/>
      <c r="W127" s="1"/>
      <c r="X127" s="6"/>
      <c r="Y127" s="1"/>
      <c r="Z127" s="1"/>
      <c r="AA127" s="1"/>
      <c r="AB127" s="1"/>
      <c r="AC127" s="1"/>
      <c r="AD127" s="6"/>
      <c r="AE127" s="1"/>
      <c r="AF127" s="1"/>
      <c r="AG127" s="1"/>
      <c r="AH127" s="1"/>
      <c r="AI127" s="1"/>
      <c r="AJ127" s="6"/>
      <c r="AK127" s="1"/>
    </row>
    <row r="128" spans="1:38" ht="38.25" customHeight="1">
      <c r="A128" s="94" t="s">
        <v>580</v>
      </c>
      <c r="B128" s="152"/>
      <c r="C128" s="152"/>
      <c r="D128" s="153"/>
      <c r="E128" s="127"/>
      <c r="F128" s="6"/>
      <c r="G128" s="6"/>
      <c r="H128" s="128"/>
      <c r="I128" s="154"/>
      <c r="J128" s="1"/>
      <c r="K128" s="6"/>
      <c r="L128" s="6"/>
      <c r="M128" s="6"/>
      <c r="N128" s="1"/>
      <c r="O128" s="1"/>
      <c r="Q128" s="1"/>
      <c r="R128" s="6"/>
      <c r="S128" s="1"/>
      <c r="T128" s="1"/>
      <c r="U128" s="1"/>
      <c r="V128" s="1"/>
      <c r="W128" s="1"/>
      <c r="X128" s="6"/>
      <c r="Y128" s="1"/>
      <c r="Z128" s="1"/>
      <c r="AA128" s="1"/>
      <c r="AB128" s="1"/>
      <c r="AC128" s="1"/>
      <c r="AD128" s="6"/>
      <c r="AE128" s="1"/>
      <c r="AF128" s="1"/>
      <c r="AG128" s="1"/>
      <c r="AH128" s="1"/>
      <c r="AI128" s="1"/>
      <c r="AJ128" s="6"/>
      <c r="AK128" s="1"/>
    </row>
    <row r="129" spans="1:38" s="220" customFormat="1" ht="14.25" customHeight="1">
      <c r="A129" s="95" t="s">
        <v>16</v>
      </c>
      <c r="B129" s="96" t="s">
        <v>533</v>
      </c>
      <c r="C129" s="96"/>
      <c r="D129" s="97" t="s">
        <v>544</v>
      </c>
      <c r="E129" s="96" t="s">
        <v>545</v>
      </c>
      <c r="F129" s="96" t="s">
        <v>546</v>
      </c>
      <c r="G129" s="96" t="s">
        <v>547</v>
      </c>
      <c r="H129" s="96" t="s">
        <v>548</v>
      </c>
      <c r="I129" s="96" t="s">
        <v>549</v>
      </c>
      <c r="J129" s="95" t="s">
        <v>550</v>
      </c>
      <c r="K129" s="131" t="s">
        <v>567</v>
      </c>
      <c r="L129" s="132" t="s">
        <v>552</v>
      </c>
      <c r="M129" s="98" t="s">
        <v>553</v>
      </c>
      <c r="N129" s="96" t="s">
        <v>554</v>
      </c>
      <c r="O129" s="97" t="s">
        <v>555</v>
      </c>
      <c r="P129" s="96" t="s">
        <v>786</v>
      </c>
      <c r="Q129" s="219"/>
      <c r="R129" s="6"/>
      <c r="S129" s="219"/>
      <c r="T129" s="219"/>
      <c r="U129" s="219"/>
      <c r="V129" s="219"/>
      <c r="W129" s="219"/>
      <c r="X129" s="219"/>
      <c r="Y129" s="219"/>
      <c r="Z129" s="219"/>
      <c r="AA129" s="219"/>
      <c r="AB129" s="219"/>
      <c r="AC129" s="219"/>
      <c r="AD129" s="219"/>
      <c r="AE129" s="219"/>
      <c r="AF129" s="219"/>
      <c r="AG129" s="219"/>
      <c r="AH129" s="219"/>
      <c r="AI129" s="219"/>
      <c r="AJ129" s="219"/>
      <c r="AK129" s="219"/>
      <c r="AL129" s="219"/>
    </row>
    <row r="130" spans="1:38" s="220" customFormat="1" ht="12.75" customHeight="1">
      <c r="A130" s="344"/>
      <c r="B130" s="344"/>
      <c r="C130" s="344"/>
      <c r="D130" s="344"/>
      <c r="E130" s="362"/>
      <c r="F130" s="362"/>
      <c r="G130" s="362"/>
      <c r="H130" s="362"/>
      <c r="I130" s="362"/>
      <c r="J130" s="255"/>
      <c r="K130" s="225"/>
      <c r="L130" s="244"/>
      <c r="M130" s="245"/>
      <c r="N130" s="225"/>
      <c r="O130" s="255"/>
      <c r="P130" s="221"/>
      <c r="Q130" s="219"/>
      <c r="R130" s="1" t="s">
        <v>557</v>
      </c>
      <c r="S130" s="219"/>
      <c r="T130" s="219"/>
      <c r="U130" s="219"/>
      <c r="V130" s="219"/>
      <c r="W130" s="219"/>
      <c r="X130" s="219"/>
      <c r="Y130" s="219"/>
      <c r="Z130" s="219"/>
      <c r="AA130" s="219"/>
      <c r="AB130" s="219"/>
      <c r="AC130" s="219"/>
      <c r="AD130" s="219"/>
      <c r="AE130" s="219"/>
      <c r="AF130" s="219"/>
      <c r="AG130" s="219"/>
      <c r="AH130" s="219"/>
      <c r="AI130" s="219"/>
      <c r="AJ130" s="219"/>
      <c r="AK130" s="219"/>
      <c r="AL130" s="219"/>
    </row>
    <row r="131" spans="1:38" ht="14.25" customHeight="1">
      <c r="A131" s="362"/>
      <c r="B131" s="360"/>
      <c r="C131" s="361"/>
      <c r="D131" s="361"/>
      <c r="E131" s="362"/>
      <c r="F131" s="362"/>
      <c r="G131" s="362"/>
      <c r="H131" s="362"/>
      <c r="I131" s="362"/>
      <c r="J131" s="255"/>
      <c r="K131" s="225"/>
      <c r="L131" s="244"/>
      <c r="M131" s="245"/>
      <c r="N131" s="225"/>
      <c r="O131" s="255"/>
      <c r="P131" s="221"/>
      <c r="R131" s="219"/>
      <c r="S131" s="41"/>
      <c r="T131" s="1"/>
      <c r="U131" s="1"/>
      <c r="V131" s="1"/>
      <c r="W131" s="1"/>
      <c r="X131" s="1"/>
      <c r="Y131" s="1"/>
      <c r="Z131" s="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</row>
    <row r="132" spans="1:38" ht="12.75" customHeight="1">
      <c r="A132" s="362"/>
      <c r="B132" s="360"/>
      <c r="C132" s="361"/>
      <c r="D132" s="361"/>
      <c r="E132" s="362"/>
      <c r="F132" s="362"/>
      <c r="G132" s="362"/>
      <c r="H132" s="362"/>
      <c r="I132" s="362"/>
      <c r="J132" s="255"/>
      <c r="K132" s="225"/>
      <c r="L132" s="244"/>
      <c r="M132" s="245"/>
      <c r="N132" s="225"/>
      <c r="O132" s="255"/>
      <c r="P132" s="221"/>
      <c r="R132" s="6"/>
      <c r="S132" s="1"/>
      <c r="T132" s="1"/>
      <c r="U132" s="1"/>
      <c r="V132" s="1"/>
      <c r="W132" s="1"/>
      <c r="X132" s="1"/>
      <c r="Y132" s="1"/>
    </row>
    <row r="133" spans="1:38" ht="12.75" customHeight="1">
      <c r="A133" s="111" t="s">
        <v>560</v>
      </c>
      <c r="B133" s="111"/>
      <c r="C133" s="111"/>
      <c r="D133" s="111"/>
      <c r="E133" s="41"/>
      <c r="F133" s="119" t="s">
        <v>562</v>
      </c>
      <c r="G133" s="56"/>
      <c r="H133" s="56"/>
      <c r="I133" s="56"/>
      <c r="J133" s="6"/>
      <c r="K133" s="136"/>
      <c r="L133" s="137"/>
      <c r="M133" s="6"/>
      <c r="N133" s="101"/>
      <c r="O133" s="155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38" ht="12.75" customHeight="1">
      <c r="A134" s="118" t="s">
        <v>561</v>
      </c>
      <c r="B134" s="111"/>
      <c r="C134" s="111"/>
      <c r="D134" s="111"/>
      <c r="E134" s="6"/>
      <c r="F134" s="119" t="s">
        <v>564</v>
      </c>
      <c r="G134" s="6"/>
      <c r="H134" s="6" t="s">
        <v>782</v>
      </c>
      <c r="I134" s="6"/>
      <c r="J134" s="1"/>
      <c r="K134" s="6"/>
      <c r="L134" s="6"/>
      <c r="M134" s="6"/>
      <c r="N134" s="1"/>
      <c r="O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12.75" customHeight="1">
      <c r="A135" s="118"/>
      <c r="B135" s="111"/>
      <c r="C135" s="111"/>
      <c r="D135" s="111"/>
      <c r="E135" s="6"/>
      <c r="F135" s="119"/>
      <c r="G135" s="6"/>
      <c r="H135" s="6"/>
      <c r="I135" s="6"/>
      <c r="J135" s="1"/>
      <c r="K135" s="6"/>
      <c r="L135" s="6"/>
      <c r="M135" s="6"/>
      <c r="N135" s="1"/>
      <c r="O135" s="1"/>
      <c r="Q135" s="1"/>
      <c r="R135" s="5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118"/>
      <c r="B136" s="111"/>
      <c r="C136" s="111"/>
      <c r="D136" s="111"/>
      <c r="E136" s="6"/>
      <c r="F136" s="119"/>
      <c r="G136" s="56"/>
      <c r="H136" s="41"/>
      <c r="I136" s="56"/>
      <c r="J136" s="6"/>
      <c r="K136" s="136"/>
      <c r="L136" s="137"/>
      <c r="M136" s="6"/>
      <c r="N136" s="101"/>
      <c r="O136" s="138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56"/>
      <c r="B137" s="100"/>
      <c r="C137" s="100"/>
      <c r="D137" s="41"/>
      <c r="E137" s="56"/>
      <c r="F137" s="56"/>
      <c r="G137" s="56"/>
      <c r="H137" s="41"/>
      <c r="I137" s="56"/>
      <c r="J137" s="6"/>
      <c r="K137" s="136"/>
      <c r="L137" s="137"/>
      <c r="M137" s="6"/>
      <c r="N137" s="101"/>
      <c r="O137" s="138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38.25" customHeight="1">
      <c r="A138" s="41"/>
      <c r="B138" s="156" t="s">
        <v>581</v>
      </c>
      <c r="C138" s="156"/>
      <c r="D138" s="156"/>
      <c r="E138" s="156"/>
      <c r="F138" s="6"/>
      <c r="G138" s="6"/>
      <c r="H138" s="129"/>
      <c r="I138" s="6"/>
      <c r="J138" s="129"/>
      <c r="K138" s="130"/>
      <c r="L138" s="6"/>
      <c r="M138" s="6"/>
      <c r="N138" s="1"/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95" t="s">
        <v>16</v>
      </c>
      <c r="B139" s="96" t="s">
        <v>533</v>
      </c>
      <c r="C139" s="96"/>
      <c r="D139" s="97" t="s">
        <v>544</v>
      </c>
      <c r="E139" s="96" t="s">
        <v>545</v>
      </c>
      <c r="F139" s="96" t="s">
        <v>546</v>
      </c>
      <c r="G139" s="96" t="s">
        <v>582</v>
      </c>
      <c r="H139" s="96" t="s">
        <v>583</v>
      </c>
      <c r="I139" s="96" t="s">
        <v>549</v>
      </c>
      <c r="J139" s="157" t="s">
        <v>550</v>
      </c>
      <c r="K139" s="96" t="s">
        <v>551</v>
      </c>
      <c r="L139" s="96" t="s">
        <v>584</v>
      </c>
      <c r="M139" s="96" t="s">
        <v>554</v>
      </c>
      <c r="N139" s="97" t="s">
        <v>555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158">
        <v>1</v>
      </c>
      <c r="B140" s="159">
        <v>41579</v>
      </c>
      <c r="C140" s="159"/>
      <c r="D140" s="160" t="s">
        <v>585</v>
      </c>
      <c r="E140" s="161" t="s">
        <v>586</v>
      </c>
      <c r="F140" s="162">
        <v>82</v>
      </c>
      <c r="G140" s="161" t="s">
        <v>587</v>
      </c>
      <c r="H140" s="161">
        <v>100</v>
      </c>
      <c r="I140" s="163">
        <v>100</v>
      </c>
      <c r="J140" s="164" t="s">
        <v>588</v>
      </c>
      <c r="K140" s="165">
        <f t="shared" ref="K140:K192" si="135">H140-F140</f>
        <v>18</v>
      </c>
      <c r="L140" s="166">
        <f t="shared" ref="L140:L192" si="136">K140/F140</f>
        <v>0.21951219512195122</v>
      </c>
      <c r="M140" s="161" t="s">
        <v>556</v>
      </c>
      <c r="N140" s="167">
        <v>42657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58">
        <v>2</v>
      </c>
      <c r="B141" s="159">
        <v>41794</v>
      </c>
      <c r="C141" s="159"/>
      <c r="D141" s="160" t="s">
        <v>589</v>
      </c>
      <c r="E141" s="161" t="s">
        <v>558</v>
      </c>
      <c r="F141" s="162">
        <v>257</v>
      </c>
      <c r="G141" s="161" t="s">
        <v>587</v>
      </c>
      <c r="H141" s="161">
        <v>300</v>
      </c>
      <c r="I141" s="163">
        <v>300</v>
      </c>
      <c r="J141" s="164" t="s">
        <v>588</v>
      </c>
      <c r="K141" s="165">
        <f t="shared" si="135"/>
        <v>43</v>
      </c>
      <c r="L141" s="166">
        <f t="shared" si="136"/>
        <v>0.16731517509727625</v>
      </c>
      <c r="M141" s="161" t="s">
        <v>556</v>
      </c>
      <c r="N141" s="167">
        <v>41822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58">
        <v>3</v>
      </c>
      <c r="B142" s="159">
        <v>41828</v>
      </c>
      <c r="C142" s="159"/>
      <c r="D142" s="160" t="s">
        <v>590</v>
      </c>
      <c r="E142" s="161" t="s">
        <v>558</v>
      </c>
      <c r="F142" s="162">
        <v>393</v>
      </c>
      <c r="G142" s="161" t="s">
        <v>587</v>
      </c>
      <c r="H142" s="161">
        <v>468</v>
      </c>
      <c r="I142" s="163">
        <v>468</v>
      </c>
      <c r="J142" s="164" t="s">
        <v>588</v>
      </c>
      <c r="K142" s="165">
        <f t="shared" si="135"/>
        <v>75</v>
      </c>
      <c r="L142" s="166">
        <f t="shared" si="136"/>
        <v>0.19083969465648856</v>
      </c>
      <c r="M142" s="161" t="s">
        <v>556</v>
      </c>
      <c r="N142" s="167">
        <v>41863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58">
        <v>4</v>
      </c>
      <c r="B143" s="159">
        <v>41857</v>
      </c>
      <c r="C143" s="159"/>
      <c r="D143" s="160" t="s">
        <v>591</v>
      </c>
      <c r="E143" s="161" t="s">
        <v>558</v>
      </c>
      <c r="F143" s="162">
        <v>205</v>
      </c>
      <c r="G143" s="161" t="s">
        <v>587</v>
      </c>
      <c r="H143" s="161">
        <v>275</v>
      </c>
      <c r="I143" s="163">
        <v>250</v>
      </c>
      <c r="J143" s="164" t="s">
        <v>588</v>
      </c>
      <c r="K143" s="165">
        <f t="shared" si="135"/>
        <v>70</v>
      </c>
      <c r="L143" s="166">
        <f t="shared" si="136"/>
        <v>0.34146341463414637</v>
      </c>
      <c r="M143" s="161" t="s">
        <v>556</v>
      </c>
      <c r="N143" s="167">
        <v>41962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58">
        <v>5</v>
      </c>
      <c r="B144" s="159">
        <v>41886</v>
      </c>
      <c r="C144" s="159"/>
      <c r="D144" s="160" t="s">
        <v>592</v>
      </c>
      <c r="E144" s="161" t="s">
        <v>558</v>
      </c>
      <c r="F144" s="162">
        <v>162</v>
      </c>
      <c r="G144" s="161" t="s">
        <v>587</v>
      </c>
      <c r="H144" s="161">
        <v>190</v>
      </c>
      <c r="I144" s="163">
        <v>190</v>
      </c>
      <c r="J144" s="164" t="s">
        <v>588</v>
      </c>
      <c r="K144" s="165">
        <f t="shared" si="135"/>
        <v>28</v>
      </c>
      <c r="L144" s="166">
        <f t="shared" si="136"/>
        <v>0.1728395061728395</v>
      </c>
      <c r="M144" s="161" t="s">
        <v>556</v>
      </c>
      <c r="N144" s="167">
        <v>42006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8">
        <v>6</v>
      </c>
      <c r="B145" s="159">
        <v>41886</v>
      </c>
      <c r="C145" s="159"/>
      <c r="D145" s="160" t="s">
        <v>593</v>
      </c>
      <c r="E145" s="161" t="s">
        <v>558</v>
      </c>
      <c r="F145" s="162">
        <v>75</v>
      </c>
      <c r="G145" s="161" t="s">
        <v>587</v>
      </c>
      <c r="H145" s="161">
        <v>91.5</v>
      </c>
      <c r="I145" s="163" t="s">
        <v>594</v>
      </c>
      <c r="J145" s="164" t="s">
        <v>595</v>
      </c>
      <c r="K145" s="165">
        <f t="shared" si="135"/>
        <v>16.5</v>
      </c>
      <c r="L145" s="166">
        <f t="shared" si="136"/>
        <v>0.22</v>
      </c>
      <c r="M145" s="161" t="s">
        <v>556</v>
      </c>
      <c r="N145" s="167">
        <v>41954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8">
        <v>7</v>
      </c>
      <c r="B146" s="159">
        <v>41913</v>
      </c>
      <c r="C146" s="159"/>
      <c r="D146" s="160" t="s">
        <v>596</v>
      </c>
      <c r="E146" s="161" t="s">
        <v>558</v>
      </c>
      <c r="F146" s="162">
        <v>850</v>
      </c>
      <c r="G146" s="161" t="s">
        <v>587</v>
      </c>
      <c r="H146" s="161">
        <v>982.5</v>
      </c>
      <c r="I146" s="163">
        <v>1050</v>
      </c>
      <c r="J146" s="164" t="s">
        <v>597</v>
      </c>
      <c r="K146" s="165">
        <f t="shared" si="135"/>
        <v>132.5</v>
      </c>
      <c r="L146" s="166">
        <f t="shared" si="136"/>
        <v>0.15588235294117647</v>
      </c>
      <c r="M146" s="161" t="s">
        <v>556</v>
      </c>
      <c r="N146" s="167">
        <v>42039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8">
        <v>8</v>
      </c>
      <c r="B147" s="159">
        <v>41913</v>
      </c>
      <c r="C147" s="159"/>
      <c r="D147" s="160" t="s">
        <v>598</v>
      </c>
      <c r="E147" s="161" t="s">
        <v>558</v>
      </c>
      <c r="F147" s="162">
        <v>475</v>
      </c>
      <c r="G147" s="161" t="s">
        <v>587</v>
      </c>
      <c r="H147" s="161">
        <v>515</v>
      </c>
      <c r="I147" s="163">
        <v>600</v>
      </c>
      <c r="J147" s="164" t="s">
        <v>599</v>
      </c>
      <c r="K147" s="165">
        <f t="shared" si="135"/>
        <v>40</v>
      </c>
      <c r="L147" s="166">
        <f t="shared" si="136"/>
        <v>8.4210526315789472E-2</v>
      </c>
      <c r="M147" s="161" t="s">
        <v>556</v>
      </c>
      <c r="N147" s="167">
        <v>41939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8">
        <v>9</v>
      </c>
      <c r="B148" s="159">
        <v>41913</v>
      </c>
      <c r="C148" s="159"/>
      <c r="D148" s="160" t="s">
        <v>600</v>
      </c>
      <c r="E148" s="161" t="s">
        <v>558</v>
      </c>
      <c r="F148" s="162">
        <v>86</v>
      </c>
      <c r="G148" s="161" t="s">
        <v>587</v>
      </c>
      <c r="H148" s="161">
        <v>99</v>
      </c>
      <c r="I148" s="163">
        <v>140</v>
      </c>
      <c r="J148" s="164" t="s">
        <v>601</v>
      </c>
      <c r="K148" s="165">
        <f t="shared" si="135"/>
        <v>13</v>
      </c>
      <c r="L148" s="166">
        <f t="shared" si="136"/>
        <v>0.15116279069767441</v>
      </c>
      <c r="M148" s="161" t="s">
        <v>556</v>
      </c>
      <c r="N148" s="167">
        <v>41939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8">
        <v>10</v>
      </c>
      <c r="B149" s="159">
        <v>41926</v>
      </c>
      <c r="C149" s="159"/>
      <c r="D149" s="160" t="s">
        <v>602</v>
      </c>
      <c r="E149" s="161" t="s">
        <v>558</v>
      </c>
      <c r="F149" s="162">
        <v>496.6</v>
      </c>
      <c r="G149" s="161" t="s">
        <v>587</v>
      </c>
      <c r="H149" s="161">
        <v>621</v>
      </c>
      <c r="I149" s="163">
        <v>580</v>
      </c>
      <c r="J149" s="164" t="s">
        <v>588</v>
      </c>
      <c r="K149" s="165">
        <f t="shared" si="135"/>
        <v>124.39999999999998</v>
      </c>
      <c r="L149" s="166">
        <f t="shared" si="136"/>
        <v>0.25050342327829234</v>
      </c>
      <c r="M149" s="161" t="s">
        <v>556</v>
      </c>
      <c r="N149" s="167">
        <v>42605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8">
        <v>11</v>
      </c>
      <c r="B150" s="159">
        <v>41926</v>
      </c>
      <c r="C150" s="159"/>
      <c r="D150" s="160" t="s">
        <v>603</v>
      </c>
      <c r="E150" s="161" t="s">
        <v>558</v>
      </c>
      <c r="F150" s="162">
        <v>2481.9</v>
      </c>
      <c r="G150" s="161" t="s">
        <v>587</v>
      </c>
      <c r="H150" s="161">
        <v>2840</v>
      </c>
      <c r="I150" s="163">
        <v>2870</v>
      </c>
      <c r="J150" s="164" t="s">
        <v>604</v>
      </c>
      <c r="K150" s="165">
        <f t="shared" si="135"/>
        <v>358.09999999999991</v>
      </c>
      <c r="L150" s="166">
        <f t="shared" si="136"/>
        <v>0.14428462065353154</v>
      </c>
      <c r="M150" s="161" t="s">
        <v>556</v>
      </c>
      <c r="N150" s="167">
        <v>42017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8">
        <v>12</v>
      </c>
      <c r="B151" s="159">
        <v>41928</v>
      </c>
      <c r="C151" s="159"/>
      <c r="D151" s="160" t="s">
        <v>605</v>
      </c>
      <c r="E151" s="161" t="s">
        <v>558</v>
      </c>
      <c r="F151" s="162">
        <v>84.5</v>
      </c>
      <c r="G151" s="161" t="s">
        <v>587</v>
      </c>
      <c r="H151" s="161">
        <v>93</v>
      </c>
      <c r="I151" s="163">
        <v>110</v>
      </c>
      <c r="J151" s="164" t="s">
        <v>606</v>
      </c>
      <c r="K151" s="165">
        <f t="shared" si="135"/>
        <v>8.5</v>
      </c>
      <c r="L151" s="166">
        <f t="shared" si="136"/>
        <v>0.10059171597633136</v>
      </c>
      <c r="M151" s="161" t="s">
        <v>556</v>
      </c>
      <c r="N151" s="167">
        <v>41939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13</v>
      </c>
      <c r="B152" s="159">
        <v>41928</v>
      </c>
      <c r="C152" s="159"/>
      <c r="D152" s="160" t="s">
        <v>607</v>
      </c>
      <c r="E152" s="161" t="s">
        <v>558</v>
      </c>
      <c r="F152" s="162">
        <v>401</v>
      </c>
      <c r="G152" s="161" t="s">
        <v>587</v>
      </c>
      <c r="H152" s="161">
        <v>428</v>
      </c>
      <c r="I152" s="163">
        <v>450</v>
      </c>
      <c r="J152" s="164" t="s">
        <v>608</v>
      </c>
      <c r="K152" s="165">
        <f t="shared" si="135"/>
        <v>27</v>
      </c>
      <c r="L152" s="166">
        <f t="shared" si="136"/>
        <v>6.7331670822942641E-2</v>
      </c>
      <c r="M152" s="161" t="s">
        <v>556</v>
      </c>
      <c r="N152" s="167">
        <v>42020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14</v>
      </c>
      <c r="B153" s="159">
        <v>41928</v>
      </c>
      <c r="C153" s="159"/>
      <c r="D153" s="160" t="s">
        <v>609</v>
      </c>
      <c r="E153" s="161" t="s">
        <v>558</v>
      </c>
      <c r="F153" s="162">
        <v>101</v>
      </c>
      <c r="G153" s="161" t="s">
        <v>587</v>
      </c>
      <c r="H153" s="161">
        <v>112</v>
      </c>
      <c r="I153" s="163">
        <v>120</v>
      </c>
      <c r="J153" s="164" t="s">
        <v>610</v>
      </c>
      <c r="K153" s="165">
        <f t="shared" si="135"/>
        <v>11</v>
      </c>
      <c r="L153" s="166">
        <f t="shared" si="136"/>
        <v>0.10891089108910891</v>
      </c>
      <c r="M153" s="161" t="s">
        <v>556</v>
      </c>
      <c r="N153" s="167">
        <v>41939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15</v>
      </c>
      <c r="B154" s="159">
        <v>41954</v>
      </c>
      <c r="C154" s="159"/>
      <c r="D154" s="160" t="s">
        <v>611</v>
      </c>
      <c r="E154" s="161" t="s">
        <v>558</v>
      </c>
      <c r="F154" s="162">
        <v>59</v>
      </c>
      <c r="G154" s="161" t="s">
        <v>587</v>
      </c>
      <c r="H154" s="161">
        <v>76</v>
      </c>
      <c r="I154" s="163">
        <v>76</v>
      </c>
      <c r="J154" s="164" t="s">
        <v>588</v>
      </c>
      <c r="K154" s="165">
        <f t="shared" si="135"/>
        <v>17</v>
      </c>
      <c r="L154" s="166">
        <f t="shared" si="136"/>
        <v>0.28813559322033899</v>
      </c>
      <c r="M154" s="161" t="s">
        <v>556</v>
      </c>
      <c r="N154" s="167">
        <v>43032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8">
        <v>16</v>
      </c>
      <c r="B155" s="159">
        <v>41954</v>
      </c>
      <c r="C155" s="159"/>
      <c r="D155" s="160" t="s">
        <v>600</v>
      </c>
      <c r="E155" s="161" t="s">
        <v>558</v>
      </c>
      <c r="F155" s="162">
        <v>99</v>
      </c>
      <c r="G155" s="161" t="s">
        <v>587</v>
      </c>
      <c r="H155" s="161">
        <v>120</v>
      </c>
      <c r="I155" s="163">
        <v>120</v>
      </c>
      <c r="J155" s="164" t="s">
        <v>569</v>
      </c>
      <c r="K155" s="165">
        <f t="shared" si="135"/>
        <v>21</v>
      </c>
      <c r="L155" s="166">
        <f t="shared" si="136"/>
        <v>0.21212121212121213</v>
      </c>
      <c r="M155" s="161" t="s">
        <v>556</v>
      </c>
      <c r="N155" s="167">
        <v>41960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8">
        <v>17</v>
      </c>
      <c r="B156" s="159">
        <v>41956</v>
      </c>
      <c r="C156" s="159"/>
      <c r="D156" s="160" t="s">
        <v>612</v>
      </c>
      <c r="E156" s="161" t="s">
        <v>558</v>
      </c>
      <c r="F156" s="162">
        <v>22</v>
      </c>
      <c r="G156" s="161" t="s">
        <v>587</v>
      </c>
      <c r="H156" s="161">
        <v>33.549999999999997</v>
      </c>
      <c r="I156" s="163">
        <v>32</v>
      </c>
      <c r="J156" s="164" t="s">
        <v>613</v>
      </c>
      <c r="K156" s="165">
        <f t="shared" si="135"/>
        <v>11.549999999999997</v>
      </c>
      <c r="L156" s="166">
        <f t="shared" si="136"/>
        <v>0.52499999999999991</v>
      </c>
      <c r="M156" s="161" t="s">
        <v>556</v>
      </c>
      <c r="N156" s="167">
        <v>42188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18</v>
      </c>
      <c r="B157" s="159">
        <v>41976</v>
      </c>
      <c r="C157" s="159"/>
      <c r="D157" s="160" t="s">
        <v>614</v>
      </c>
      <c r="E157" s="161" t="s">
        <v>558</v>
      </c>
      <c r="F157" s="162">
        <v>440</v>
      </c>
      <c r="G157" s="161" t="s">
        <v>587</v>
      </c>
      <c r="H157" s="161">
        <v>520</v>
      </c>
      <c r="I157" s="163">
        <v>520</v>
      </c>
      <c r="J157" s="164" t="s">
        <v>615</v>
      </c>
      <c r="K157" s="165">
        <f t="shared" si="135"/>
        <v>80</v>
      </c>
      <c r="L157" s="166">
        <f t="shared" si="136"/>
        <v>0.18181818181818182</v>
      </c>
      <c r="M157" s="161" t="s">
        <v>556</v>
      </c>
      <c r="N157" s="167">
        <v>42208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8">
        <v>19</v>
      </c>
      <c r="B158" s="159">
        <v>41976</v>
      </c>
      <c r="C158" s="159"/>
      <c r="D158" s="160" t="s">
        <v>616</v>
      </c>
      <c r="E158" s="161" t="s">
        <v>558</v>
      </c>
      <c r="F158" s="162">
        <v>360</v>
      </c>
      <c r="G158" s="161" t="s">
        <v>587</v>
      </c>
      <c r="H158" s="161">
        <v>427</v>
      </c>
      <c r="I158" s="163">
        <v>425</v>
      </c>
      <c r="J158" s="164" t="s">
        <v>617</v>
      </c>
      <c r="K158" s="165">
        <f t="shared" si="135"/>
        <v>67</v>
      </c>
      <c r="L158" s="166">
        <f t="shared" si="136"/>
        <v>0.18611111111111112</v>
      </c>
      <c r="M158" s="161" t="s">
        <v>556</v>
      </c>
      <c r="N158" s="167">
        <v>42058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20</v>
      </c>
      <c r="B159" s="159">
        <v>42012</v>
      </c>
      <c r="C159" s="159"/>
      <c r="D159" s="160" t="s">
        <v>618</v>
      </c>
      <c r="E159" s="161" t="s">
        <v>558</v>
      </c>
      <c r="F159" s="162">
        <v>360</v>
      </c>
      <c r="G159" s="161" t="s">
        <v>587</v>
      </c>
      <c r="H159" s="161">
        <v>455</v>
      </c>
      <c r="I159" s="163">
        <v>420</v>
      </c>
      <c r="J159" s="164" t="s">
        <v>619</v>
      </c>
      <c r="K159" s="165">
        <f t="shared" si="135"/>
        <v>95</v>
      </c>
      <c r="L159" s="166">
        <f t="shared" si="136"/>
        <v>0.2638888888888889</v>
      </c>
      <c r="M159" s="161" t="s">
        <v>556</v>
      </c>
      <c r="N159" s="167">
        <v>42024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8">
        <v>21</v>
      </c>
      <c r="B160" s="159">
        <v>42012</v>
      </c>
      <c r="C160" s="159"/>
      <c r="D160" s="160" t="s">
        <v>620</v>
      </c>
      <c r="E160" s="161" t="s">
        <v>558</v>
      </c>
      <c r="F160" s="162">
        <v>130</v>
      </c>
      <c r="G160" s="161"/>
      <c r="H160" s="161">
        <v>175.5</v>
      </c>
      <c r="I160" s="163">
        <v>165</v>
      </c>
      <c r="J160" s="164" t="s">
        <v>621</v>
      </c>
      <c r="K160" s="165">
        <f t="shared" si="135"/>
        <v>45.5</v>
      </c>
      <c r="L160" s="166">
        <f t="shared" si="136"/>
        <v>0.35</v>
      </c>
      <c r="M160" s="161" t="s">
        <v>556</v>
      </c>
      <c r="N160" s="167">
        <v>43088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8">
        <v>22</v>
      </c>
      <c r="B161" s="159">
        <v>42040</v>
      </c>
      <c r="C161" s="159"/>
      <c r="D161" s="160" t="s">
        <v>371</v>
      </c>
      <c r="E161" s="161" t="s">
        <v>586</v>
      </c>
      <c r="F161" s="162">
        <v>98</v>
      </c>
      <c r="G161" s="161"/>
      <c r="H161" s="161">
        <v>120</v>
      </c>
      <c r="I161" s="163">
        <v>120</v>
      </c>
      <c r="J161" s="164" t="s">
        <v>588</v>
      </c>
      <c r="K161" s="165">
        <f t="shared" si="135"/>
        <v>22</v>
      </c>
      <c r="L161" s="166">
        <f t="shared" si="136"/>
        <v>0.22448979591836735</v>
      </c>
      <c r="M161" s="161" t="s">
        <v>556</v>
      </c>
      <c r="N161" s="167">
        <v>42753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23</v>
      </c>
      <c r="B162" s="159">
        <v>42040</v>
      </c>
      <c r="C162" s="159"/>
      <c r="D162" s="160" t="s">
        <v>622</v>
      </c>
      <c r="E162" s="161" t="s">
        <v>586</v>
      </c>
      <c r="F162" s="162">
        <v>196</v>
      </c>
      <c r="G162" s="161"/>
      <c r="H162" s="161">
        <v>262</v>
      </c>
      <c r="I162" s="163">
        <v>255</v>
      </c>
      <c r="J162" s="164" t="s">
        <v>588</v>
      </c>
      <c r="K162" s="165">
        <f t="shared" si="135"/>
        <v>66</v>
      </c>
      <c r="L162" s="166">
        <f t="shared" si="136"/>
        <v>0.33673469387755101</v>
      </c>
      <c r="M162" s="161" t="s">
        <v>556</v>
      </c>
      <c r="N162" s="167">
        <v>42599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8">
        <v>24</v>
      </c>
      <c r="B163" s="169">
        <v>42067</v>
      </c>
      <c r="C163" s="169"/>
      <c r="D163" s="170" t="s">
        <v>370</v>
      </c>
      <c r="E163" s="171" t="s">
        <v>586</v>
      </c>
      <c r="F163" s="172">
        <v>235</v>
      </c>
      <c r="G163" s="172"/>
      <c r="H163" s="173">
        <v>77</v>
      </c>
      <c r="I163" s="173" t="s">
        <v>623</v>
      </c>
      <c r="J163" s="174" t="s">
        <v>624</v>
      </c>
      <c r="K163" s="175">
        <f t="shared" si="135"/>
        <v>-158</v>
      </c>
      <c r="L163" s="176">
        <f t="shared" si="136"/>
        <v>-0.67234042553191486</v>
      </c>
      <c r="M163" s="172" t="s">
        <v>568</v>
      </c>
      <c r="N163" s="169">
        <v>43522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25</v>
      </c>
      <c r="B164" s="159">
        <v>42067</v>
      </c>
      <c r="C164" s="159"/>
      <c r="D164" s="160" t="s">
        <v>625</v>
      </c>
      <c r="E164" s="161" t="s">
        <v>586</v>
      </c>
      <c r="F164" s="162">
        <v>185</v>
      </c>
      <c r="G164" s="161"/>
      <c r="H164" s="161">
        <v>224</v>
      </c>
      <c r="I164" s="163" t="s">
        <v>626</v>
      </c>
      <c r="J164" s="164" t="s">
        <v>588</v>
      </c>
      <c r="K164" s="165">
        <f t="shared" si="135"/>
        <v>39</v>
      </c>
      <c r="L164" s="166">
        <f t="shared" si="136"/>
        <v>0.21081081081081082</v>
      </c>
      <c r="M164" s="161" t="s">
        <v>556</v>
      </c>
      <c r="N164" s="167">
        <v>42647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8">
        <v>26</v>
      </c>
      <c r="B165" s="169">
        <v>42090</v>
      </c>
      <c r="C165" s="169"/>
      <c r="D165" s="177" t="s">
        <v>627</v>
      </c>
      <c r="E165" s="172" t="s">
        <v>586</v>
      </c>
      <c r="F165" s="172">
        <v>49.5</v>
      </c>
      <c r="G165" s="173"/>
      <c r="H165" s="173">
        <v>15.85</v>
      </c>
      <c r="I165" s="173">
        <v>67</v>
      </c>
      <c r="J165" s="174" t="s">
        <v>628</v>
      </c>
      <c r="K165" s="173">
        <f t="shared" si="135"/>
        <v>-33.65</v>
      </c>
      <c r="L165" s="178">
        <f t="shared" si="136"/>
        <v>-0.67979797979797973</v>
      </c>
      <c r="M165" s="172" t="s">
        <v>568</v>
      </c>
      <c r="N165" s="179">
        <v>43627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8">
        <v>27</v>
      </c>
      <c r="B166" s="159">
        <v>42093</v>
      </c>
      <c r="C166" s="159"/>
      <c r="D166" s="160" t="s">
        <v>629</v>
      </c>
      <c r="E166" s="161" t="s">
        <v>586</v>
      </c>
      <c r="F166" s="162">
        <v>183.5</v>
      </c>
      <c r="G166" s="161"/>
      <c r="H166" s="161">
        <v>219</v>
      </c>
      <c r="I166" s="163">
        <v>218</v>
      </c>
      <c r="J166" s="164" t="s">
        <v>630</v>
      </c>
      <c r="K166" s="165">
        <f t="shared" si="135"/>
        <v>35.5</v>
      </c>
      <c r="L166" s="166">
        <f t="shared" si="136"/>
        <v>0.19346049046321526</v>
      </c>
      <c r="M166" s="161" t="s">
        <v>556</v>
      </c>
      <c r="N166" s="167">
        <v>42103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28</v>
      </c>
      <c r="B167" s="159">
        <v>42114</v>
      </c>
      <c r="C167" s="159"/>
      <c r="D167" s="160" t="s">
        <v>631</v>
      </c>
      <c r="E167" s="161" t="s">
        <v>586</v>
      </c>
      <c r="F167" s="162">
        <f>(227+237)/2</f>
        <v>232</v>
      </c>
      <c r="G167" s="161"/>
      <c r="H167" s="161">
        <v>298</v>
      </c>
      <c r="I167" s="163">
        <v>298</v>
      </c>
      <c r="J167" s="164" t="s">
        <v>588</v>
      </c>
      <c r="K167" s="165">
        <f t="shared" si="135"/>
        <v>66</v>
      </c>
      <c r="L167" s="166">
        <f t="shared" si="136"/>
        <v>0.28448275862068967</v>
      </c>
      <c r="M167" s="161" t="s">
        <v>556</v>
      </c>
      <c r="N167" s="167">
        <v>42823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8">
        <v>29</v>
      </c>
      <c r="B168" s="159">
        <v>42128</v>
      </c>
      <c r="C168" s="159"/>
      <c r="D168" s="160" t="s">
        <v>632</v>
      </c>
      <c r="E168" s="161" t="s">
        <v>558</v>
      </c>
      <c r="F168" s="162">
        <v>385</v>
      </c>
      <c r="G168" s="161"/>
      <c r="H168" s="161">
        <f>212.5+331</f>
        <v>543.5</v>
      </c>
      <c r="I168" s="163">
        <v>510</v>
      </c>
      <c r="J168" s="164" t="s">
        <v>633</v>
      </c>
      <c r="K168" s="165">
        <f t="shared" si="135"/>
        <v>158.5</v>
      </c>
      <c r="L168" s="166">
        <f t="shared" si="136"/>
        <v>0.41168831168831171</v>
      </c>
      <c r="M168" s="161" t="s">
        <v>556</v>
      </c>
      <c r="N168" s="167">
        <v>42235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30</v>
      </c>
      <c r="B169" s="159">
        <v>42128</v>
      </c>
      <c r="C169" s="159"/>
      <c r="D169" s="160" t="s">
        <v>634</v>
      </c>
      <c r="E169" s="161" t="s">
        <v>558</v>
      </c>
      <c r="F169" s="162">
        <v>115.5</v>
      </c>
      <c r="G169" s="161"/>
      <c r="H169" s="161">
        <v>146</v>
      </c>
      <c r="I169" s="163">
        <v>142</v>
      </c>
      <c r="J169" s="164" t="s">
        <v>635</v>
      </c>
      <c r="K169" s="165">
        <f t="shared" si="135"/>
        <v>30.5</v>
      </c>
      <c r="L169" s="166">
        <f t="shared" si="136"/>
        <v>0.26406926406926406</v>
      </c>
      <c r="M169" s="161" t="s">
        <v>556</v>
      </c>
      <c r="N169" s="167">
        <v>42202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31</v>
      </c>
      <c r="B170" s="159">
        <v>42151</v>
      </c>
      <c r="C170" s="159"/>
      <c r="D170" s="160" t="s">
        <v>636</v>
      </c>
      <c r="E170" s="161" t="s">
        <v>558</v>
      </c>
      <c r="F170" s="162">
        <v>237.5</v>
      </c>
      <c r="G170" s="161"/>
      <c r="H170" s="161">
        <v>279.5</v>
      </c>
      <c r="I170" s="163">
        <v>278</v>
      </c>
      <c r="J170" s="164" t="s">
        <v>588</v>
      </c>
      <c r="K170" s="165">
        <f t="shared" si="135"/>
        <v>42</v>
      </c>
      <c r="L170" s="166">
        <f t="shared" si="136"/>
        <v>0.17684210526315788</v>
      </c>
      <c r="M170" s="161" t="s">
        <v>556</v>
      </c>
      <c r="N170" s="167">
        <v>42222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8">
        <v>32</v>
      </c>
      <c r="B171" s="159">
        <v>42174</v>
      </c>
      <c r="C171" s="159"/>
      <c r="D171" s="160" t="s">
        <v>607</v>
      </c>
      <c r="E171" s="161" t="s">
        <v>586</v>
      </c>
      <c r="F171" s="162">
        <v>340</v>
      </c>
      <c r="G171" s="161"/>
      <c r="H171" s="161">
        <v>448</v>
      </c>
      <c r="I171" s="163">
        <v>448</v>
      </c>
      <c r="J171" s="164" t="s">
        <v>588</v>
      </c>
      <c r="K171" s="165">
        <f t="shared" si="135"/>
        <v>108</v>
      </c>
      <c r="L171" s="166">
        <f t="shared" si="136"/>
        <v>0.31764705882352939</v>
      </c>
      <c r="M171" s="161" t="s">
        <v>556</v>
      </c>
      <c r="N171" s="167">
        <v>43018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33</v>
      </c>
      <c r="B172" s="159">
        <v>42191</v>
      </c>
      <c r="C172" s="159"/>
      <c r="D172" s="160" t="s">
        <v>637</v>
      </c>
      <c r="E172" s="161" t="s">
        <v>586</v>
      </c>
      <c r="F172" s="162">
        <v>390</v>
      </c>
      <c r="G172" s="161"/>
      <c r="H172" s="161">
        <v>460</v>
      </c>
      <c r="I172" s="163">
        <v>460</v>
      </c>
      <c r="J172" s="164" t="s">
        <v>588</v>
      </c>
      <c r="K172" s="165">
        <f t="shared" si="135"/>
        <v>70</v>
      </c>
      <c r="L172" s="166">
        <f t="shared" si="136"/>
        <v>0.17948717948717949</v>
      </c>
      <c r="M172" s="161" t="s">
        <v>556</v>
      </c>
      <c r="N172" s="167">
        <v>42478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8">
        <v>34</v>
      </c>
      <c r="B173" s="169">
        <v>42195</v>
      </c>
      <c r="C173" s="169"/>
      <c r="D173" s="170" t="s">
        <v>638</v>
      </c>
      <c r="E173" s="171" t="s">
        <v>586</v>
      </c>
      <c r="F173" s="172">
        <v>122.5</v>
      </c>
      <c r="G173" s="172"/>
      <c r="H173" s="173">
        <v>61</v>
      </c>
      <c r="I173" s="173">
        <v>172</v>
      </c>
      <c r="J173" s="174" t="s">
        <v>639</v>
      </c>
      <c r="K173" s="175">
        <f t="shared" si="135"/>
        <v>-61.5</v>
      </c>
      <c r="L173" s="176">
        <f t="shared" si="136"/>
        <v>-0.50204081632653064</v>
      </c>
      <c r="M173" s="172" t="s">
        <v>568</v>
      </c>
      <c r="N173" s="169">
        <v>43333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8">
        <v>35</v>
      </c>
      <c r="B174" s="159">
        <v>42219</v>
      </c>
      <c r="C174" s="159"/>
      <c r="D174" s="160" t="s">
        <v>640</v>
      </c>
      <c r="E174" s="161" t="s">
        <v>586</v>
      </c>
      <c r="F174" s="162">
        <v>297.5</v>
      </c>
      <c r="G174" s="161"/>
      <c r="H174" s="161">
        <v>350</v>
      </c>
      <c r="I174" s="163">
        <v>360</v>
      </c>
      <c r="J174" s="164" t="s">
        <v>641</v>
      </c>
      <c r="K174" s="165">
        <f t="shared" si="135"/>
        <v>52.5</v>
      </c>
      <c r="L174" s="166">
        <f t="shared" si="136"/>
        <v>0.17647058823529413</v>
      </c>
      <c r="M174" s="161" t="s">
        <v>556</v>
      </c>
      <c r="N174" s="167">
        <v>42232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8">
        <v>36</v>
      </c>
      <c r="B175" s="159">
        <v>42219</v>
      </c>
      <c r="C175" s="159"/>
      <c r="D175" s="160" t="s">
        <v>642</v>
      </c>
      <c r="E175" s="161" t="s">
        <v>586</v>
      </c>
      <c r="F175" s="162">
        <v>115.5</v>
      </c>
      <c r="G175" s="161"/>
      <c r="H175" s="161">
        <v>149</v>
      </c>
      <c r="I175" s="163">
        <v>140</v>
      </c>
      <c r="J175" s="164" t="s">
        <v>643</v>
      </c>
      <c r="K175" s="165">
        <f t="shared" si="135"/>
        <v>33.5</v>
      </c>
      <c r="L175" s="166">
        <f t="shared" si="136"/>
        <v>0.29004329004329005</v>
      </c>
      <c r="M175" s="161" t="s">
        <v>556</v>
      </c>
      <c r="N175" s="167">
        <v>42740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8">
        <v>37</v>
      </c>
      <c r="B176" s="159">
        <v>42251</v>
      </c>
      <c r="C176" s="159"/>
      <c r="D176" s="160" t="s">
        <v>636</v>
      </c>
      <c r="E176" s="161" t="s">
        <v>586</v>
      </c>
      <c r="F176" s="162">
        <v>226</v>
      </c>
      <c r="G176" s="161"/>
      <c r="H176" s="161">
        <v>292</v>
      </c>
      <c r="I176" s="163">
        <v>292</v>
      </c>
      <c r="J176" s="164" t="s">
        <v>644</v>
      </c>
      <c r="K176" s="165">
        <f t="shared" si="135"/>
        <v>66</v>
      </c>
      <c r="L176" s="166">
        <f t="shared" si="136"/>
        <v>0.29203539823008851</v>
      </c>
      <c r="M176" s="161" t="s">
        <v>556</v>
      </c>
      <c r="N176" s="167">
        <v>42286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8">
        <v>38</v>
      </c>
      <c r="B177" s="159">
        <v>42254</v>
      </c>
      <c r="C177" s="159"/>
      <c r="D177" s="160" t="s">
        <v>631</v>
      </c>
      <c r="E177" s="161" t="s">
        <v>586</v>
      </c>
      <c r="F177" s="162">
        <v>232.5</v>
      </c>
      <c r="G177" s="161"/>
      <c r="H177" s="161">
        <v>312.5</v>
      </c>
      <c r="I177" s="163">
        <v>310</v>
      </c>
      <c r="J177" s="164" t="s">
        <v>588</v>
      </c>
      <c r="K177" s="165">
        <f t="shared" si="135"/>
        <v>80</v>
      </c>
      <c r="L177" s="166">
        <f t="shared" si="136"/>
        <v>0.34408602150537637</v>
      </c>
      <c r="M177" s="161" t="s">
        <v>556</v>
      </c>
      <c r="N177" s="167">
        <v>42823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8">
        <v>39</v>
      </c>
      <c r="B178" s="159">
        <v>42268</v>
      </c>
      <c r="C178" s="159"/>
      <c r="D178" s="160" t="s">
        <v>645</v>
      </c>
      <c r="E178" s="161" t="s">
        <v>586</v>
      </c>
      <c r="F178" s="162">
        <v>196.5</v>
      </c>
      <c r="G178" s="161"/>
      <c r="H178" s="161">
        <v>238</v>
      </c>
      <c r="I178" s="163">
        <v>238</v>
      </c>
      <c r="J178" s="164" t="s">
        <v>644</v>
      </c>
      <c r="K178" s="165">
        <f t="shared" si="135"/>
        <v>41.5</v>
      </c>
      <c r="L178" s="166">
        <f t="shared" si="136"/>
        <v>0.21119592875318066</v>
      </c>
      <c r="M178" s="161" t="s">
        <v>556</v>
      </c>
      <c r="N178" s="167">
        <v>42291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8">
        <v>40</v>
      </c>
      <c r="B179" s="159">
        <v>42271</v>
      </c>
      <c r="C179" s="159"/>
      <c r="D179" s="160" t="s">
        <v>585</v>
      </c>
      <c r="E179" s="161" t="s">
        <v>586</v>
      </c>
      <c r="F179" s="162">
        <v>65</v>
      </c>
      <c r="G179" s="161"/>
      <c r="H179" s="161">
        <v>82</v>
      </c>
      <c r="I179" s="163">
        <v>82</v>
      </c>
      <c r="J179" s="164" t="s">
        <v>644</v>
      </c>
      <c r="K179" s="165">
        <f t="shared" si="135"/>
        <v>17</v>
      </c>
      <c r="L179" s="166">
        <f t="shared" si="136"/>
        <v>0.26153846153846155</v>
      </c>
      <c r="M179" s="161" t="s">
        <v>556</v>
      </c>
      <c r="N179" s="167">
        <v>42578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8">
        <v>41</v>
      </c>
      <c r="B180" s="159">
        <v>42291</v>
      </c>
      <c r="C180" s="159"/>
      <c r="D180" s="160" t="s">
        <v>646</v>
      </c>
      <c r="E180" s="161" t="s">
        <v>586</v>
      </c>
      <c r="F180" s="162">
        <v>144</v>
      </c>
      <c r="G180" s="161"/>
      <c r="H180" s="161">
        <v>182.5</v>
      </c>
      <c r="I180" s="163">
        <v>181</v>
      </c>
      <c r="J180" s="164" t="s">
        <v>644</v>
      </c>
      <c r="K180" s="165">
        <f t="shared" si="135"/>
        <v>38.5</v>
      </c>
      <c r="L180" s="166">
        <f t="shared" si="136"/>
        <v>0.2673611111111111</v>
      </c>
      <c r="M180" s="161" t="s">
        <v>556</v>
      </c>
      <c r="N180" s="167">
        <v>42817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8">
        <v>42</v>
      </c>
      <c r="B181" s="159">
        <v>42291</v>
      </c>
      <c r="C181" s="159"/>
      <c r="D181" s="160" t="s">
        <v>647</v>
      </c>
      <c r="E181" s="161" t="s">
        <v>586</v>
      </c>
      <c r="F181" s="162">
        <v>264</v>
      </c>
      <c r="G181" s="161"/>
      <c r="H181" s="161">
        <v>311</v>
      </c>
      <c r="I181" s="163">
        <v>311</v>
      </c>
      <c r="J181" s="164" t="s">
        <v>644</v>
      </c>
      <c r="K181" s="165">
        <f t="shared" si="135"/>
        <v>47</v>
      </c>
      <c r="L181" s="166">
        <f t="shared" si="136"/>
        <v>0.17803030303030304</v>
      </c>
      <c r="M181" s="161" t="s">
        <v>556</v>
      </c>
      <c r="N181" s="167">
        <v>42604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8">
        <v>43</v>
      </c>
      <c r="B182" s="159">
        <v>42318</v>
      </c>
      <c r="C182" s="159"/>
      <c r="D182" s="160" t="s">
        <v>648</v>
      </c>
      <c r="E182" s="161" t="s">
        <v>558</v>
      </c>
      <c r="F182" s="162">
        <v>549.5</v>
      </c>
      <c r="G182" s="161"/>
      <c r="H182" s="161">
        <v>630</v>
      </c>
      <c r="I182" s="163">
        <v>630</v>
      </c>
      <c r="J182" s="164" t="s">
        <v>644</v>
      </c>
      <c r="K182" s="165">
        <f t="shared" si="135"/>
        <v>80.5</v>
      </c>
      <c r="L182" s="166">
        <f t="shared" si="136"/>
        <v>0.1464968152866242</v>
      </c>
      <c r="M182" s="161" t="s">
        <v>556</v>
      </c>
      <c r="N182" s="167">
        <v>42419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8">
        <v>44</v>
      </c>
      <c r="B183" s="159">
        <v>42342</v>
      </c>
      <c r="C183" s="159"/>
      <c r="D183" s="160" t="s">
        <v>649</v>
      </c>
      <c r="E183" s="161" t="s">
        <v>586</v>
      </c>
      <c r="F183" s="162">
        <v>1027.5</v>
      </c>
      <c r="G183" s="161"/>
      <c r="H183" s="161">
        <v>1315</v>
      </c>
      <c r="I183" s="163">
        <v>1250</v>
      </c>
      <c r="J183" s="164" t="s">
        <v>644</v>
      </c>
      <c r="K183" s="165">
        <f t="shared" si="135"/>
        <v>287.5</v>
      </c>
      <c r="L183" s="166">
        <f t="shared" si="136"/>
        <v>0.27980535279805352</v>
      </c>
      <c r="M183" s="161" t="s">
        <v>556</v>
      </c>
      <c r="N183" s="167">
        <v>43244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8">
        <v>45</v>
      </c>
      <c r="B184" s="159">
        <v>42367</v>
      </c>
      <c r="C184" s="159"/>
      <c r="D184" s="160" t="s">
        <v>650</v>
      </c>
      <c r="E184" s="161" t="s">
        <v>586</v>
      </c>
      <c r="F184" s="162">
        <v>465</v>
      </c>
      <c r="G184" s="161"/>
      <c r="H184" s="161">
        <v>540</v>
      </c>
      <c r="I184" s="163">
        <v>540</v>
      </c>
      <c r="J184" s="164" t="s">
        <v>644</v>
      </c>
      <c r="K184" s="165">
        <f t="shared" si="135"/>
        <v>75</v>
      </c>
      <c r="L184" s="166">
        <f t="shared" si="136"/>
        <v>0.16129032258064516</v>
      </c>
      <c r="M184" s="161" t="s">
        <v>556</v>
      </c>
      <c r="N184" s="167">
        <v>42530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8">
        <v>46</v>
      </c>
      <c r="B185" s="159">
        <v>42380</v>
      </c>
      <c r="C185" s="159"/>
      <c r="D185" s="160" t="s">
        <v>371</v>
      </c>
      <c r="E185" s="161" t="s">
        <v>558</v>
      </c>
      <c r="F185" s="162">
        <v>81</v>
      </c>
      <c r="G185" s="161"/>
      <c r="H185" s="161">
        <v>110</v>
      </c>
      <c r="I185" s="163">
        <v>110</v>
      </c>
      <c r="J185" s="164" t="s">
        <v>644</v>
      </c>
      <c r="K185" s="165">
        <f t="shared" si="135"/>
        <v>29</v>
      </c>
      <c r="L185" s="166">
        <f t="shared" si="136"/>
        <v>0.35802469135802467</v>
      </c>
      <c r="M185" s="161" t="s">
        <v>556</v>
      </c>
      <c r="N185" s="167">
        <v>42745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47</v>
      </c>
      <c r="B186" s="159">
        <v>42382</v>
      </c>
      <c r="C186" s="159"/>
      <c r="D186" s="160" t="s">
        <v>651</v>
      </c>
      <c r="E186" s="161" t="s">
        <v>558</v>
      </c>
      <c r="F186" s="162">
        <v>417.5</v>
      </c>
      <c r="G186" s="161"/>
      <c r="H186" s="161">
        <v>547</v>
      </c>
      <c r="I186" s="163">
        <v>535</v>
      </c>
      <c r="J186" s="164" t="s">
        <v>644</v>
      </c>
      <c r="K186" s="165">
        <f t="shared" si="135"/>
        <v>129.5</v>
      </c>
      <c r="L186" s="166">
        <f t="shared" si="136"/>
        <v>0.31017964071856285</v>
      </c>
      <c r="M186" s="161" t="s">
        <v>556</v>
      </c>
      <c r="N186" s="167">
        <v>42578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8">
        <v>48</v>
      </c>
      <c r="B187" s="159">
        <v>42408</v>
      </c>
      <c r="C187" s="159"/>
      <c r="D187" s="160" t="s">
        <v>652</v>
      </c>
      <c r="E187" s="161" t="s">
        <v>586</v>
      </c>
      <c r="F187" s="162">
        <v>650</v>
      </c>
      <c r="G187" s="161"/>
      <c r="H187" s="161">
        <v>800</v>
      </c>
      <c r="I187" s="163">
        <v>800</v>
      </c>
      <c r="J187" s="164" t="s">
        <v>644</v>
      </c>
      <c r="K187" s="165">
        <f t="shared" si="135"/>
        <v>150</v>
      </c>
      <c r="L187" s="166">
        <f t="shared" si="136"/>
        <v>0.23076923076923078</v>
      </c>
      <c r="M187" s="161" t="s">
        <v>556</v>
      </c>
      <c r="N187" s="167">
        <v>43154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8">
        <v>49</v>
      </c>
      <c r="B188" s="159">
        <v>42433</v>
      </c>
      <c r="C188" s="159"/>
      <c r="D188" s="160" t="s">
        <v>209</v>
      </c>
      <c r="E188" s="161" t="s">
        <v>586</v>
      </c>
      <c r="F188" s="162">
        <v>437.5</v>
      </c>
      <c r="G188" s="161"/>
      <c r="H188" s="161">
        <v>504.5</v>
      </c>
      <c r="I188" s="163">
        <v>522</v>
      </c>
      <c r="J188" s="164" t="s">
        <v>653</v>
      </c>
      <c r="K188" s="165">
        <f t="shared" si="135"/>
        <v>67</v>
      </c>
      <c r="L188" s="166">
        <f t="shared" si="136"/>
        <v>0.15314285714285714</v>
      </c>
      <c r="M188" s="161" t="s">
        <v>556</v>
      </c>
      <c r="N188" s="167">
        <v>42480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8">
        <v>50</v>
      </c>
      <c r="B189" s="159">
        <v>42438</v>
      </c>
      <c r="C189" s="159"/>
      <c r="D189" s="160" t="s">
        <v>654</v>
      </c>
      <c r="E189" s="161" t="s">
        <v>586</v>
      </c>
      <c r="F189" s="162">
        <v>189.5</v>
      </c>
      <c r="G189" s="161"/>
      <c r="H189" s="161">
        <v>218</v>
      </c>
      <c r="I189" s="163">
        <v>218</v>
      </c>
      <c r="J189" s="164" t="s">
        <v>644</v>
      </c>
      <c r="K189" s="165">
        <f t="shared" si="135"/>
        <v>28.5</v>
      </c>
      <c r="L189" s="166">
        <f t="shared" si="136"/>
        <v>0.15039577836411611</v>
      </c>
      <c r="M189" s="161" t="s">
        <v>556</v>
      </c>
      <c r="N189" s="167">
        <v>43034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8">
        <v>51</v>
      </c>
      <c r="B190" s="169">
        <v>42471</v>
      </c>
      <c r="C190" s="169"/>
      <c r="D190" s="177" t="s">
        <v>655</v>
      </c>
      <c r="E190" s="172" t="s">
        <v>586</v>
      </c>
      <c r="F190" s="172">
        <v>36.5</v>
      </c>
      <c r="G190" s="173"/>
      <c r="H190" s="173">
        <v>15.85</v>
      </c>
      <c r="I190" s="173">
        <v>60</v>
      </c>
      <c r="J190" s="174" t="s">
        <v>656</v>
      </c>
      <c r="K190" s="175">
        <f t="shared" si="135"/>
        <v>-20.65</v>
      </c>
      <c r="L190" s="176">
        <f t="shared" si="136"/>
        <v>-0.5657534246575342</v>
      </c>
      <c r="M190" s="172" t="s">
        <v>568</v>
      </c>
      <c r="N190" s="180">
        <v>43627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8">
        <v>52</v>
      </c>
      <c r="B191" s="159">
        <v>42472</v>
      </c>
      <c r="C191" s="159"/>
      <c r="D191" s="160" t="s">
        <v>657</v>
      </c>
      <c r="E191" s="161" t="s">
        <v>586</v>
      </c>
      <c r="F191" s="162">
        <v>93</v>
      </c>
      <c r="G191" s="161"/>
      <c r="H191" s="161">
        <v>149</v>
      </c>
      <c r="I191" s="163">
        <v>140</v>
      </c>
      <c r="J191" s="164" t="s">
        <v>658</v>
      </c>
      <c r="K191" s="165">
        <f t="shared" si="135"/>
        <v>56</v>
      </c>
      <c r="L191" s="166">
        <f t="shared" si="136"/>
        <v>0.60215053763440862</v>
      </c>
      <c r="M191" s="161" t="s">
        <v>556</v>
      </c>
      <c r="N191" s="167">
        <v>42740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8">
        <v>53</v>
      </c>
      <c r="B192" s="159">
        <v>42472</v>
      </c>
      <c r="C192" s="159"/>
      <c r="D192" s="160" t="s">
        <v>659</v>
      </c>
      <c r="E192" s="161" t="s">
        <v>586</v>
      </c>
      <c r="F192" s="162">
        <v>130</v>
      </c>
      <c r="G192" s="161"/>
      <c r="H192" s="161">
        <v>150</v>
      </c>
      <c r="I192" s="163" t="s">
        <v>660</v>
      </c>
      <c r="J192" s="164" t="s">
        <v>644</v>
      </c>
      <c r="K192" s="165">
        <f t="shared" si="135"/>
        <v>20</v>
      </c>
      <c r="L192" s="166">
        <f t="shared" si="136"/>
        <v>0.15384615384615385</v>
      </c>
      <c r="M192" s="161" t="s">
        <v>556</v>
      </c>
      <c r="N192" s="167">
        <v>42564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8">
        <v>54</v>
      </c>
      <c r="B193" s="159">
        <v>42473</v>
      </c>
      <c r="C193" s="159"/>
      <c r="D193" s="160" t="s">
        <v>661</v>
      </c>
      <c r="E193" s="161" t="s">
        <v>586</v>
      </c>
      <c r="F193" s="162">
        <v>196</v>
      </c>
      <c r="G193" s="161"/>
      <c r="H193" s="161">
        <v>299</v>
      </c>
      <c r="I193" s="163">
        <v>299</v>
      </c>
      <c r="J193" s="164" t="s">
        <v>644</v>
      </c>
      <c r="K193" s="165">
        <v>103</v>
      </c>
      <c r="L193" s="166">
        <v>0.52551020408163296</v>
      </c>
      <c r="M193" s="161" t="s">
        <v>556</v>
      </c>
      <c r="N193" s="167">
        <v>42620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8">
        <v>55</v>
      </c>
      <c r="B194" s="159">
        <v>42473</v>
      </c>
      <c r="C194" s="159"/>
      <c r="D194" s="160" t="s">
        <v>662</v>
      </c>
      <c r="E194" s="161" t="s">
        <v>586</v>
      </c>
      <c r="F194" s="162">
        <v>88</v>
      </c>
      <c r="G194" s="161"/>
      <c r="H194" s="161">
        <v>103</v>
      </c>
      <c r="I194" s="163">
        <v>103</v>
      </c>
      <c r="J194" s="164" t="s">
        <v>644</v>
      </c>
      <c r="K194" s="165">
        <v>15</v>
      </c>
      <c r="L194" s="166">
        <v>0.170454545454545</v>
      </c>
      <c r="M194" s="161" t="s">
        <v>556</v>
      </c>
      <c r="N194" s="167">
        <v>42530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8">
        <v>56</v>
      </c>
      <c r="B195" s="159">
        <v>42492</v>
      </c>
      <c r="C195" s="159"/>
      <c r="D195" s="160" t="s">
        <v>663</v>
      </c>
      <c r="E195" s="161" t="s">
        <v>586</v>
      </c>
      <c r="F195" s="162">
        <v>127.5</v>
      </c>
      <c r="G195" s="161"/>
      <c r="H195" s="161">
        <v>148</v>
      </c>
      <c r="I195" s="163" t="s">
        <v>664</v>
      </c>
      <c r="J195" s="164" t="s">
        <v>644</v>
      </c>
      <c r="K195" s="165">
        <f>H195-F195</f>
        <v>20.5</v>
      </c>
      <c r="L195" s="166">
        <f>K195/F195</f>
        <v>0.16078431372549021</v>
      </c>
      <c r="M195" s="161" t="s">
        <v>556</v>
      </c>
      <c r="N195" s="167">
        <v>42564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8">
        <v>57</v>
      </c>
      <c r="B196" s="159">
        <v>42493</v>
      </c>
      <c r="C196" s="159"/>
      <c r="D196" s="160" t="s">
        <v>665</v>
      </c>
      <c r="E196" s="161" t="s">
        <v>586</v>
      </c>
      <c r="F196" s="162">
        <v>675</v>
      </c>
      <c r="G196" s="161"/>
      <c r="H196" s="161">
        <v>815</v>
      </c>
      <c r="I196" s="163" t="s">
        <v>666</v>
      </c>
      <c r="J196" s="164" t="s">
        <v>644</v>
      </c>
      <c r="K196" s="165">
        <f>H196-F196</f>
        <v>140</v>
      </c>
      <c r="L196" s="166">
        <f>K196/F196</f>
        <v>0.2074074074074074</v>
      </c>
      <c r="M196" s="161" t="s">
        <v>556</v>
      </c>
      <c r="N196" s="167">
        <v>43154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8">
        <v>58</v>
      </c>
      <c r="B197" s="169">
        <v>42522</v>
      </c>
      <c r="C197" s="169"/>
      <c r="D197" s="170" t="s">
        <v>667</v>
      </c>
      <c r="E197" s="171" t="s">
        <v>586</v>
      </c>
      <c r="F197" s="172">
        <v>500</v>
      </c>
      <c r="G197" s="172"/>
      <c r="H197" s="173">
        <v>232.5</v>
      </c>
      <c r="I197" s="173" t="s">
        <v>668</v>
      </c>
      <c r="J197" s="174" t="s">
        <v>669</v>
      </c>
      <c r="K197" s="175">
        <f>H197-F197</f>
        <v>-267.5</v>
      </c>
      <c r="L197" s="176">
        <f>K197/F197</f>
        <v>-0.53500000000000003</v>
      </c>
      <c r="M197" s="172" t="s">
        <v>568</v>
      </c>
      <c r="N197" s="169">
        <v>43735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8">
        <v>59</v>
      </c>
      <c r="B198" s="159">
        <v>42527</v>
      </c>
      <c r="C198" s="159"/>
      <c r="D198" s="160" t="s">
        <v>511</v>
      </c>
      <c r="E198" s="161" t="s">
        <v>586</v>
      </c>
      <c r="F198" s="162">
        <v>110</v>
      </c>
      <c r="G198" s="161"/>
      <c r="H198" s="161">
        <v>126.5</v>
      </c>
      <c r="I198" s="163">
        <v>125</v>
      </c>
      <c r="J198" s="164" t="s">
        <v>595</v>
      </c>
      <c r="K198" s="165">
        <f>H198-F198</f>
        <v>16.5</v>
      </c>
      <c r="L198" s="166">
        <f>K198/F198</f>
        <v>0.15</v>
      </c>
      <c r="M198" s="161" t="s">
        <v>556</v>
      </c>
      <c r="N198" s="167">
        <v>42552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8">
        <v>60</v>
      </c>
      <c r="B199" s="159">
        <v>42538</v>
      </c>
      <c r="C199" s="159"/>
      <c r="D199" s="160" t="s">
        <v>670</v>
      </c>
      <c r="E199" s="161" t="s">
        <v>586</v>
      </c>
      <c r="F199" s="162">
        <v>44</v>
      </c>
      <c r="G199" s="161"/>
      <c r="H199" s="161">
        <v>69.5</v>
      </c>
      <c r="I199" s="163">
        <v>69.5</v>
      </c>
      <c r="J199" s="164" t="s">
        <v>671</v>
      </c>
      <c r="K199" s="165">
        <f>H199-F199</f>
        <v>25.5</v>
      </c>
      <c r="L199" s="166">
        <f>K199/F199</f>
        <v>0.57954545454545459</v>
      </c>
      <c r="M199" s="161" t="s">
        <v>556</v>
      </c>
      <c r="N199" s="167">
        <v>42977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8">
        <v>61</v>
      </c>
      <c r="B200" s="159">
        <v>42549</v>
      </c>
      <c r="C200" s="159"/>
      <c r="D200" s="160" t="s">
        <v>672</v>
      </c>
      <c r="E200" s="161" t="s">
        <v>586</v>
      </c>
      <c r="F200" s="162">
        <v>262.5</v>
      </c>
      <c r="G200" s="161"/>
      <c r="H200" s="161">
        <v>340</v>
      </c>
      <c r="I200" s="163">
        <v>333</v>
      </c>
      <c r="J200" s="164" t="s">
        <v>673</v>
      </c>
      <c r="K200" s="165">
        <v>77.5</v>
      </c>
      <c r="L200" s="166">
        <v>0.29523809523809502</v>
      </c>
      <c r="M200" s="161" t="s">
        <v>556</v>
      </c>
      <c r="N200" s="167">
        <v>43017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8">
        <v>62</v>
      </c>
      <c r="B201" s="159">
        <v>42549</v>
      </c>
      <c r="C201" s="159"/>
      <c r="D201" s="160" t="s">
        <v>674</v>
      </c>
      <c r="E201" s="161" t="s">
        <v>586</v>
      </c>
      <c r="F201" s="162">
        <v>840</v>
      </c>
      <c r="G201" s="161"/>
      <c r="H201" s="161">
        <v>1230</v>
      </c>
      <c r="I201" s="163">
        <v>1230</v>
      </c>
      <c r="J201" s="164" t="s">
        <v>644</v>
      </c>
      <c r="K201" s="165">
        <v>390</v>
      </c>
      <c r="L201" s="166">
        <v>0.46428571428571402</v>
      </c>
      <c r="M201" s="161" t="s">
        <v>556</v>
      </c>
      <c r="N201" s="167">
        <v>42649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1">
        <v>63</v>
      </c>
      <c r="B202" s="182">
        <v>42556</v>
      </c>
      <c r="C202" s="182"/>
      <c r="D202" s="183" t="s">
        <v>675</v>
      </c>
      <c r="E202" s="184" t="s">
        <v>586</v>
      </c>
      <c r="F202" s="184">
        <v>395</v>
      </c>
      <c r="G202" s="185"/>
      <c r="H202" s="185">
        <f>(468.5+342.5)/2</f>
        <v>405.5</v>
      </c>
      <c r="I202" s="185">
        <v>510</v>
      </c>
      <c r="J202" s="186" t="s">
        <v>676</v>
      </c>
      <c r="K202" s="187">
        <f t="shared" ref="K202:K208" si="137">H202-F202</f>
        <v>10.5</v>
      </c>
      <c r="L202" s="188">
        <f t="shared" ref="L202:L208" si="138">K202/F202</f>
        <v>2.6582278481012658E-2</v>
      </c>
      <c r="M202" s="184" t="s">
        <v>677</v>
      </c>
      <c r="N202" s="182">
        <v>43606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68">
        <v>64</v>
      </c>
      <c r="B203" s="169">
        <v>42584</v>
      </c>
      <c r="C203" s="169"/>
      <c r="D203" s="170" t="s">
        <v>678</v>
      </c>
      <c r="E203" s="171" t="s">
        <v>558</v>
      </c>
      <c r="F203" s="172">
        <f>169.5-12.8</f>
        <v>156.69999999999999</v>
      </c>
      <c r="G203" s="172"/>
      <c r="H203" s="173">
        <v>77</v>
      </c>
      <c r="I203" s="173" t="s">
        <v>679</v>
      </c>
      <c r="J203" s="174" t="s">
        <v>680</v>
      </c>
      <c r="K203" s="175">
        <f t="shared" si="137"/>
        <v>-79.699999999999989</v>
      </c>
      <c r="L203" s="176">
        <f t="shared" si="138"/>
        <v>-0.50861518825781749</v>
      </c>
      <c r="M203" s="172" t="s">
        <v>568</v>
      </c>
      <c r="N203" s="169">
        <v>43522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68">
        <v>65</v>
      </c>
      <c r="B204" s="169">
        <v>42586</v>
      </c>
      <c r="C204" s="169"/>
      <c r="D204" s="170" t="s">
        <v>681</v>
      </c>
      <c r="E204" s="171" t="s">
        <v>586</v>
      </c>
      <c r="F204" s="172">
        <v>400</v>
      </c>
      <c r="G204" s="172"/>
      <c r="H204" s="173">
        <v>305</v>
      </c>
      <c r="I204" s="173">
        <v>475</v>
      </c>
      <c r="J204" s="174" t="s">
        <v>682</v>
      </c>
      <c r="K204" s="175">
        <f t="shared" si="137"/>
        <v>-95</v>
      </c>
      <c r="L204" s="176">
        <f t="shared" si="138"/>
        <v>-0.23749999999999999</v>
      </c>
      <c r="M204" s="172" t="s">
        <v>568</v>
      </c>
      <c r="N204" s="169">
        <v>43606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8">
        <v>66</v>
      </c>
      <c r="B205" s="159">
        <v>42593</v>
      </c>
      <c r="C205" s="159"/>
      <c r="D205" s="160" t="s">
        <v>683</v>
      </c>
      <c r="E205" s="161" t="s">
        <v>586</v>
      </c>
      <c r="F205" s="162">
        <v>86.5</v>
      </c>
      <c r="G205" s="161"/>
      <c r="H205" s="161">
        <v>130</v>
      </c>
      <c r="I205" s="163">
        <v>130</v>
      </c>
      <c r="J205" s="164" t="s">
        <v>684</v>
      </c>
      <c r="K205" s="165">
        <f t="shared" si="137"/>
        <v>43.5</v>
      </c>
      <c r="L205" s="166">
        <f t="shared" si="138"/>
        <v>0.50289017341040465</v>
      </c>
      <c r="M205" s="161" t="s">
        <v>556</v>
      </c>
      <c r="N205" s="167">
        <v>43091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8">
        <v>67</v>
      </c>
      <c r="B206" s="169">
        <v>42600</v>
      </c>
      <c r="C206" s="169"/>
      <c r="D206" s="170" t="s">
        <v>109</v>
      </c>
      <c r="E206" s="171" t="s">
        <v>586</v>
      </c>
      <c r="F206" s="172">
        <v>133.5</v>
      </c>
      <c r="G206" s="172"/>
      <c r="H206" s="173">
        <v>126.5</v>
      </c>
      <c r="I206" s="173">
        <v>178</v>
      </c>
      <c r="J206" s="174" t="s">
        <v>685</v>
      </c>
      <c r="K206" s="175">
        <f t="shared" si="137"/>
        <v>-7</v>
      </c>
      <c r="L206" s="176">
        <f t="shared" si="138"/>
        <v>-5.2434456928838954E-2</v>
      </c>
      <c r="M206" s="172" t="s">
        <v>568</v>
      </c>
      <c r="N206" s="169">
        <v>42615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8">
        <v>68</v>
      </c>
      <c r="B207" s="159">
        <v>42613</v>
      </c>
      <c r="C207" s="159"/>
      <c r="D207" s="160" t="s">
        <v>686</v>
      </c>
      <c r="E207" s="161" t="s">
        <v>586</v>
      </c>
      <c r="F207" s="162">
        <v>560</v>
      </c>
      <c r="G207" s="161"/>
      <c r="H207" s="161">
        <v>725</v>
      </c>
      <c r="I207" s="163">
        <v>725</v>
      </c>
      <c r="J207" s="164" t="s">
        <v>588</v>
      </c>
      <c r="K207" s="165">
        <f t="shared" si="137"/>
        <v>165</v>
      </c>
      <c r="L207" s="166">
        <f t="shared" si="138"/>
        <v>0.29464285714285715</v>
      </c>
      <c r="M207" s="161" t="s">
        <v>556</v>
      </c>
      <c r="N207" s="167">
        <v>42456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8">
        <v>69</v>
      </c>
      <c r="B208" s="159">
        <v>42614</v>
      </c>
      <c r="C208" s="159"/>
      <c r="D208" s="160" t="s">
        <v>687</v>
      </c>
      <c r="E208" s="161" t="s">
        <v>586</v>
      </c>
      <c r="F208" s="162">
        <v>160.5</v>
      </c>
      <c r="G208" s="161"/>
      <c r="H208" s="161">
        <v>210</v>
      </c>
      <c r="I208" s="163">
        <v>210</v>
      </c>
      <c r="J208" s="164" t="s">
        <v>588</v>
      </c>
      <c r="K208" s="165">
        <f t="shared" si="137"/>
        <v>49.5</v>
      </c>
      <c r="L208" s="166">
        <f t="shared" si="138"/>
        <v>0.30841121495327101</v>
      </c>
      <c r="M208" s="161" t="s">
        <v>556</v>
      </c>
      <c r="N208" s="167">
        <v>42871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8">
        <v>70</v>
      </c>
      <c r="B209" s="159">
        <v>42646</v>
      </c>
      <c r="C209" s="159"/>
      <c r="D209" s="160" t="s">
        <v>385</v>
      </c>
      <c r="E209" s="161" t="s">
        <v>586</v>
      </c>
      <c r="F209" s="162">
        <v>430</v>
      </c>
      <c r="G209" s="161"/>
      <c r="H209" s="161">
        <v>596</v>
      </c>
      <c r="I209" s="163">
        <v>575</v>
      </c>
      <c r="J209" s="164" t="s">
        <v>688</v>
      </c>
      <c r="K209" s="165">
        <v>166</v>
      </c>
      <c r="L209" s="166">
        <v>0.38604651162790699</v>
      </c>
      <c r="M209" s="161" t="s">
        <v>556</v>
      </c>
      <c r="N209" s="167">
        <v>42769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8">
        <v>71</v>
      </c>
      <c r="B210" s="159">
        <v>42657</v>
      </c>
      <c r="C210" s="159"/>
      <c r="D210" s="160" t="s">
        <v>689</v>
      </c>
      <c r="E210" s="161" t="s">
        <v>586</v>
      </c>
      <c r="F210" s="162">
        <v>280</v>
      </c>
      <c r="G210" s="161"/>
      <c r="H210" s="161">
        <v>345</v>
      </c>
      <c r="I210" s="163">
        <v>345</v>
      </c>
      <c r="J210" s="164" t="s">
        <v>588</v>
      </c>
      <c r="K210" s="165">
        <f t="shared" ref="K210:K215" si="139">H210-F210</f>
        <v>65</v>
      </c>
      <c r="L210" s="166">
        <f>K210/F210</f>
        <v>0.23214285714285715</v>
      </c>
      <c r="M210" s="161" t="s">
        <v>556</v>
      </c>
      <c r="N210" s="167">
        <v>42814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8">
        <v>72</v>
      </c>
      <c r="B211" s="159">
        <v>42657</v>
      </c>
      <c r="C211" s="159"/>
      <c r="D211" s="160" t="s">
        <v>690</v>
      </c>
      <c r="E211" s="161" t="s">
        <v>586</v>
      </c>
      <c r="F211" s="162">
        <v>245</v>
      </c>
      <c r="G211" s="161"/>
      <c r="H211" s="161">
        <v>325.5</v>
      </c>
      <c r="I211" s="163">
        <v>330</v>
      </c>
      <c r="J211" s="164" t="s">
        <v>691</v>
      </c>
      <c r="K211" s="165">
        <f t="shared" si="139"/>
        <v>80.5</v>
      </c>
      <c r="L211" s="166">
        <f>K211/F211</f>
        <v>0.32857142857142857</v>
      </c>
      <c r="M211" s="161" t="s">
        <v>556</v>
      </c>
      <c r="N211" s="167">
        <v>42769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8">
        <v>73</v>
      </c>
      <c r="B212" s="159">
        <v>42660</v>
      </c>
      <c r="C212" s="159"/>
      <c r="D212" s="160" t="s">
        <v>338</v>
      </c>
      <c r="E212" s="161" t="s">
        <v>586</v>
      </c>
      <c r="F212" s="162">
        <v>125</v>
      </c>
      <c r="G212" s="161"/>
      <c r="H212" s="161">
        <v>160</v>
      </c>
      <c r="I212" s="163">
        <v>160</v>
      </c>
      <c r="J212" s="164" t="s">
        <v>644</v>
      </c>
      <c r="K212" s="165">
        <f t="shared" si="139"/>
        <v>35</v>
      </c>
      <c r="L212" s="166">
        <v>0.28000000000000003</v>
      </c>
      <c r="M212" s="161" t="s">
        <v>556</v>
      </c>
      <c r="N212" s="167">
        <v>42803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8">
        <v>74</v>
      </c>
      <c r="B213" s="159">
        <v>42660</v>
      </c>
      <c r="C213" s="159"/>
      <c r="D213" s="160" t="s">
        <v>445</v>
      </c>
      <c r="E213" s="161" t="s">
        <v>586</v>
      </c>
      <c r="F213" s="162">
        <v>114</v>
      </c>
      <c r="G213" s="161"/>
      <c r="H213" s="161">
        <v>145</v>
      </c>
      <c r="I213" s="163">
        <v>145</v>
      </c>
      <c r="J213" s="164" t="s">
        <v>644</v>
      </c>
      <c r="K213" s="165">
        <f t="shared" si="139"/>
        <v>31</v>
      </c>
      <c r="L213" s="166">
        <f>K213/F213</f>
        <v>0.27192982456140352</v>
      </c>
      <c r="M213" s="161" t="s">
        <v>556</v>
      </c>
      <c r="N213" s="167">
        <v>42859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8">
        <v>75</v>
      </c>
      <c r="B214" s="159">
        <v>42660</v>
      </c>
      <c r="C214" s="159"/>
      <c r="D214" s="160" t="s">
        <v>692</v>
      </c>
      <c r="E214" s="161" t="s">
        <v>586</v>
      </c>
      <c r="F214" s="162">
        <v>212</v>
      </c>
      <c r="G214" s="161"/>
      <c r="H214" s="161">
        <v>280</v>
      </c>
      <c r="I214" s="163">
        <v>276</v>
      </c>
      <c r="J214" s="164" t="s">
        <v>693</v>
      </c>
      <c r="K214" s="165">
        <f t="shared" si="139"/>
        <v>68</v>
      </c>
      <c r="L214" s="166">
        <f>K214/F214</f>
        <v>0.32075471698113206</v>
      </c>
      <c r="M214" s="161" t="s">
        <v>556</v>
      </c>
      <c r="N214" s="167">
        <v>42858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8">
        <v>76</v>
      </c>
      <c r="B215" s="159">
        <v>42678</v>
      </c>
      <c r="C215" s="159"/>
      <c r="D215" s="160" t="s">
        <v>435</v>
      </c>
      <c r="E215" s="161" t="s">
        <v>586</v>
      </c>
      <c r="F215" s="162">
        <v>155</v>
      </c>
      <c r="G215" s="161"/>
      <c r="H215" s="161">
        <v>210</v>
      </c>
      <c r="I215" s="163">
        <v>210</v>
      </c>
      <c r="J215" s="164" t="s">
        <v>694</v>
      </c>
      <c r="K215" s="165">
        <f t="shared" si="139"/>
        <v>55</v>
      </c>
      <c r="L215" s="166">
        <f>K215/F215</f>
        <v>0.35483870967741937</v>
      </c>
      <c r="M215" s="161" t="s">
        <v>556</v>
      </c>
      <c r="N215" s="167">
        <v>42944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68">
        <v>77</v>
      </c>
      <c r="B216" s="169">
        <v>42710</v>
      </c>
      <c r="C216" s="169"/>
      <c r="D216" s="170" t="s">
        <v>695</v>
      </c>
      <c r="E216" s="171" t="s">
        <v>586</v>
      </c>
      <c r="F216" s="172">
        <v>150.5</v>
      </c>
      <c r="G216" s="172"/>
      <c r="H216" s="173">
        <v>72.5</v>
      </c>
      <c r="I216" s="173">
        <v>174</v>
      </c>
      <c r="J216" s="174" t="s">
        <v>696</v>
      </c>
      <c r="K216" s="175">
        <v>-78</v>
      </c>
      <c r="L216" s="176">
        <v>-0.51827242524916906</v>
      </c>
      <c r="M216" s="172" t="s">
        <v>568</v>
      </c>
      <c r="N216" s="169">
        <v>43333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8">
        <v>78</v>
      </c>
      <c r="B217" s="159">
        <v>42712</v>
      </c>
      <c r="C217" s="159"/>
      <c r="D217" s="160" t="s">
        <v>697</v>
      </c>
      <c r="E217" s="161" t="s">
        <v>586</v>
      </c>
      <c r="F217" s="162">
        <v>380</v>
      </c>
      <c r="G217" s="161"/>
      <c r="H217" s="161">
        <v>478</v>
      </c>
      <c r="I217" s="163">
        <v>468</v>
      </c>
      <c r="J217" s="164" t="s">
        <v>644</v>
      </c>
      <c r="K217" s="165">
        <f>H217-F217</f>
        <v>98</v>
      </c>
      <c r="L217" s="166">
        <f>K217/F217</f>
        <v>0.25789473684210529</v>
      </c>
      <c r="M217" s="161" t="s">
        <v>556</v>
      </c>
      <c r="N217" s="167">
        <v>43025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8">
        <v>79</v>
      </c>
      <c r="B218" s="159">
        <v>42734</v>
      </c>
      <c r="C218" s="159"/>
      <c r="D218" s="160" t="s">
        <v>108</v>
      </c>
      <c r="E218" s="161" t="s">
        <v>586</v>
      </c>
      <c r="F218" s="162">
        <v>305</v>
      </c>
      <c r="G218" s="161"/>
      <c r="H218" s="161">
        <v>375</v>
      </c>
      <c r="I218" s="163">
        <v>375</v>
      </c>
      <c r="J218" s="164" t="s">
        <v>644</v>
      </c>
      <c r="K218" s="165">
        <f>H218-F218</f>
        <v>70</v>
      </c>
      <c r="L218" s="166">
        <f>K218/F218</f>
        <v>0.22950819672131148</v>
      </c>
      <c r="M218" s="161" t="s">
        <v>556</v>
      </c>
      <c r="N218" s="167">
        <v>42768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8">
        <v>80</v>
      </c>
      <c r="B219" s="159">
        <v>42739</v>
      </c>
      <c r="C219" s="159"/>
      <c r="D219" s="160" t="s">
        <v>94</v>
      </c>
      <c r="E219" s="161" t="s">
        <v>586</v>
      </c>
      <c r="F219" s="162">
        <v>99.5</v>
      </c>
      <c r="G219" s="161"/>
      <c r="H219" s="161">
        <v>158</v>
      </c>
      <c r="I219" s="163">
        <v>158</v>
      </c>
      <c r="J219" s="164" t="s">
        <v>644</v>
      </c>
      <c r="K219" s="165">
        <f>H219-F219</f>
        <v>58.5</v>
      </c>
      <c r="L219" s="166">
        <f>K219/F219</f>
        <v>0.5879396984924623</v>
      </c>
      <c r="M219" s="161" t="s">
        <v>556</v>
      </c>
      <c r="N219" s="167">
        <v>42898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8">
        <v>81</v>
      </c>
      <c r="B220" s="159">
        <v>42739</v>
      </c>
      <c r="C220" s="159"/>
      <c r="D220" s="160" t="s">
        <v>94</v>
      </c>
      <c r="E220" s="161" t="s">
        <v>586</v>
      </c>
      <c r="F220" s="162">
        <v>99.5</v>
      </c>
      <c r="G220" s="161"/>
      <c r="H220" s="161">
        <v>158</v>
      </c>
      <c r="I220" s="163">
        <v>158</v>
      </c>
      <c r="J220" s="164" t="s">
        <v>644</v>
      </c>
      <c r="K220" s="165">
        <v>58.5</v>
      </c>
      <c r="L220" s="166">
        <v>0.58793969849246197</v>
      </c>
      <c r="M220" s="161" t="s">
        <v>556</v>
      </c>
      <c r="N220" s="167">
        <v>42898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8">
        <v>82</v>
      </c>
      <c r="B221" s="159">
        <v>42786</v>
      </c>
      <c r="C221" s="159"/>
      <c r="D221" s="160" t="s">
        <v>184</v>
      </c>
      <c r="E221" s="161" t="s">
        <v>586</v>
      </c>
      <c r="F221" s="162">
        <v>140.5</v>
      </c>
      <c r="G221" s="161"/>
      <c r="H221" s="161">
        <v>220</v>
      </c>
      <c r="I221" s="163">
        <v>220</v>
      </c>
      <c r="J221" s="164" t="s">
        <v>644</v>
      </c>
      <c r="K221" s="165">
        <f>H221-F221</f>
        <v>79.5</v>
      </c>
      <c r="L221" s="166">
        <f>K221/F221</f>
        <v>0.5658362989323843</v>
      </c>
      <c r="M221" s="161" t="s">
        <v>556</v>
      </c>
      <c r="N221" s="167">
        <v>42864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8">
        <v>83</v>
      </c>
      <c r="B222" s="159">
        <v>42786</v>
      </c>
      <c r="C222" s="159"/>
      <c r="D222" s="160" t="s">
        <v>698</v>
      </c>
      <c r="E222" s="161" t="s">
        <v>586</v>
      </c>
      <c r="F222" s="162">
        <v>202.5</v>
      </c>
      <c r="G222" s="161"/>
      <c r="H222" s="161">
        <v>234</v>
      </c>
      <c r="I222" s="163">
        <v>234</v>
      </c>
      <c r="J222" s="164" t="s">
        <v>644</v>
      </c>
      <c r="K222" s="165">
        <v>31.5</v>
      </c>
      <c r="L222" s="166">
        <v>0.155555555555556</v>
      </c>
      <c r="M222" s="161" t="s">
        <v>556</v>
      </c>
      <c r="N222" s="167">
        <v>42836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8">
        <v>84</v>
      </c>
      <c r="B223" s="159">
        <v>42818</v>
      </c>
      <c r="C223" s="159"/>
      <c r="D223" s="160" t="s">
        <v>699</v>
      </c>
      <c r="E223" s="161" t="s">
        <v>586</v>
      </c>
      <c r="F223" s="162">
        <v>300.5</v>
      </c>
      <c r="G223" s="161"/>
      <c r="H223" s="161">
        <v>417.5</v>
      </c>
      <c r="I223" s="163">
        <v>420</v>
      </c>
      <c r="J223" s="164" t="s">
        <v>700</v>
      </c>
      <c r="K223" s="165">
        <f>H223-F223</f>
        <v>117</v>
      </c>
      <c r="L223" s="166">
        <f>K223/F223</f>
        <v>0.38935108153078202</v>
      </c>
      <c r="M223" s="161" t="s">
        <v>556</v>
      </c>
      <c r="N223" s="167">
        <v>43070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8">
        <v>85</v>
      </c>
      <c r="B224" s="159">
        <v>42818</v>
      </c>
      <c r="C224" s="159"/>
      <c r="D224" s="160" t="s">
        <v>674</v>
      </c>
      <c r="E224" s="161" t="s">
        <v>586</v>
      </c>
      <c r="F224" s="162">
        <v>850</v>
      </c>
      <c r="G224" s="161"/>
      <c r="H224" s="161">
        <v>1042.5</v>
      </c>
      <c r="I224" s="163">
        <v>1023</v>
      </c>
      <c r="J224" s="164" t="s">
        <v>701</v>
      </c>
      <c r="K224" s="165">
        <v>192.5</v>
      </c>
      <c r="L224" s="166">
        <v>0.22647058823529401</v>
      </c>
      <c r="M224" s="161" t="s">
        <v>556</v>
      </c>
      <c r="N224" s="167">
        <v>42830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8">
        <v>86</v>
      </c>
      <c r="B225" s="159">
        <v>42830</v>
      </c>
      <c r="C225" s="159"/>
      <c r="D225" s="160" t="s">
        <v>464</v>
      </c>
      <c r="E225" s="161" t="s">
        <v>586</v>
      </c>
      <c r="F225" s="162">
        <v>785</v>
      </c>
      <c r="G225" s="161"/>
      <c r="H225" s="161">
        <v>930</v>
      </c>
      <c r="I225" s="163">
        <v>920</v>
      </c>
      <c r="J225" s="164" t="s">
        <v>702</v>
      </c>
      <c r="K225" s="165">
        <f>H225-F225</f>
        <v>145</v>
      </c>
      <c r="L225" s="166">
        <f>K225/F225</f>
        <v>0.18471337579617833</v>
      </c>
      <c r="M225" s="161" t="s">
        <v>556</v>
      </c>
      <c r="N225" s="167">
        <v>42976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68">
        <v>87</v>
      </c>
      <c r="B226" s="169">
        <v>42831</v>
      </c>
      <c r="C226" s="169"/>
      <c r="D226" s="170" t="s">
        <v>703</v>
      </c>
      <c r="E226" s="171" t="s">
        <v>586</v>
      </c>
      <c r="F226" s="172">
        <v>40</v>
      </c>
      <c r="G226" s="172"/>
      <c r="H226" s="173">
        <v>13.1</v>
      </c>
      <c r="I226" s="173">
        <v>60</v>
      </c>
      <c r="J226" s="174" t="s">
        <v>704</v>
      </c>
      <c r="K226" s="175">
        <v>-26.9</v>
      </c>
      <c r="L226" s="176">
        <v>-0.67249999999999999</v>
      </c>
      <c r="M226" s="172" t="s">
        <v>568</v>
      </c>
      <c r="N226" s="169">
        <v>43138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8">
        <v>88</v>
      </c>
      <c r="B227" s="159">
        <v>42837</v>
      </c>
      <c r="C227" s="159"/>
      <c r="D227" s="160" t="s">
        <v>93</v>
      </c>
      <c r="E227" s="161" t="s">
        <v>586</v>
      </c>
      <c r="F227" s="162">
        <v>289.5</v>
      </c>
      <c r="G227" s="161"/>
      <c r="H227" s="161">
        <v>354</v>
      </c>
      <c r="I227" s="163">
        <v>360</v>
      </c>
      <c r="J227" s="164" t="s">
        <v>705</v>
      </c>
      <c r="K227" s="165">
        <f t="shared" ref="K227:K235" si="140">H227-F227</f>
        <v>64.5</v>
      </c>
      <c r="L227" s="166">
        <f t="shared" ref="L227:L235" si="141">K227/F227</f>
        <v>0.22279792746113988</v>
      </c>
      <c r="M227" s="161" t="s">
        <v>556</v>
      </c>
      <c r="N227" s="167">
        <v>43040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8">
        <v>89</v>
      </c>
      <c r="B228" s="159">
        <v>42845</v>
      </c>
      <c r="C228" s="159"/>
      <c r="D228" s="160" t="s">
        <v>410</v>
      </c>
      <c r="E228" s="161" t="s">
        <v>586</v>
      </c>
      <c r="F228" s="162">
        <v>700</v>
      </c>
      <c r="G228" s="161"/>
      <c r="H228" s="161">
        <v>840</v>
      </c>
      <c r="I228" s="163">
        <v>840</v>
      </c>
      <c r="J228" s="164" t="s">
        <v>706</v>
      </c>
      <c r="K228" s="165">
        <f t="shared" si="140"/>
        <v>140</v>
      </c>
      <c r="L228" s="166">
        <f t="shared" si="141"/>
        <v>0.2</v>
      </c>
      <c r="M228" s="161" t="s">
        <v>556</v>
      </c>
      <c r="N228" s="167">
        <v>42893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8">
        <v>90</v>
      </c>
      <c r="B229" s="159">
        <v>42887</v>
      </c>
      <c r="C229" s="159"/>
      <c r="D229" s="160" t="s">
        <v>707</v>
      </c>
      <c r="E229" s="161" t="s">
        <v>586</v>
      </c>
      <c r="F229" s="162">
        <v>130</v>
      </c>
      <c r="G229" s="161"/>
      <c r="H229" s="161">
        <v>144.25</v>
      </c>
      <c r="I229" s="163">
        <v>170</v>
      </c>
      <c r="J229" s="164" t="s">
        <v>708</v>
      </c>
      <c r="K229" s="165">
        <f t="shared" si="140"/>
        <v>14.25</v>
      </c>
      <c r="L229" s="166">
        <f t="shared" si="141"/>
        <v>0.10961538461538461</v>
      </c>
      <c r="M229" s="161" t="s">
        <v>556</v>
      </c>
      <c r="N229" s="167">
        <v>43675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8">
        <v>91</v>
      </c>
      <c r="B230" s="159">
        <v>42901</v>
      </c>
      <c r="C230" s="159"/>
      <c r="D230" s="160" t="s">
        <v>709</v>
      </c>
      <c r="E230" s="161" t="s">
        <v>586</v>
      </c>
      <c r="F230" s="162">
        <v>214.5</v>
      </c>
      <c r="G230" s="161"/>
      <c r="H230" s="161">
        <v>262</v>
      </c>
      <c r="I230" s="163">
        <v>262</v>
      </c>
      <c r="J230" s="164" t="s">
        <v>710</v>
      </c>
      <c r="K230" s="165">
        <f t="shared" si="140"/>
        <v>47.5</v>
      </c>
      <c r="L230" s="166">
        <f t="shared" si="141"/>
        <v>0.22144522144522144</v>
      </c>
      <c r="M230" s="161" t="s">
        <v>556</v>
      </c>
      <c r="N230" s="167">
        <v>42977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92</v>
      </c>
      <c r="B231" s="190">
        <v>42933</v>
      </c>
      <c r="C231" s="190"/>
      <c r="D231" s="191" t="s">
        <v>711</v>
      </c>
      <c r="E231" s="192" t="s">
        <v>586</v>
      </c>
      <c r="F231" s="193">
        <v>370</v>
      </c>
      <c r="G231" s="192"/>
      <c r="H231" s="192">
        <v>447.5</v>
      </c>
      <c r="I231" s="194">
        <v>450</v>
      </c>
      <c r="J231" s="195" t="s">
        <v>644</v>
      </c>
      <c r="K231" s="165">
        <f t="shared" si="140"/>
        <v>77.5</v>
      </c>
      <c r="L231" s="196">
        <f t="shared" si="141"/>
        <v>0.20945945945945946</v>
      </c>
      <c r="M231" s="192" t="s">
        <v>556</v>
      </c>
      <c r="N231" s="197">
        <v>43035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93</v>
      </c>
      <c r="B232" s="190">
        <v>42943</v>
      </c>
      <c r="C232" s="190"/>
      <c r="D232" s="191" t="s">
        <v>182</v>
      </c>
      <c r="E232" s="192" t="s">
        <v>586</v>
      </c>
      <c r="F232" s="193">
        <v>657.5</v>
      </c>
      <c r="G232" s="192"/>
      <c r="H232" s="192">
        <v>825</v>
      </c>
      <c r="I232" s="194">
        <v>820</v>
      </c>
      <c r="J232" s="195" t="s">
        <v>644</v>
      </c>
      <c r="K232" s="165">
        <f t="shared" si="140"/>
        <v>167.5</v>
      </c>
      <c r="L232" s="196">
        <f t="shared" si="141"/>
        <v>0.25475285171102663</v>
      </c>
      <c r="M232" s="192" t="s">
        <v>556</v>
      </c>
      <c r="N232" s="197">
        <v>43090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8">
        <v>94</v>
      </c>
      <c r="B233" s="159">
        <v>42964</v>
      </c>
      <c r="C233" s="159"/>
      <c r="D233" s="160" t="s">
        <v>353</v>
      </c>
      <c r="E233" s="161" t="s">
        <v>586</v>
      </c>
      <c r="F233" s="162">
        <v>605</v>
      </c>
      <c r="G233" s="161"/>
      <c r="H233" s="161">
        <v>750</v>
      </c>
      <c r="I233" s="163">
        <v>750</v>
      </c>
      <c r="J233" s="164" t="s">
        <v>702</v>
      </c>
      <c r="K233" s="165">
        <f t="shared" si="140"/>
        <v>145</v>
      </c>
      <c r="L233" s="166">
        <f t="shared" si="141"/>
        <v>0.23966942148760331</v>
      </c>
      <c r="M233" s="161" t="s">
        <v>556</v>
      </c>
      <c r="N233" s="167">
        <v>43027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68">
        <v>95</v>
      </c>
      <c r="B234" s="169">
        <v>42979</v>
      </c>
      <c r="C234" s="169"/>
      <c r="D234" s="177" t="s">
        <v>712</v>
      </c>
      <c r="E234" s="172" t="s">
        <v>586</v>
      </c>
      <c r="F234" s="172">
        <v>255</v>
      </c>
      <c r="G234" s="173"/>
      <c r="H234" s="173">
        <v>217.25</v>
      </c>
      <c r="I234" s="173">
        <v>320</v>
      </c>
      <c r="J234" s="174" t="s">
        <v>713</v>
      </c>
      <c r="K234" s="175">
        <f t="shared" si="140"/>
        <v>-37.75</v>
      </c>
      <c r="L234" s="178">
        <f t="shared" si="141"/>
        <v>-0.14803921568627451</v>
      </c>
      <c r="M234" s="172" t="s">
        <v>568</v>
      </c>
      <c r="N234" s="169">
        <v>43661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8">
        <v>96</v>
      </c>
      <c r="B235" s="159">
        <v>42997</v>
      </c>
      <c r="C235" s="159"/>
      <c r="D235" s="160" t="s">
        <v>714</v>
      </c>
      <c r="E235" s="161" t="s">
        <v>586</v>
      </c>
      <c r="F235" s="162">
        <v>215</v>
      </c>
      <c r="G235" s="161"/>
      <c r="H235" s="161">
        <v>258</v>
      </c>
      <c r="I235" s="163">
        <v>258</v>
      </c>
      <c r="J235" s="164" t="s">
        <v>644</v>
      </c>
      <c r="K235" s="165">
        <f t="shared" si="140"/>
        <v>43</v>
      </c>
      <c r="L235" s="166">
        <f t="shared" si="141"/>
        <v>0.2</v>
      </c>
      <c r="M235" s="161" t="s">
        <v>556</v>
      </c>
      <c r="N235" s="167">
        <v>43040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8">
        <v>97</v>
      </c>
      <c r="B236" s="159">
        <v>42997</v>
      </c>
      <c r="C236" s="159"/>
      <c r="D236" s="160" t="s">
        <v>714</v>
      </c>
      <c r="E236" s="161" t="s">
        <v>586</v>
      </c>
      <c r="F236" s="162">
        <v>215</v>
      </c>
      <c r="G236" s="161"/>
      <c r="H236" s="161">
        <v>258</v>
      </c>
      <c r="I236" s="163">
        <v>258</v>
      </c>
      <c r="J236" s="195" t="s">
        <v>644</v>
      </c>
      <c r="K236" s="165">
        <v>43</v>
      </c>
      <c r="L236" s="166">
        <v>0.2</v>
      </c>
      <c r="M236" s="161" t="s">
        <v>556</v>
      </c>
      <c r="N236" s="167">
        <v>43040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98</v>
      </c>
      <c r="B237" s="190">
        <v>42998</v>
      </c>
      <c r="C237" s="190"/>
      <c r="D237" s="191" t="s">
        <v>715</v>
      </c>
      <c r="E237" s="192" t="s">
        <v>586</v>
      </c>
      <c r="F237" s="162">
        <v>75</v>
      </c>
      <c r="G237" s="192"/>
      <c r="H237" s="192">
        <v>90</v>
      </c>
      <c r="I237" s="194">
        <v>90</v>
      </c>
      <c r="J237" s="164" t="s">
        <v>716</v>
      </c>
      <c r="K237" s="165">
        <f t="shared" ref="K237:K242" si="142">H237-F237</f>
        <v>15</v>
      </c>
      <c r="L237" s="166">
        <f t="shared" ref="L237:L242" si="143">K237/F237</f>
        <v>0.2</v>
      </c>
      <c r="M237" s="161" t="s">
        <v>556</v>
      </c>
      <c r="N237" s="167">
        <v>43019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99</v>
      </c>
      <c r="B238" s="190">
        <v>43011</v>
      </c>
      <c r="C238" s="190"/>
      <c r="D238" s="191" t="s">
        <v>570</v>
      </c>
      <c r="E238" s="192" t="s">
        <v>586</v>
      </c>
      <c r="F238" s="193">
        <v>315</v>
      </c>
      <c r="G238" s="192"/>
      <c r="H238" s="192">
        <v>392</v>
      </c>
      <c r="I238" s="194">
        <v>384</v>
      </c>
      <c r="J238" s="195" t="s">
        <v>717</v>
      </c>
      <c r="K238" s="165">
        <f t="shared" si="142"/>
        <v>77</v>
      </c>
      <c r="L238" s="196">
        <f t="shared" si="143"/>
        <v>0.24444444444444444</v>
      </c>
      <c r="M238" s="192" t="s">
        <v>556</v>
      </c>
      <c r="N238" s="197">
        <v>43017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100</v>
      </c>
      <c r="B239" s="190">
        <v>43013</v>
      </c>
      <c r="C239" s="190"/>
      <c r="D239" s="191" t="s">
        <v>440</v>
      </c>
      <c r="E239" s="192" t="s">
        <v>586</v>
      </c>
      <c r="F239" s="193">
        <v>145</v>
      </c>
      <c r="G239" s="192"/>
      <c r="H239" s="192">
        <v>179</v>
      </c>
      <c r="I239" s="194">
        <v>180</v>
      </c>
      <c r="J239" s="195" t="s">
        <v>718</v>
      </c>
      <c r="K239" s="165">
        <f t="shared" si="142"/>
        <v>34</v>
      </c>
      <c r="L239" s="196">
        <f t="shared" si="143"/>
        <v>0.23448275862068965</v>
      </c>
      <c r="M239" s="192" t="s">
        <v>556</v>
      </c>
      <c r="N239" s="197">
        <v>43025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101</v>
      </c>
      <c r="B240" s="190">
        <v>43014</v>
      </c>
      <c r="C240" s="190"/>
      <c r="D240" s="191" t="s">
        <v>328</v>
      </c>
      <c r="E240" s="192" t="s">
        <v>586</v>
      </c>
      <c r="F240" s="193">
        <v>256</v>
      </c>
      <c r="G240" s="192"/>
      <c r="H240" s="192">
        <v>323</v>
      </c>
      <c r="I240" s="194">
        <v>320</v>
      </c>
      <c r="J240" s="195" t="s">
        <v>644</v>
      </c>
      <c r="K240" s="165">
        <f t="shared" si="142"/>
        <v>67</v>
      </c>
      <c r="L240" s="196">
        <f t="shared" si="143"/>
        <v>0.26171875</v>
      </c>
      <c r="M240" s="192" t="s">
        <v>556</v>
      </c>
      <c r="N240" s="197">
        <v>43067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102</v>
      </c>
      <c r="B241" s="190">
        <v>43017</v>
      </c>
      <c r="C241" s="190"/>
      <c r="D241" s="191" t="s">
        <v>343</v>
      </c>
      <c r="E241" s="192" t="s">
        <v>586</v>
      </c>
      <c r="F241" s="193">
        <v>137.5</v>
      </c>
      <c r="G241" s="192"/>
      <c r="H241" s="192">
        <v>184</v>
      </c>
      <c r="I241" s="194">
        <v>183</v>
      </c>
      <c r="J241" s="195" t="s">
        <v>719</v>
      </c>
      <c r="K241" s="165">
        <f t="shared" si="142"/>
        <v>46.5</v>
      </c>
      <c r="L241" s="196">
        <f t="shared" si="143"/>
        <v>0.33818181818181819</v>
      </c>
      <c r="M241" s="192" t="s">
        <v>556</v>
      </c>
      <c r="N241" s="197">
        <v>43108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9">
        <v>103</v>
      </c>
      <c r="B242" s="190">
        <v>43018</v>
      </c>
      <c r="C242" s="190"/>
      <c r="D242" s="191" t="s">
        <v>720</v>
      </c>
      <c r="E242" s="192" t="s">
        <v>586</v>
      </c>
      <c r="F242" s="193">
        <v>125.5</v>
      </c>
      <c r="G242" s="192"/>
      <c r="H242" s="192">
        <v>158</v>
      </c>
      <c r="I242" s="194">
        <v>155</v>
      </c>
      <c r="J242" s="195" t="s">
        <v>721</v>
      </c>
      <c r="K242" s="165">
        <f t="shared" si="142"/>
        <v>32.5</v>
      </c>
      <c r="L242" s="196">
        <f t="shared" si="143"/>
        <v>0.25896414342629481</v>
      </c>
      <c r="M242" s="192" t="s">
        <v>556</v>
      </c>
      <c r="N242" s="197">
        <v>43067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104</v>
      </c>
      <c r="B243" s="190">
        <v>43018</v>
      </c>
      <c r="C243" s="190"/>
      <c r="D243" s="191" t="s">
        <v>722</v>
      </c>
      <c r="E243" s="192" t="s">
        <v>586</v>
      </c>
      <c r="F243" s="193">
        <v>895</v>
      </c>
      <c r="G243" s="192"/>
      <c r="H243" s="192">
        <v>1122.5</v>
      </c>
      <c r="I243" s="194">
        <v>1078</v>
      </c>
      <c r="J243" s="195" t="s">
        <v>723</v>
      </c>
      <c r="K243" s="165">
        <v>227.5</v>
      </c>
      <c r="L243" s="196">
        <v>0.25418994413407803</v>
      </c>
      <c r="M243" s="192" t="s">
        <v>556</v>
      </c>
      <c r="N243" s="197">
        <v>43117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105</v>
      </c>
      <c r="B244" s="190">
        <v>43020</v>
      </c>
      <c r="C244" s="190"/>
      <c r="D244" s="191" t="s">
        <v>337</v>
      </c>
      <c r="E244" s="192" t="s">
        <v>586</v>
      </c>
      <c r="F244" s="193">
        <v>525</v>
      </c>
      <c r="G244" s="192"/>
      <c r="H244" s="192">
        <v>629</v>
      </c>
      <c r="I244" s="194">
        <v>629</v>
      </c>
      <c r="J244" s="195" t="s">
        <v>644</v>
      </c>
      <c r="K244" s="165">
        <v>104</v>
      </c>
      <c r="L244" s="196">
        <v>0.19809523809523799</v>
      </c>
      <c r="M244" s="192" t="s">
        <v>556</v>
      </c>
      <c r="N244" s="197">
        <v>43119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9">
        <v>106</v>
      </c>
      <c r="B245" s="190">
        <v>43046</v>
      </c>
      <c r="C245" s="190"/>
      <c r="D245" s="191" t="s">
        <v>376</v>
      </c>
      <c r="E245" s="192" t="s">
        <v>586</v>
      </c>
      <c r="F245" s="193">
        <v>740</v>
      </c>
      <c r="G245" s="192"/>
      <c r="H245" s="192">
        <v>892.5</v>
      </c>
      <c r="I245" s="194">
        <v>900</v>
      </c>
      <c r="J245" s="195" t="s">
        <v>724</v>
      </c>
      <c r="K245" s="165">
        <f>H245-F245</f>
        <v>152.5</v>
      </c>
      <c r="L245" s="196">
        <f>K245/F245</f>
        <v>0.20608108108108109</v>
      </c>
      <c r="M245" s="192" t="s">
        <v>556</v>
      </c>
      <c r="N245" s="197">
        <v>43052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58">
        <v>107</v>
      </c>
      <c r="B246" s="159">
        <v>43073</v>
      </c>
      <c r="C246" s="159"/>
      <c r="D246" s="160" t="s">
        <v>725</v>
      </c>
      <c r="E246" s="161" t="s">
        <v>586</v>
      </c>
      <c r="F246" s="162">
        <v>118.5</v>
      </c>
      <c r="G246" s="161"/>
      <c r="H246" s="161">
        <v>143.5</v>
      </c>
      <c r="I246" s="163">
        <v>145</v>
      </c>
      <c r="J246" s="164" t="s">
        <v>577</v>
      </c>
      <c r="K246" s="165">
        <f>H246-F246</f>
        <v>25</v>
      </c>
      <c r="L246" s="166">
        <f>K246/F246</f>
        <v>0.2109704641350211</v>
      </c>
      <c r="M246" s="161" t="s">
        <v>556</v>
      </c>
      <c r="N246" s="167">
        <v>43097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68">
        <v>108</v>
      </c>
      <c r="B247" s="169">
        <v>43090</v>
      </c>
      <c r="C247" s="169"/>
      <c r="D247" s="170" t="s">
        <v>415</v>
      </c>
      <c r="E247" s="171" t="s">
        <v>586</v>
      </c>
      <c r="F247" s="172">
        <v>715</v>
      </c>
      <c r="G247" s="172"/>
      <c r="H247" s="173">
        <v>500</v>
      </c>
      <c r="I247" s="173">
        <v>872</v>
      </c>
      <c r="J247" s="174" t="s">
        <v>726</v>
      </c>
      <c r="K247" s="175">
        <f>H247-F247</f>
        <v>-215</v>
      </c>
      <c r="L247" s="176">
        <f>K247/F247</f>
        <v>-0.30069930069930068</v>
      </c>
      <c r="M247" s="172" t="s">
        <v>568</v>
      </c>
      <c r="N247" s="169">
        <v>43670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58">
        <v>109</v>
      </c>
      <c r="B248" s="159">
        <v>43098</v>
      </c>
      <c r="C248" s="159"/>
      <c r="D248" s="160" t="s">
        <v>570</v>
      </c>
      <c r="E248" s="161" t="s">
        <v>586</v>
      </c>
      <c r="F248" s="162">
        <v>435</v>
      </c>
      <c r="G248" s="161"/>
      <c r="H248" s="161">
        <v>542.5</v>
      </c>
      <c r="I248" s="163">
        <v>539</v>
      </c>
      <c r="J248" s="164" t="s">
        <v>644</v>
      </c>
      <c r="K248" s="165">
        <v>107.5</v>
      </c>
      <c r="L248" s="166">
        <v>0.247126436781609</v>
      </c>
      <c r="M248" s="161" t="s">
        <v>556</v>
      </c>
      <c r="N248" s="167">
        <v>43206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58">
        <v>110</v>
      </c>
      <c r="B249" s="159">
        <v>43098</v>
      </c>
      <c r="C249" s="159"/>
      <c r="D249" s="160" t="s">
        <v>528</v>
      </c>
      <c r="E249" s="161" t="s">
        <v>586</v>
      </c>
      <c r="F249" s="162">
        <v>885</v>
      </c>
      <c r="G249" s="161"/>
      <c r="H249" s="161">
        <v>1090</v>
      </c>
      <c r="I249" s="163">
        <v>1084</v>
      </c>
      <c r="J249" s="164" t="s">
        <v>644</v>
      </c>
      <c r="K249" s="165">
        <v>205</v>
      </c>
      <c r="L249" s="166">
        <v>0.23163841807909599</v>
      </c>
      <c r="M249" s="161" t="s">
        <v>556</v>
      </c>
      <c r="N249" s="167">
        <v>43213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8">
        <v>111</v>
      </c>
      <c r="B250" s="199">
        <v>43192</v>
      </c>
      <c r="C250" s="199"/>
      <c r="D250" s="177" t="s">
        <v>727</v>
      </c>
      <c r="E250" s="172" t="s">
        <v>586</v>
      </c>
      <c r="F250" s="200">
        <v>478.5</v>
      </c>
      <c r="G250" s="172"/>
      <c r="H250" s="172">
        <v>442</v>
      </c>
      <c r="I250" s="173">
        <v>613</v>
      </c>
      <c r="J250" s="174" t="s">
        <v>728</v>
      </c>
      <c r="K250" s="175">
        <f>H250-F250</f>
        <v>-36.5</v>
      </c>
      <c r="L250" s="176">
        <f>K250/F250</f>
        <v>-7.6280041797283177E-2</v>
      </c>
      <c r="M250" s="172" t="s">
        <v>568</v>
      </c>
      <c r="N250" s="169">
        <v>43762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68">
        <v>112</v>
      </c>
      <c r="B251" s="169">
        <v>43194</v>
      </c>
      <c r="C251" s="169"/>
      <c r="D251" s="170" t="s">
        <v>729</v>
      </c>
      <c r="E251" s="171" t="s">
        <v>586</v>
      </c>
      <c r="F251" s="172">
        <f>141.5-7.3</f>
        <v>134.19999999999999</v>
      </c>
      <c r="G251" s="172"/>
      <c r="H251" s="173">
        <v>77</v>
      </c>
      <c r="I251" s="173">
        <v>180</v>
      </c>
      <c r="J251" s="174" t="s">
        <v>730</v>
      </c>
      <c r="K251" s="175">
        <f>H251-F251</f>
        <v>-57.199999999999989</v>
      </c>
      <c r="L251" s="176">
        <f>K251/F251</f>
        <v>-0.42622950819672129</v>
      </c>
      <c r="M251" s="172" t="s">
        <v>568</v>
      </c>
      <c r="N251" s="169">
        <v>43522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68">
        <v>113</v>
      </c>
      <c r="B252" s="169">
        <v>43209</v>
      </c>
      <c r="C252" s="169"/>
      <c r="D252" s="170" t="s">
        <v>731</v>
      </c>
      <c r="E252" s="171" t="s">
        <v>586</v>
      </c>
      <c r="F252" s="172">
        <v>430</v>
      </c>
      <c r="G252" s="172"/>
      <c r="H252" s="173">
        <v>220</v>
      </c>
      <c r="I252" s="173">
        <v>537</v>
      </c>
      <c r="J252" s="174" t="s">
        <v>732</v>
      </c>
      <c r="K252" s="175">
        <f>H252-F252</f>
        <v>-210</v>
      </c>
      <c r="L252" s="176">
        <f>K252/F252</f>
        <v>-0.48837209302325579</v>
      </c>
      <c r="M252" s="172" t="s">
        <v>568</v>
      </c>
      <c r="N252" s="169">
        <v>43252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114</v>
      </c>
      <c r="B253" s="190">
        <v>43220</v>
      </c>
      <c r="C253" s="190"/>
      <c r="D253" s="191" t="s">
        <v>377</v>
      </c>
      <c r="E253" s="192" t="s">
        <v>586</v>
      </c>
      <c r="F253" s="192">
        <v>153.5</v>
      </c>
      <c r="G253" s="192"/>
      <c r="H253" s="192">
        <v>196</v>
      </c>
      <c r="I253" s="194">
        <v>196</v>
      </c>
      <c r="J253" s="164" t="s">
        <v>733</v>
      </c>
      <c r="K253" s="165">
        <f>H253-F253</f>
        <v>42.5</v>
      </c>
      <c r="L253" s="166">
        <f>K253/F253</f>
        <v>0.27687296416938112</v>
      </c>
      <c r="M253" s="161" t="s">
        <v>556</v>
      </c>
      <c r="N253" s="167">
        <v>43605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68">
        <v>115</v>
      </c>
      <c r="B254" s="169">
        <v>43306</v>
      </c>
      <c r="C254" s="169"/>
      <c r="D254" s="170" t="s">
        <v>703</v>
      </c>
      <c r="E254" s="171" t="s">
        <v>586</v>
      </c>
      <c r="F254" s="172">
        <v>27.5</v>
      </c>
      <c r="G254" s="172"/>
      <c r="H254" s="173">
        <v>13.1</v>
      </c>
      <c r="I254" s="173">
        <v>60</v>
      </c>
      <c r="J254" s="174" t="s">
        <v>734</v>
      </c>
      <c r="K254" s="175">
        <v>-14.4</v>
      </c>
      <c r="L254" s="176">
        <v>-0.52363636363636401</v>
      </c>
      <c r="M254" s="172" t="s">
        <v>568</v>
      </c>
      <c r="N254" s="169">
        <v>43138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8">
        <v>116</v>
      </c>
      <c r="B255" s="199">
        <v>43318</v>
      </c>
      <c r="C255" s="199"/>
      <c r="D255" s="177" t="s">
        <v>735</v>
      </c>
      <c r="E255" s="172" t="s">
        <v>586</v>
      </c>
      <c r="F255" s="172">
        <v>148.5</v>
      </c>
      <c r="G255" s="172"/>
      <c r="H255" s="172">
        <v>102</v>
      </c>
      <c r="I255" s="173">
        <v>182</v>
      </c>
      <c r="J255" s="174" t="s">
        <v>736</v>
      </c>
      <c r="K255" s="175">
        <f>H255-F255</f>
        <v>-46.5</v>
      </c>
      <c r="L255" s="176">
        <f>K255/F255</f>
        <v>-0.31313131313131315</v>
      </c>
      <c r="M255" s="172" t="s">
        <v>568</v>
      </c>
      <c r="N255" s="169">
        <v>43661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58">
        <v>117</v>
      </c>
      <c r="B256" s="159">
        <v>43335</v>
      </c>
      <c r="C256" s="159"/>
      <c r="D256" s="160" t="s">
        <v>737</v>
      </c>
      <c r="E256" s="161" t="s">
        <v>586</v>
      </c>
      <c r="F256" s="192">
        <v>285</v>
      </c>
      <c r="G256" s="161"/>
      <c r="H256" s="161">
        <v>355</v>
      </c>
      <c r="I256" s="163">
        <v>364</v>
      </c>
      <c r="J256" s="164" t="s">
        <v>738</v>
      </c>
      <c r="K256" s="165">
        <v>70</v>
      </c>
      <c r="L256" s="166">
        <v>0.24561403508771901</v>
      </c>
      <c r="M256" s="161" t="s">
        <v>556</v>
      </c>
      <c r="N256" s="167">
        <v>43455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58">
        <v>118</v>
      </c>
      <c r="B257" s="159">
        <v>43341</v>
      </c>
      <c r="C257" s="159"/>
      <c r="D257" s="160" t="s">
        <v>365</v>
      </c>
      <c r="E257" s="161" t="s">
        <v>586</v>
      </c>
      <c r="F257" s="192">
        <v>525</v>
      </c>
      <c r="G257" s="161"/>
      <c r="H257" s="161">
        <v>585</v>
      </c>
      <c r="I257" s="163">
        <v>635</v>
      </c>
      <c r="J257" s="164" t="s">
        <v>739</v>
      </c>
      <c r="K257" s="165">
        <f t="shared" ref="K257:K274" si="144">H257-F257</f>
        <v>60</v>
      </c>
      <c r="L257" s="166">
        <f t="shared" ref="L257:L274" si="145">K257/F257</f>
        <v>0.11428571428571428</v>
      </c>
      <c r="M257" s="161" t="s">
        <v>556</v>
      </c>
      <c r="N257" s="167">
        <v>43662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58">
        <v>119</v>
      </c>
      <c r="B258" s="159">
        <v>43395</v>
      </c>
      <c r="C258" s="159"/>
      <c r="D258" s="160" t="s">
        <v>353</v>
      </c>
      <c r="E258" s="161" t="s">
        <v>586</v>
      </c>
      <c r="F258" s="192">
        <v>475</v>
      </c>
      <c r="G258" s="161"/>
      <c r="H258" s="161">
        <v>574</v>
      </c>
      <c r="I258" s="163">
        <v>570</v>
      </c>
      <c r="J258" s="164" t="s">
        <v>644</v>
      </c>
      <c r="K258" s="165">
        <f t="shared" si="144"/>
        <v>99</v>
      </c>
      <c r="L258" s="166">
        <f t="shared" si="145"/>
        <v>0.20842105263157895</v>
      </c>
      <c r="M258" s="161" t="s">
        <v>556</v>
      </c>
      <c r="N258" s="167">
        <v>43403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120</v>
      </c>
      <c r="B259" s="190">
        <v>43397</v>
      </c>
      <c r="C259" s="190"/>
      <c r="D259" s="191" t="s">
        <v>372</v>
      </c>
      <c r="E259" s="192" t="s">
        <v>586</v>
      </c>
      <c r="F259" s="192">
        <v>707.5</v>
      </c>
      <c r="G259" s="192"/>
      <c r="H259" s="192">
        <v>872</v>
      </c>
      <c r="I259" s="194">
        <v>872</v>
      </c>
      <c r="J259" s="195" t="s">
        <v>644</v>
      </c>
      <c r="K259" s="165">
        <f t="shared" si="144"/>
        <v>164.5</v>
      </c>
      <c r="L259" s="196">
        <f t="shared" si="145"/>
        <v>0.23250883392226149</v>
      </c>
      <c r="M259" s="192" t="s">
        <v>556</v>
      </c>
      <c r="N259" s="197">
        <v>43482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9">
        <v>121</v>
      </c>
      <c r="B260" s="190">
        <v>43398</v>
      </c>
      <c r="C260" s="190"/>
      <c r="D260" s="191" t="s">
        <v>740</v>
      </c>
      <c r="E260" s="192" t="s">
        <v>586</v>
      </c>
      <c r="F260" s="192">
        <v>162</v>
      </c>
      <c r="G260" s="192"/>
      <c r="H260" s="192">
        <v>204</v>
      </c>
      <c r="I260" s="194">
        <v>209</v>
      </c>
      <c r="J260" s="195" t="s">
        <v>741</v>
      </c>
      <c r="K260" s="165">
        <f t="shared" si="144"/>
        <v>42</v>
      </c>
      <c r="L260" s="196">
        <f t="shared" si="145"/>
        <v>0.25925925925925924</v>
      </c>
      <c r="M260" s="192" t="s">
        <v>556</v>
      </c>
      <c r="N260" s="197">
        <v>43539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9">
        <v>122</v>
      </c>
      <c r="B261" s="190">
        <v>43399</v>
      </c>
      <c r="C261" s="190"/>
      <c r="D261" s="191" t="s">
        <v>457</v>
      </c>
      <c r="E261" s="192" t="s">
        <v>586</v>
      </c>
      <c r="F261" s="192">
        <v>240</v>
      </c>
      <c r="G261" s="192"/>
      <c r="H261" s="192">
        <v>297</v>
      </c>
      <c r="I261" s="194">
        <v>297</v>
      </c>
      <c r="J261" s="195" t="s">
        <v>644</v>
      </c>
      <c r="K261" s="201">
        <f t="shared" si="144"/>
        <v>57</v>
      </c>
      <c r="L261" s="196">
        <f t="shared" si="145"/>
        <v>0.23749999999999999</v>
      </c>
      <c r="M261" s="192" t="s">
        <v>556</v>
      </c>
      <c r="N261" s="197">
        <v>43417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58">
        <v>123</v>
      </c>
      <c r="B262" s="159">
        <v>43439</v>
      </c>
      <c r="C262" s="159"/>
      <c r="D262" s="160" t="s">
        <v>742</v>
      </c>
      <c r="E262" s="161" t="s">
        <v>586</v>
      </c>
      <c r="F262" s="161">
        <v>202.5</v>
      </c>
      <c r="G262" s="161"/>
      <c r="H262" s="161">
        <v>255</v>
      </c>
      <c r="I262" s="163">
        <v>252</v>
      </c>
      <c r="J262" s="164" t="s">
        <v>644</v>
      </c>
      <c r="K262" s="165">
        <f t="shared" si="144"/>
        <v>52.5</v>
      </c>
      <c r="L262" s="166">
        <f t="shared" si="145"/>
        <v>0.25925925925925924</v>
      </c>
      <c r="M262" s="161" t="s">
        <v>556</v>
      </c>
      <c r="N262" s="167">
        <v>43542</v>
      </c>
      <c r="O262" s="1"/>
      <c r="P262" s="1"/>
      <c r="Q262" s="1"/>
      <c r="R262" s="6" t="s">
        <v>743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9">
        <v>124</v>
      </c>
      <c r="B263" s="190">
        <v>43465</v>
      </c>
      <c r="C263" s="159"/>
      <c r="D263" s="191" t="s">
        <v>402</v>
      </c>
      <c r="E263" s="192" t="s">
        <v>586</v>
      </c>
      <c r="F263" s="192">
        <v>710</v>
      </c>
      <c r="G263" s="192"/>
      <c r="H263" s="192">
        <v>866</v>
      </c>
      <c r="I263" s="194">
        <v>866</v>
      </c>
      <c r="J263" s="195" t="s">
        <v>644</v>
      </c>
      <c r="K263" s="165">
        <f t="shared" si="144"/>
        <v>156</v>
      </c>
      <c r="L263" s="166">
        <f t="shared" si="145"/>
        <v>0.21971830985915494</v>
      </c>
      <c r="M263" s="161" t="s">
        <v>556</v>
      </c>
      <c r="N263" s="167">
        <v>43553</v>
      </c>
      <c r="O263" s="1"/>
      <c r="P263" s="1"/>
      <c r="Q263" s="1"/>
      <c r="R263" s="6" t="s">
        <v>743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9">
        <v>125</v>
      </c>
      <c r="B264" s="190">
        <v>43522</v>
      </c>
      <c r="C264" s="190"/>
      <c r="D264" s="191" t="s">
        <v>152</v>
      </c>
      <c r="E264" s="192" t="s">
        <v>586</v>
      </c>
      <c r="F264" s="192">
        <v>337.25</v>
      </c>
      <c r="G264" s="192"/>
      <c r="H264" s="192">
        <v>398.5</v>
      </c>
      <c r="I264" s="194">
        <v>411</v>
      </c>
      <c r="J264" s="164" t="s">
        <v>744</v>
      </c>
      <c r="K264" s="165">
        <f t="shared" si="144"/>
        <v>61.25</v>
      </c>
      <c r="L264" s="166">
        <f t="shared" si="145"/>
        <v>0.1816160118606375</v>
      </c>
      <c r="M264" s="161" t="s">
        <v>556</v>
      </c>
      <c r="N264" s="167">
        <v>43760</v>
      </c>
      <c r="O264" s="1"/>
      <c r="P264" s="1"/>
      <c r="Q264" s="1"/>
      <c r="R264" s="6" t="s">
        <v>743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2">
        <v>126</v>
      </c>
      <c r="B265" s="203">
        <v>43559</v>
      </c>
      <c r="C265" s="203"/>
      <c r="D265" s="204" t="s">
        <v>745</v>
      </c>
      <c r="E265" s="205" t="s">
        <v>586</v>
      </c>
      <c r="F265" s="205">
        <v>130</v>
      </c>
      <c r="G265" s="205"/>
      <c r="H265" s="205">
        <v>65</v>
      </c>
      <c r="I265" s="206">
        <v>158</v>
      </c>
      <c r="J265" s="174" t="s">
        <v>746</v>
      </c>
      <c r="K265" s="175">
        <f t="shared" si="144"/>
        <v>-65</v>
      </c>
      <c r="L265" s="176">
        <f t="shared" si="145"/>
        <v>-0.5</v>
      </c>
      <c r="M265" s="172" t="s">
        <v>568</v>
      </c>
      <c r="N265" s="169">
        <v>43726</v>
      </c>
      <c r="O265" s="1"/>
      <c r="P265" s="1"/>
      <c r="Q265" s="1"/>
      <c r="R265" s="6" t="s">
        <v>747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9">
        <v>127</v>
      </c>
      <c r="B266" s="190">
        <v>43017</v>
      </c>
      <c r="C266" s="190"/>
      <c r="D266" s="191" t="s">
        <v>184</v>
      </c>
      <c r="E266" s="192" t="s">
        <v>586</v>
      </c>
      <c r="F266" s="192">
        <v>141.5</v>
      </c>
      <c r="G266" s="192"/>
      <c r="H266" s="192">
        <v>183.5</v>
      </c>
      <c r="I266" s="194">
        <v>210</v>
      </c>
      <c r="J266" s="164" t="s">
        <v>741</v>
      </c>
      <c r="K266" s="165">
        <f t="shared" si="144"/>
        <v>42</v>
      </c>
      <c r="L266" s="166">
        <f t="shared" si="145"/>
        <v>0.29681978798586572</v>
      </c>
      <c r="M266" s="161" t="s">
        <v>556</v>
      </c>
      <c r="N266" s="167">
        <v>43042</v>
      </c>
      <c r="O266" s="1"/>
      <c r="P266" s="1"/>
      <c r="Q266" s="1"/>
      <c r="R266" s="6" t="s">
        <v>747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2">
        <v>128</v>
      </c>
      <c r="B267" s="203">
        <v>43074</v>
      </c>
      <c r="C267" s="203"/>
      <c r="D267" s="204" t="s">
        <v>748</v>
      </c>
      <c r="E267" s="205" t="s">
        <v>586</v>
      </c>
      <c r="F267" s="200">
        <v>172</v>
      </c>
      <c r="G267" s="205"/>
      <c r="H267" s="205">
        <v>155.25</v>
      </c>
      <c r="I267" s="206">
        <v>230</v>
      </c>
      <c r="J267" s="174" t="s">
        <v>749</v>
      </c>
      <c r="K267" s="175">
        <f t="shared" si="144"/>
        <v>-16.75</v>
      </c>
      <c r="L267" s="176">
        <f t="shared" si="145"/>
        <v>-9.7383720930232565E-2</v>
      </c>
      <c r="M267" s="172" t="s">
        <v>568</v>
      </c>
      <c r="N267" s="169">
        <v>43787</v>
      </c>
      <c r="O267" s="1"/>
      <c r="P267" s="1"/>
      <c r="Q267" s="1"/>
      <c r="R267" s="6" t="s">
        <v>747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9">
        <v>129</v>
      </c>
      <c r="B268" s="190">
        <v>43398</v>
      </c>
      <c r="C268" s="190"/>
      <c r="D268" s="191" t="s">
        <v>107</v>
      </c>
      <c r="E268" s="192" t="s">
        <v>586</v>
      </c>
      <c r="F268" s="192">
        <v>698.5</v>
      </c>
      <c r="G268" s="192"/>
      <c r="H268" s="192">
        <v>890</v>
      </c>
      <c r="I268" s="194">
        <v>890</v>
      </c>
      <c r="J268" s="164" t="s">
        <v>816</v>
      </c>
      <c r="K268" s="165">
        <f t="shared" si="144"/>
        <v>191.5</v>
      </c>
      <c r="L268" s="166">
        <f t="shared" si="145"/>
        <v>0.27415891195418757</v>
      </c>
      <c r="M268" s="161" t="s">
        <v>556</v>
      </c>
      <c r="N268" s="167">
        <v>44328</v>
      </c>
      <c r="O268" s="1"/>
      <c r="P268" s="1"/>
      <c r="Q268" s="1"/>
      <c r="R268" s="6" t="s">
        <v>743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9">
        <v>130</v>
      </c>
      <c r="B269" s="190">
        <v>42877</v>
      </c>
      <c r="C269" s="190"/>
      <c r="D269" s="191" t="s">
        <v>364</v>
      </c>
      <c r="E269" s="192" t="s">
        <v>586</v>
      </c>
      <c r="F269" s="192">
        <v>127.6</v>
      </c>
      <c r="G269" s="192"/>
      <c r="H269" s="192">
        <v>138</v>
      </c>
      <c r="I269" s="194">
        <v>190</v>
      </c>
      <c r="J269" s="164" t="s">
        <v>750</v>
      </c>
      <c r="K269" s="165">
        <f t="shared" si="144"/>
        <v>10.400000000000006</v>
      </c>
      <c r="L269" s="166">
        <f t="shared" si="145"/>
        <v>8.1504702194357417E-2</v>
      </c>
      <c r="M269" s="161" t="s">
        <v>556</v>
      </c>
      <c r="N269" s="167">
        <v>43774</v>
      </c>
      <c r="O269" s="1"/>
      <c r="P269" s="1"/>
      <c r="Q269" s="1"/>
      <c r="R269" s="6" t="s">
        <v>747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9">
        <v>131</v>
      </c>
      <c r="B270" s="190">
        <v>43158</v>
      </c>
      <c r="C270" s="190"/>
      <c r="D270" s="191" t="s">
        <v>751</v>
      </c>
      <c r="E270" s="192" t="s">
        <v>586</v>
      </c>
      <c r="F270" s="192">
        <v>317</v>
      </c>
      <c r="G270" s="192"/>
      <c r="H270" s="192">
        <v>382.5</v>
      </c>
      <c r="I270" s="194">
        <v>398</v>
      </c>
      <c r="J270" s="164" t="s">
        <v>752</v>
      </c>
      <c r="K270" s="165">
        <f t="shared" si="144"/>
        <v>65.5</v>
      </c>
      <c r="L270" s="166">
        <f t="shared" si="145"/>
        <v>0.20662460567823343</v>
      </c>
      <c r="M270" s="161" t="s">
        <v>556</v>
      </c>
      <c r="N270" s="167">
        <v>44238</v>
      </c>
      <c r="O270" s="1"/>
      <c r="P270" s="1"/>
      <c r="Q270" s="1"/>
      <c r="R270" s="6" t="s">
        <v>747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2">
        <v>132</v>
      </c>
      <c r="B271" s="203">
        <v>43164</v>
      </c>
      <c r="C271" s="203"/>
      <c r="D271" s="204" t="s">
        <v>144</v>
      </c>
      <c r="E271" s="205" t="s">
        <v>586</v>
      </c>
      <c r="F271" s="200">
        <f>510-14.4</f>
        <v>495.6</v>
      </c>
      <c r="G271" s="205"/>
      <c r="H271" s="205">
        <v>350</v>
      </c>
      <c r="I271" s="206">
        <v>672</v>
      </c>
      <c r="J271" s="174" t="s">
        <v>753</v>
      </c>
      <c r="K271" s="175">
        <f t="shared" si="144"/>
        <v>-145.60000000000002</v>
      </c>
      <c r="L271" s="176">
        <f t="shared" si="145"/>
        <v>-0.29378531073446329</v>
      </c>
      <c r="M271" s="172" t="s">
        <v>568</v>
      </c>
      <c r="N271" s="169">
        <v>43887</v>
      </c>
      <c r="O271" s="1"/>
      <c r="P271" s="1"/>
      <c r="Q271" s="1"/>
      <c r="R271" s="6" t="s">
        <v>743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02">
        <v>133</v>
      </c>
      <c r="B272" s="203">
        <v>43237</v>
      </c>
      <c r="C272" s="203"/>
      <c r="D272" s="204" t="s">
        <v>449</v>
      </c>
      <c r="E272" s="205" t="s">
        <v>586</v>
      </c>
      <c r="F272" s="200">
        <v>230.3</v>
      </c>
      <c r="G272" s="205"/>
      <c r="H272" s="205">
        <v>102.5</v>
      </c>
      <c r="I272" s="206">
        <v>348</v>
      </c>
      <c r="J272" s="174" t="s">
        <v>754</v>
      </c>
      <c r="K272" s="175">
        <f t="shared" si="144"/>
        <v>-127.80000000000001</v>
      </c>
      <c r="L272" s="176">
        <f t="shared" si="145"/>
        <v>-0.55492835432045162</v>
      </c>
      <c r="M272" s="172" t="s">
        <v>568</v>
      </c>
      <c r="N272" s="169">
        <v>43896</v>
      </c>
      <c r="O272" s="1"/>
      <c r="P272" s="1"/>
      <c r="Q272" s="1"/>
      <c r="R272" s="6" t="s">
        <v>743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9">
        <v>134</v>
      </c>
      <c r="B273" s="190">
        <v>43258</v>
      </c>
      <c r="C273" s="190"/>
      <c r="D273" s="191" t="s">
        <v>419</v>
      </c>
      <c r="E273" s="192" t="s">
        <v>586</v>
      </c>
      <c r="F273" s="192">
        <f>342.5-5.1</f>
        <v>337.4</v>
      </c>
      <c r="G273" s="192"/>
      <c r="H273" s="192">
        <v>412.5</v>
      </c>
      <c r="I273" s="194">
        <v>439</v>
      </c>
      <c r="J273" s="164" t="s">
        <v>755</v>
      </c>
      <c r="K273" s="165">
        <f t="shared" si="144"/>
        <v>75.100000000000023</v>
      </c>
      <c r="L273" s="166">
        <f t="shared" si="145"/>
        <v>0.22258446947243635</v>
      </c>
      <c r="M273" s="161" t="s">
        <v>556</v>
      </c>
      <c r="N273" s="167">
        <v>44230</v>
      </c>
      <c r="O273" s="1"/>
      <c r="P273" s="1"/>
      <c r="Q273" s="1"/>
      <c r="R273" s="6" t="s">
        <v>747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3">
        <v>135</v>
      </c>
      <c r="B274" s="182">
        <v>43285</v>
      </c>
      <c r="C274" s="182"/>
      <c r="D274" s="183" t="s">
        <v>55</v>
      </c>
      <c r="E274" s="184" t="s">
        <v>586</v>
      </c>
      <c r="F274" s="184">
        <f>127.5-5.53</f>
        <v>121.97</v>
      </c>
      <c r="G274" s="185"/>
      <c r="H274" s="185">
        <v>122.5</v>
      </c>
      <c r="I274" s="185">
        <v>170</v>
      </c>
      <c r="J274" s="186" t="s">
        <v>784</v>
      </c>
      <c r="K274" s="187">
        <f t="shared" si="144"/>
        <v>0.53000000000000114</v>
      </c>
      <c r="L274" s="188">
        <f t="shared" si="145"/>
        <v>4.3453308190538747E-3</v>
      </c>
      <c r="M274" s="184" t="s">
        <v>677</v>
      </c>
      <c r="N274" s="182">
        <v>44431</v>
      </c>
      <c r="O274" s="1"/>
      <c r="P274" s="1"/>
      <c r="Q274" s="1"/>
      <c r="R274" s="6" t="s">
        <v>743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02">
        <v>136</v>
      </c>
      <c r="B275" s="203">
        <v>43294</v>
      </c>
      <c r="C275" s="203"/>
      <c r="D275" s="204" t="s">
        <v>355</v>
      </c>
      <c r="E275" s="205" t="s">
        <v>586</v>
      </c>
      <c r="F275" s="200">
        <v>46.5</v>
      </c>
      <c r="G275" s="205"/>
      <c r="H275" s="205">
        <v>17</v>
      </c>
      <c r="I275" s="206">
        <v>59</v>
      </c>
      <c r="J275" s="174" t="s">
        <v>756</v>
      </c>
      <c r="K275" s="175">
        <f t="shared" ref="K275:K283" si="146">H275-F275</f>
        <v>-29.5</v>
      </c>
      <c r="L275" s="176">
        <f t="shared" ref="L275:L283" si="147">K275/F275</f>
        <v>-0.63440860215053763</v>
      </c>
      <c r="M275" s="172" t="s">
        <v>568</v>
      </c>
      <c r="N275" s="169">
        <v>43887</v>
      </c>
      <c r="O275" s="1"/>
      <c r="P275" s="1"/>
      <c r="Q275" s="1"/>
      <c r="R275" s="6" t="s">
        <v>743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9">
        <v>137</v>
      </c>
      <c r="B276" s="190">
        <v>43396</v>
      </c>
      <c r="C276" s="190"/>
      <c r="D276" s="191" t="s">
        <v>404</v>
      </c>
      <c r="E276" s="192" t="s">
        <v>586</v>
      </c>
      <c r="F276" s="192">
        <v>156.5</v>
      </c>
      <c r="G276" s="192"/>
      <c r="H276" s="192">
        <v>207.5</v>
      </c>
      <c r="I276" s="194">
        <v>191</v>
      </c>
      <c r="J276" s="164" t="s">
        <v>644</v>
      </c>
      <c r="K276" s="165">
        <f t="shared" si="146"/>
        <v>51</v>
      </c>
      <c r="L276" s="166">
        <f t="shared" si="147"/>
        <v>0.32587859424920129</v>
      </c>
      <c r="M276" s="161" t="s">
        <v>556</v>
      </c>
      <c r="N276" s="167">
        <v>44369</v>
      </c>
      <c r="O276" s="1"/>
      <c r="P276" s="1"/>
      <c r="Q276" s="1"/>
      <c r="R276" s="6" t="s">
        <v>743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9">
        <v>138</v>
      </c>
      <c r="B277" s="190">
        <v>43439</v>
      </c>
      <c r="C277" s="190"/>
      <c r="D277" s="191" t="s">
        <v>318</v>
      </c>
      <c r="E277" s="192" t="s">
        <v>586</v>
      </c>
      <c r="F277" s="192">
        <v>259.5</v>
      </c>
      <c r="G277" s="192"/>
      <c r="H277" s="192">
        <v>320</v>
      </c>
      <c r="I277" s="194">
        <v>320</v>
      </c>
      <c r="J277" s="164" t="s">
        <v>644</v>
      </c>
      <c r="K277" s="165">
        <f t="shared" si="146"/>
        <v>60.5</v>
      </c>
      <c r="L277" s="166">
        <f t="shared" si="147"/>
        <v>0.23314065510597304</v>
      </c>
      <c r="M277" s="161" t="s">
        <v>556</v>
      </c>
      <c r="N277" s="167">
        <v>44323</v>
      </c>
      <c r="O277" s="1"/>
      <c r="P277" s="1"/>
      <c r="Q277" s="1"/>
      <c r="R277" s="6" t="s">
        <v>743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02">
        <v>139</v>
      </c>
      <c r="B278" s="203">
        <v>43439</v>
      </c>
      <c r="C278" s="203"/>
      <c r="D278" s="204" t="s">
        <v>757</v>
      </c>
      <c r="E278" s="205" t="s">
        <v>586</v>
      </c>
      <c r="F278" s="205">
        <v>715</v>
      </c>
      <c r="G278" s="205"/>
      <c r="H278" s="205">
        <v>445</v>
      </c>
      <c r="I278" s="206">
        <v>840</v>
      </c>
      <c r="J278" s="174" t="s">
        <v>758</v>
      </c>
      <c r="K278" s="175">
        <f t="shared" si="146"/>
        <v>-270</v>
      </c>
      <c r="L278" s="176">
        <f t="shared" si="147"/>
        <v>-0.3776223776223776</v>
      </c>
      <c r="M278" s="172" t="s">
        <v>568</v>
      </c>
      <c r="N278" s="169">
        <v>43800</v>
      </c>
      <c r="O278" s="1"/>
      <c r="P278" s="1"/>
      <c r="Q278" s="1"/>
      <c r="R278" s="6" t="s">
        <v>743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9">
        <v>140</v>
      </c>
      <c r="B279" s="190">
        <v>43469</v>
      </c>
      <c r="C279" s="190"/>
      <c r="D279" s="191" t="s">
        <v>157</v>
      </c>
      <c r="E279" s="192" t="s">
        <v>586</v>
      </c>
      <c r="F279" s="192">
        <v>875</v>
      </c>
      <c r="G279" s="192"/>
      <c r="H279" s="192">
        <v>1165</v>
      </c>
      <c r="I279" s="194">
        <v>1185</v>
      </c>
      <c r="J279" s="164" t="s">
        <v>759</v>
      </c>
      <c r="K279" s="165">
        <f t="shared" si="146"/>
        <v>290</v>
      </c>
      <c r="L279" s="166">
        <f t="shared" si="147"/>
        <v>0.33142857142857141</v>
      </c>
      <c r="M279" s="161" t="s">
        <v>556</v>
      </c>
      <c r="N279" s="167">
        <v>43847</v>
      </c>
      <c r="O279" s="1"/>
      <c r="P279" s="1"/>
      <c r="Q279" s="1"/>
      <c r="R279" s="6" t="s">
        <v>743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9">
        <v>141</v>
      </c>
      <c r="B280" s="190">
        <v>43559</v>
      </c>
      <c r="C280" s="190"/>
      <c r="D280" s="191" t="s">
        <v>334</v>
      </c>
      <c r="E280" s="192" t="s">
        <v>586</v>
      </c>
      <c r="F280" s="192">
        <f>387-14.63</f>
        <v>372.37</v>
      </c>
      <c r="G280" s="192"/>
      <c r="H280" s="192">
        <v>490</v>
      </c>
      <c r="I280" s="194">
        <v>490</v>
      </c>
      <c r="J280" s="164" t="s">
        <v>644</v>
      </c>
      <c r="K280" s="165">
        <f t="shared" si="146"/>
        <v>117.63</v>
      </c>
      <c r="L280" s="166">
        <f t="shared" si="147"/>
        <v>0.31589548030185027</v>
      </c>
      <c r="M280" s="161" t="s">
        <v>556</v>
      </c>
      <c r="N280" s="167">
        <v>43850</v>
      </c>
      <c r="O280" s="1"/>
      <c r="P280" s="1"/>
      <c r="Q280" s="1"/>
      <c r="R280" s="6" t="s">
        <v>743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02">
        <v>142</v>
      </c>
      <c r="B281" s="203">
        <v>43578</v>
      </c>
      <c r="C281" s="203"/>
      <c r="D281" s="204" t="s">
        <v>760</v>
      </c>
      <c r="E281" s="205" t="s">
        <v>558</v>
      </c>
      <c r="F281" s="205">
        <v>220</v>
      </c>
      <c r="G281" s="205"/>
      <c r="H281" s="205">
        <v>127.5</v>
      </c>
      <c r="I281" s="206">
        <v>284</v>
      </c>
      <c r="J281" s="174" t="s">
        <v>761</v>
      </c>
      <c r="K281" s="175">
        <f t="shared" si="146"/>
        <v>-92.5</v>
      </c>
      <c r="L281" s="176">
        <f t="shared" si="147"/>
        <v>-0.42045454545454547</v>
      </c>
      <c r="M281" s="172" t="s">
        <v>568</v>
      </c>
      <c r="N281" s="169">
        <v>43896</v>
      </c>
      <c r="O281" s="1"/>
      <c r="P281" s="1"/>
      <c r="Q281" s="1"/>
      <c r="R281" s="6" t="s">
        <v>743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9">
        <v>143</v>
      </c>
      <c r="B282" s="190">
        <v>43622</v>
      </c>
      <c r="C282" s="190"/>
      <c r="D282" s="191" t="s">
        <v>458</v>
      </c>
      <c r="E282" s="192" t="s">
        <v>558</v>
      </c>
      <c r="F282" s="192">
        <v>332.8</v>
      </c>
      <c r="G282" s="192"/>
      <c r="H282" s="192">
        <v>405</v>
      </c>
      <c r="I282" s="194">
        <v>419</v>
      </c>
      <c r="J282" s="164" t="s">
        <v>762</v>
      </c>
      <c r="K282" s="165">
        <f t="shared" si="146"/>
        <v>72.199999999999989</v>
      </c>
      <c r="L282" s="166">
        <f t="shared" si="147"/>
        <v>0.21694711538461534</v>
      </c>
      <c r="M282" s="161" t="s">
        <v>556</v>
      </c>
      <c r="N282" s="167">
        <v>43860</v>
      </c>
      <c r="O282" s="1"/>
      <c r="P282" s="1"/>
      <c r="Q282" s="1"/>
      <c r="R282" s="6" t="s">
        <v>747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3">
        <v>144</v>
      </c>
      <c r="B283" s="182">
        <v>43641</v>
      </c>
      <c r="C283" s="182"/>
      <c r="D283" s="183" t="s">
        <v>150</v>
      </c>
      <c r="E283" s="184" t="s">
        <v>586</v>
      </c>
      <c r="F283" s="184">
        <v>386</v>
      </c>
      <c r="G283" s="185"/>
      <c r="H283" s="185">
        <v>395</v>
      </c>
      <c r="I283" s="185">
        <v>452</v>
      </c>
      <c r="J283" s="186" t="s">
        <v>763</v>
      </c>
      <c r="K283" s="187">
        <f t="shared" si="146"/>
        <v>9</v>
      </c>
      <c r="L283" s="188">
        <f t="shared" si="147"/>
        <v>2.3316062176165803E-2</v>
      </c>
      <c r="M283" s="184" t="s">
        <v>677</v>
      </c>
      <c r="N283" s="182">
        <v>43868</v>
      </c>
      <c r="O283" s="1"/>
      <c r="P283" s="1"/>
      <c r="Q283" s="1"/>
      <c r="R283" s="6" t="s">
        <v>747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3">
        <v>145</v>
      </c>
      <c r="B284" s="182">
        <v>43707</v>
      </c>
      <c r="C284" s="182"/>
      <c r="D284" s="183" t="s">
        <v>130</v>
      </c>
      <c r="E284" s="184" t="s">
        <v>586</v>
      </c>
      <c r="F284" s="184">
        <v>137.5</v>
      </c>
      <c r="G284" s="185"/>
      <c r="H284" s="185">
        <v>138.5</v>
      </c>
      <c r="I284" s="185">
        <v>190</v>
      </c>
      <c r="J284" s="186" t="s">
        <v>783</v>
      </c>
      <c r="K284" s="187">
        <f>H284-F284</f>
        <v>1</v>
      </c>
      <c r="L284" s="188">
        <f>K284/F284</f>
        <v>7.2727272727272727E-3</v>
      </c>
      <c r="M284" s="184" t="s">
        <v>677</v>
      </c>
      <c r="N284" s="182">
        <v>44432</v>
      </c>
      <c r="O284" s="1"/>
      <c r="P284" s="1"/>
      <c r="Q284" s="1"/>
      <c r="R284" s="6" t="s">
        <v>743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9">
        <v>146</v>
      </c>
      <c r="B285" s="190">
        <v>43731</v>
      </c>
      <c r="C285" s="190"/>
      <c r="D285" s="191" t="s">
        <v>412</v>
      </c>
      <c r="E285" s="192" t="s">
        <v>586</v>
      </c>
      <c r="F285" s="192">
        <v>235</v>
      </c>
      <c r="G285" s="192"/>
      <c r="H285" s="192">
        <v>295</v>
      </c>
      <c r="I285" s="194">
        <v>296</v>
      </c>
      <c r="J285" s="164" t="s">
        <v>764</v>
      </c>
      <c r="K285" s="165">
        <f t="shared" ref="K285:K291" si="148">H285-F285</f>
        <v>60</v>
      </c>
      <c r="L285" s="166">
        <f t="shared" ref="L285:L291" si="149">K285/F285</f>
        <v>0.25531914893617019</v>
      </c>
      <c r="M285" s="161" t="s">
        <v>556</v>
      </c>
      <c r="N285" s="167">
        <v>43844</v>
      </c>
      <c r="O285" s="1"/>
      <c r="P285" s="1"/>
      <c r="Q285" s="1"/>
      <c r="R285" s="6" t="s">
        <v>747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9">
        <v>147</v>
      </c>
      <c r="B286" s="190">
        <v>43752</v>
      </c>
      <c r="C286" s="190"/>
      <c r="D286" s="191" t="s">
        <v>765</v>
      </c>
      <c r="E286" s="192" t="s">
        <v>586</v>
      </c>
      <c r="F286" s="192">
        <v>277.5</v>
      </c>
      <c r="G286" s="192"/>
      <c r="H286" s="192">
        <v>333</v>
      </c>
      <c r="I286" s="194">
        <v>333</v>
      </c>
      <c r="J286" s="164" t="s">
        <v>766</v>
      </c>
      <c r="K286" s="165">
        <f t="shared" si="148"/>
        <v>55.5</v>
      </c>
      <c r="L286" s="166">
        <f t="shared" si="149"/>
        <v>0.2</v>
      </c>
      <c r="M286" s="161" t="s">
        <v>556</v>
      </c>
      <c r="N286" s="167">
        <v>43846</v>
      </c>
      <c r="O286" s="1"/>
      <c r="P286" s="1"/>
      <c r="Q286" s="1"/>
      <c r="R286" s="6" t="s">
        <v>743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9">
        <v>148</v>
      </c>
      <c r="B287" s="190">
        <v>43752</v>
      </c>
      <c r="C287" s="190"/>
      <c r="D287" s="191" t="s">
        <v>767</v>
      </c>
      <c r="E287" s="192" t="s">
        <v>586</v>
      </c>
      <c r="F287" s="192">
        <v>930</v>
      </c>
      <c r="G287" s="192"/>
      <c r="H287" s="192">
        <v>1165</v>
      </c>
      <c r="I287" s="194">
        <v>1200</v>
      </c>
      <c r="J287" s="164" t="s">
        <v>768</v>
      </c>
      <c r="K287" s="165">
        <f t="shared" si="148"/>
        <v>235</v>
      </c>
      <c r="L287" s="166">
        <f t="shared" si="149"/>
        <v>0.25268817204301075</v>
      </c>
      <c r="M287" s="161" t="s">
        <v>556</v>
      </c>
      <c r="N287" s="167">
        <v>43847</v>
      </c>
      <c r="O287" s="1"/>
      <c r="P287" s="1"/>
      <c r="Q287" s="1"/>
      <c r="R287" s="6" t="s">
        <v>747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9">
        <v>149</v>
      </c>
      <c r="B288" s="190">
        <v>43753</v>
      </c>
      <c r="C288" s="190"/>
      <c r="D288" s="191" t="s">
        <v>769</v>
      </c>
      <c r="E288" s="192" t="s">
        <v>586</v>
      </c>
      <c r="F288" s="162">
        <v>111</v>
      </c>
      <c r="G288" s="192"/>
      <c r="H288" s="192">
        <v>141</v>
      </c>
      <c r="I288" s="194">
        <v>141</v>
      </c>
      <c r="J288" s="164" t="s">
        <v>571</v>
      </c>
      <c r="K288" s="165">
        <f t="shared" si="148"/>
        <v>30</v>
      </c>
      <c r="L288" s="166">
        <f t="shared" si="149"/>
        <v>0.27027027027027029</v>
      </c>
      <c r="M288" s="161" t="s">
        <v>556</v>
      </c>
      <c r="N288" s="167">
        <v>44328</v>
      </c>
      <c r="O288" s="1"/>
      <c r="P288" s="1"/>
      <c r="Q288" s="1"/>
      <c r="R288" s="6" t="s">
        <v>747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9">
        <v>150</v>
      </c>
      <c r="B289" s="190">
        <v>43753</v>
      </c>
      <c r="C289" s="190"/>
      <c r="D289" s="191" t="s">
        <v>770</v>
      </c>
      <c r="E289" s="192" t="s">
        <v>586</v>
      </c>
      <c r="F289" s="162">
        <v>296</v>
      </c>
      <c r="G289" s="192"/>
      <c r="H289" s="192">
        <v>370</v>
      </c>
      <c r="I289" s="194">
        <v>370</v>
      </c>
      <c r="J289" s="164" t="s">
        <v>644</v>
      </c>
      <c r="K289" s="165">
        <f t="shared" si="148"/>
        <v>74</v>
      </c>
      <c r="L289" s="166">
        <f t="shared" si="149"/>
        <v>0.25</v>
      </c>
      <c r="M289" s="161" t="s">
        <v>556</v>
      </c>
      <c r="N289" s="167">
        <v>43853</v>
      </c>
      <c r="O289" s="1"/>
      <c r="P289" s="1"/>
      <c r="Q289" s="1"/>
      <c r="R289" s="6" t="s">
        <v>747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9">
        <v>151</v>
      </c>
      <c r="B290" s="190">
        <v>43754</v>
      </c>
      <c r="C290" s="190"/>
      <c r="D290" s="191" t="s">
        <v>771</v>
      </c>
      <c r="E290" s="192" t="s">
        <v>586</v>
      </c>
      <c r="F290" s="162">
        <v>300</v>
      </c>
      <c r="G290" s="192"/>
      <c r="H290" s="192">
        <v>382.5</v>
      </c>
      <c r="I290" s="194">
        <v>344</v>
      </c>
      <c r="J290" s="164" t="s">
        <v>820</v>
      </c>
      <c r="K290" s="165">
        <f t="shared" si="148"/>
        <v>82.5</v>
      </c>
      <c r="L290" s="166">
        <f t="shared" si="149"/>
        <v>0.27500000000000002</v>
      </c>
      <c r="M290" s="161" t="s">
        <v>556</v>
      </c>
      <c r="N290" s="167">
        <v>44238</v>
      </c>
      <c r="O290" s="1"/>
      <c r="P290" s="1"/>
      <c r="Q290" s="1"/>
      <c r="R290" s="6" t="s">
        <v>747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9">
        <v>152</v>
      </c>
      <c r="B291" s="190">
        <v>43832</v>
      </c>
      <c r="C291" s="190"/>
      <c r="D291" s="191" t="s">
        <v>772</v>
      </c>
      <c r="E291" s="192" t="s">
        <v>586</v>
      </c>
      <c r="F291" s="162">
        <v>495</v>
      </c>
      <c r="G291" s="192"/>
      <c r="H291" s="192">
        <v>595</v>
      </c>
      <c r="I291" s="194">
        <v>590</v>
      </c>
      <c r="J291" s="164" t="s">
        <v>819</v>
      </c>
      <c r="K291" s="165">
        <f t="shared" si="148"/>
        <v>100</v>
      </c>
      <c r="L291" s="166">
        <f t="shared" si="149"/>
        <v>0.20202020202020202</v>
      </c>
      <c r="M291" s="161" t="s">
        <v>556</v>
      </c>
      <c r="N291" s="167">
        <v>44589</v>
      </c>
      <c r="O291" s="1"/>
      <c r="P291" s="1"/>
      <c r="Q291" s="1"/>
      <c r="R291" s="6" t="s">
        <v>747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9">
        <v>153</v>
      </c>
      <c r="B292" s="190">
        <v>43966</v>
      </c>
      <c r="C292" s="190"/>
      <c r="D292" s="191" t="s">
        <v>71</v>
      </c>
      <c r="E292" s="192" t="s">
        <v>586</v>
      </c>
      <c r="F292" s="162">
        <v>67.5</v>
      </c>
      <c r="G292" s="192"/>
      <c r="H292" s="192">
        <v>86</v>
      </c>
      <c r="I292" s="194">
        <v>86</v>
      </c>
      <c r="J292" s="164" t="s">
        <v>773</v>
      </c>
      <c r="K292" s="165">
        <f t="shared" ref="K292:K299" si="150">H292-F292</f>
        <v>18.5</v>
      </c>
      <c r="L292" s="166">
        <f t="shared" ref="L292:L299" si="151">K292/F292</f>
        <v>0.27407407407407408</v>
      </c>
      <c r="M292" s="161" t="s">
        <v>556</v>
      </c>
      <c r="N292" s="167">
        <v>44008</v>
      </c>
      <c r="O292" s="1"/>
      <c r="P292" s="1"/>
      <c r="Q292" s="1"/>
      <c r="R292" s="6" t="s">
        <v>747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9">
        <v>154</v>
      </c>
      <c r="B293" s="190">
        <v>44035</v>
      </c>
      <c r="C293" s="190"/>
      <c r="D293" s="191" t="s">
        <v>457</v>
      </c>
      <c r="E293" s="192" t="s">
        <v>586</v>
      </c>
      <c r="F293" s="162">
        <v>231</v>
      </c>
      <c r="G293" s="192"/>
      <c r="H293" s="192">
        <v>281</v>
      </c>
      <c r="I293" s="194">
        <v>281</v>
      </c>
      <c r="J293" s="164" t="s">
        <v>644</v>
      </c>
      <c r="K293" s="165">
        <f t="shared" si="150"/>
        <v>50</v>
      </c>
      <c r="L293" s="166">
        <f t="shared" si="151"/>
        <v>0.21645021645021645</v>
      </c>
      <c r="M293" s="161" t="s">
        <v>556</v>
      </c>
      <c r="N293" s="167">
        <v>44358</v>
      </c>
      <c r="O293" s="1"/>
      <c r="P293" s="1"/>
      <c r="Q293" s="1"/>
      <c r="R293" s="6" t="s">
        <v>747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9">
        <v>155</v>
      </c>
      <c r="B294" s="190">
        <v>44092</v>
      </c>
      <c r="C294" s="190"/>
      <c r="D294" s="191" t="s">
        <v>394</v>
      </c>
      <c r="E294" s="192" t="s">
        <v>586</v>
      </c>
      <c r="F294" s="192">
        <v>206</v>
      </c>
      <c r="G294" s="192"/>
      <c r="H294" s="192">
        <v>248</v>
      </c>
      <c r="I294" s="194">
        <v>248</v>
      </c>
      <c r="J294" s="164" t="s">
        <v>644</v>
      </c>
      <c r="K294" s="165">
        <f t="shared" si="150"/>
        <v>42</v>
      </c>
      <c r="L294" s="166">
        <f t="shared" si="151"/>
        <v>0.20388349514563106</v>
      </c>
      <c r="M294" s="161" t="s">
        <v>556</v>
      </c>
      <c r="N294" s="167">
        <v>44214</v>
      </c>
      <c r="O294" s="1"/>
      <c r="P294" s="1"/>
      <c r="Q294" s="1"/>
      <c r="R294" s="6" t="s">
        <v>747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9">
        <v>156</v>
      </c>
      <c r="B295" s="190">
        <v>44140</v>
      </c>
      <c r="C295" s="190"/>
      <c r="D295" s="191" t="s">
        <v>394</v>
      </c>
      <c r="E295" s="192" t="s">
        <v>586</v>
      </c>
      <c r="F295" s="192">
        <v>182.5</v>
      </c>
      <c r="G295" s="192"/>
      <c r="H295" s="192">
        <v>248</v>
      </c>
      <c r="I295" s="194">
        <v>248</v>
      </c>
      <c r="J295" s="164" t="s">
        <v>644</v>
      </c>
      <c r="K295" s="165">
        <f t="shared" si="150"/>
        <v>65.5</v>
      </c>
      <c r="L295" s="166">
        <f t="shared" si="151"/>
        <v>0.35890410958904112</v>
      </c>
      <c r="M295" s="161" t="s">
        <v>556</v>
      </c>
      <c r="N295" s="167">
        <v>44214</v>
      </c>
      <c r="O295" s="1"/>
      <c r="P295" s="1"/>
      <c r="Q295" s="1"/>
      <c r="R295" s="6" t="s">
        <v>747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9">
        <v>157</v>
      </c>
      <c r="B296" s="190">
        <v>44140</v>
      </c>
      <c r="C296" s="190"/>
      <c r="D296" s="191" t="s">
        <v>318</v>
      </c>
      <c r="E296" s="192" t="s">
        <v>586</v>
      </c>
      <c r="F296" s="192">
        <v>247.5</v>
      </c>
      <c r="G296" s="192"/>
      <c r="H296" s="192">
        <v>320</v>
      </c>
      <c r="I296" s="194">
        <v>320</v>
      </c>
      <c r="J296" s="164" t="s">
        <v>644</v>
      </c>
      <c r="K296" s="165">
        <f t="shared" si="150"/>
        <v>72.5</v>
      </c>
      <c r="L296" s="166">
        <f t="shared" si="151"/>
        <v>0.29292929292929293</v>
      </c>
      <c r="M296" s="161" t="s">
        <v>556</v>
      </c>
      <c r="N296" s="167">
        <v>44323</v>
      </c>
      <c r="O296" s="1"/>
      <c r="P296" s="1"/>
      <c r="Q296" s="1"/>
      <c r="R296" s="6" t="s">
        <v>747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9">
        <v>158</v>
      </c>
      <c r="B297" s="190">
        <v>44140</v>
      </c>
      <c r="C297" s="190"/>
      <c r="D297" s="191" t="s">
        <v>270</v>
      </c>
      <c r="E297" s="192" t="s">
        <v>586</v>
      </c>
      <c r="F297" s="162">
        <v>925</v>
      </c>
      <c r="G297" s="192"/>
      <c r="H297" s="192">
        <v>1095</v>
      </c>
      <c r="I297" s="194">
        <v>1093</v>
      </c>
      <c r="J297" s="164" t="s">
        <v>774</v>
      </c>
      <c r="K297" s="165">
        <f t="shared" si="150"/>
        <v>170</v>
      </c>
      <c r="L297" s="166">
        <f t="shared" si="151"/>
        <v>0.18378378378378379</v>
      </c>
      <c r="M297" s="161" t="s">
        <v>556</v>
      </c>
      <c r="N297" s="167">
        <v>44201</v>
      </c>
      <c r="O297" s="1"/>
      <c r="P297" s="1"/>
      <c r="Q297" s="1"/>
      <c r="R297" s="6" t="s">
        <v>747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9">
        <v>159</v>
      </c>
      <c r="B298" s="190">
        <v>44140</v>
      </c>
      <c r="C298" s="190"/>
      <c r="D298" s="191" t="s">
        <v>334</v>
      </c>
      <c r="E298" s="192" t="s">
        <v>586</v>
      </c>
      <c r="F298" s="162">
        <v>332.5</v>
      </c>
      <c r="G298" s="192"/>
      <c r="H298" s="192">
        <v>393</v>
      </c>
      <c r="I298" s="194">
        <v>406</v>
      </c>
      <c r="J298" s="164" t="s">
        <v>775</v>
      </c>
      <c r="K298" s="165">
        <f t="shared" si="150"/>
        <v>60.5</v>
      </c>
      <c r="L298" s="166">
        <f t="shared" si="151"/>
        <v>0.18195488721804512</v>
      </c>
      <c r="M298" s="161" t="s">
        <v>556</v>
      </c>
      <c r="N298" s="167">
        <v>44256</v>
      </c>
      <c r="O298" s="1"/>
      <c r="P298" s="1"/>
      <c r="Q298" s="1"/>
      <c r="R298" s="6" t="s">
        <v>747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9">
        <v>160</v>
      </c>
      <c r="B299" s="190">
        <v>44141</v>
      </c>
      <c r="C299" s="190"/>
      <c r="D299" s="191" t="s">
        <v>457</v>
      </c>
      <c r="E299" s="192" t="s">
        <v>586</v>
      </c>
      <c r="F299" s="162">
        <v>231</v>
      </c>
      <c r="G299" s="192"/>
      <c r="H299" s="192">
        <v>281</v>
      </c>
      <c r="I299" s="194">
        <v>281</v>
      </c>
      <c r="J299" s="164" t="s">
        <v>644</v>
      </c>
      <c r="K299" s="165">
        <f t="shared" si="150"/>
        <v>50</v>
      </c>
      <c r="L299" s="166">
        <f t="shared" si="151"/>
        <v>0.21645021645021645</v>
      </c>
      <c r="M299" s="161" t="s">
        <v>556</v>
      </c>
      <c r="N299" s="167">
        <v>44358</v>
      </c>
      <c r="O299" s="1"/>
      <c r="P299" s="1"/>
      <c r="Q299" s="1"/>
      <c r="R299" s="6" t="s">
        <v>747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5">
        <v>161</v>
      </c>
      <c r="B300" s="208">
        <v>44187</v>
      </c>
      <c r="C300" s="208"/>
      <c r="D300" s="209" t="s">
        <v>432</v>
      </c>
      <c r="E300" s="53" t="s">
        <v>586</v>
      </c>
      <c r="F300" s="210" t="s">
        <v>776</v>
      </c>
      <c r="G300" s="53"/>
      <c r="H300" s="53"/>
      <c r="I300" s="211">
        <v>239</v>
      </c>
      <c r="J300" s="207" t="s">
        <v>559</v>
      </c>
      <c r="K300" s="207"/>
      <c r="L300" s="212"/>
      <c r="M300" s="213"/>
      <c r="N300" s="214"/>
      <c r="O300" s="1"/>
      <c r="P300" s="1"/>
      <c r="Q300" s="1"/>
      <c r="R300" s="6" t="s">
        <v>747</v>
      </c>
    </row>
    <row r="301" spans="1:26" ht="12.75" customHeight="1">
      <c r="A301" s="189">
        <v>162</v>
      </c>
      <c r="B301" s="190">
        <v>44258</v>
      </c>
      <c r="C301" s="190"/>
      <c r="D301" s="191" t="s">
        <v>772</v>
      </c>
      <c r="E301" s="192" t="s">
        <v>586</v>
      </c>
      <c r="F301" s="162">
        <v>495</v>
      </c>
      <c r="G301" s="192"/>
      <c r="H301" s="192">
        <v>595</v>
      </c>
      <c r="I301" s="194">
        <v>590</v>
      </c>
      <c r="J301" s="164" t="s">
        <v>819</v>
      </c>
      <c r="K301" s="165">
        <f>H301-F301</f>
        <v>100</v>
      </c>
      <c r="L301" s="166">
        <f>K301/F301</f>
        <v>0.20202020202020202</v>
      </c>
      <c r="M301" s="161" t="s">
        <v>556</v>
      </c>
      <c r="N301" s="167">
        <v>44589</v>
      </c>
      <c r="O301" s="1"/>
      <c r="P301" s="1"/>
      <c r="R301" s="6" t="s">
        <v>747</v>
      </c>
    </row>
    <row r="302" spans="1:26" ht="12.75" customHeight="1">
      <c r="A302" s="189">
        <v>163</v>
      </c>
      <c r="B302" s="190">
        <v>44274</v>
      </c>
      <c r="C302" s="190"/>
      <c r="D302" s="191" t="s">
        <v>334</v>
      </c>
      <c r="E302" s="192" t="s">
        <v>586</v>
      </c>
      <c r="F302" s="162">
        <v>355</v>
      </c>
      <c r="G302" s="192"/>
      <c r="H302" s="192">
        <v>422.5</v>
      </c>
      <c r="I302" s="194">
        <v>420</v>
      </c>
      <c r="J302" s="164" t="s">
        <v>777</v>
      </c>
      <c r="K302" s="165">
        <f>H302-F302</f>
        <v>67.5</v>
      </c>
      <c r="L302" s="166">
        <f>K302/F302</f>
        <v>0.19014084507042253</v>
      </c>
      <c r="M302" s="161" t="s">
        <v>556</v>
      </c>
      <c r="N302" s="167">
        <v>44361</v>
      </c>
      <c r="O302" s="1"/>
      <c r="R302" s="216" t="s">
        <v>747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89">
        <v>164</v>
      </c>
      <c r="B303" s="190">
        <v>44295</v>
      </c>
      <c r="C303" s="190"/>
      <c r="D303" s="191" t="s">
        <v>778</v>
      </c>
      <c r="E303" s="192" t="s">
        <v>586</v>
      </c>
      <c r="F303" s="162">
        <v>555</v>
      </c>
      <c r="G303" s="192"/>
      <c r="H303" s="192">
        <v>663</v>
      </c>
      <c r="I303" s="194">
        <v>663</v>
      </c>
      <c r="J303" s="164" t="s">
        <v>779</v>
      </c>
      <c r="K303" s="165">
        <f>H303-F303</f>
        <v>108</v>
      </c>
      <c r="L303" s="166">
        <f>K303/F303</f>
        <v>0.19459459459459461</v>
      </c>
      <c r="M303" s="161" t="s">
        <v>556</v>
      </c>
      <c r="N303" s="167">
        <v>44321</v>
      </c>
      <c r="O303" s="1"/>
      <c r="P303" s="1"/>
      <c r="Q303" s="1"/>
      <c r="R303" s="216" t="s">
        <v>747</v>
      </c>
    </row>
    <row r="304" spans="1:26" ht="12.75" customHeight="1">
      <c r="A304" s="189">
        <v>165</v>
      </c>
      <c r="B304" s="190">
        <v>44308</v>
      </c>
      <c r="C304" s="190"/>
      <c r="D304" s="191" t="s">
        <v>364</v>
      </c>
      <c r="E304" s="192" t="s">
        <v>586</v>
      </c>
      <c r="F304" s="162">
        <v>126.5</v>
      </c>
      <c r="G304" s="192"/>
      <c r="H304" s="192">
        <v>155</v>
      </c>
      <c r="I304" s="194">
        <v>155</v>
      </c>
      <c r="J304" s="164" t="s">
        <v>644</v>
      </c>
      <c r="K304" s="165">
        <f>H304-F304</f>
        <v>28.5</v>
      </c>
      <c r="L304" s="166">
        <f>K304/F304</f>
        <v>0.22529644268774704</v>
      </c>
      <c r="M304" s="161" t="s">
        <v>556</v>
      </c>
      <c r="N304" s="167">
        <v>44362</v>
      </c>
      <c r="O304" s="1"/>
      <c r="R304" s="216" t="s">
        <v>747</v>
      </c>
    </row>
    <row r="305" spans="1:18" ht="12.75" customHeight="1">
      <c r="A305" s="246">
        <v>166</v>
      </c>
      <c r="B305" s="247">
        <v>44368</v>
      </c>
      <c r="C305" s="247"/>
      <c r="D305" s="248" t="s">
        <v>382</v>
      </c>
      <c r="E305" s="249" t="s">
        <v>586</v>
      </c>
      <c r="F305" s="250">
        <v>287.5</v>
      </c>
      <c r="G305" s="249"/>
      <c r="H305" s="249">
        <v>245</v>
      </c>
      <c r="I305" s="251">
        <v>344</v>
      </c>
      <c r="J305" s="174" t="s">
        <v>814</v>
      </c>
      <c r="K305" s="175">
        <f>H305-F305</f>
        <v>-42.5</v>
      </c>
      <c r="L305" s="176">
        <f>K305/F305</f>
        <v>-0.14782608695652175</v>
      </c>
      <c r="M305" s="172" t="s">
        <v>568</v>
      </c>
      <c r="N305" s="169">
        <v>44508</v>
      </c>
      <c r="O305" s="1"/>
      <c r="R305" s="216" t="s">
        <v>747</v>
      </c>
    </row>
    <row r="306" spans="1:18" ht="12.75" customHeight="1">
      <c r="A306" s="215">
        <v>167</v>
      </c>
      <c r="B306" s="208">
        <v>44368</v>
      </c>
      <c r="C306" s="208"/>
      <c r="D306" s="209" t="s">
        <v>457</v>
      </c>
      <c r="E306" s="53" t="s">
        <v>586</v>
      </c>
      <c r="F306" s="210" t="s">
        <v>780</v>
      </c>
      <c r="G306" s="53"/>
      <c r="H306" s="53"/>
      <c r="I306" s="211">
        <v>320</v>
      </c>
      <c r="J306" s="207" t="s">
        <v>559</v>
      </c>
      <c r="K306" s="215"/>
      <c r="L306" s="208"/>
      <c r="M306" s="208"/>
      <c r="N306" s="209"/>
      <c r="O306" s="41"/>
      <c r="R306" s="216" t="s">
        <v>747</v>
      </c>
    </row>
    <row r="307" spans="1:18" ht="12.75" customHeight="1">
      <c r="A307" s="189">
        <v>168</v>
      </c>
      <c r="B307" s="190">
        <v>44406</v>
      </c>
      <c r="C307" s="190"/>
      <c r="D307" s="191" t="s">
        <v>364</v>
      </c>
      <c r="E307" s="192" t="s">
        <v>586</v>
      </c>
      <c r="F307" s="162">
        <v>162.5</v>
      </c>
      <c r="G307" s="192"/>
      <c r="H307" s="192">
        <v>200</v>
      </c>
      <c r="I307" s="194">
        <v>200</v>
      </c>
      <c r="J307" s="164" t="s">
        <v>644</v>
      </c>
      <c r="K307" s="165">
        <f>H307-F307</f>
        <v>37.5</v>
      </c>
      <c r="L307" s="166">
        <f>K307/F307</f>
        <v>0.23076923076923078</v>
      </c>
      <c r="M307" s="161" t="s">
        <v>556</v>
      </c>
      <c r="N307" s="167">
        <v>44571</v>
      </c>
      <c r="O307" s="1"/>
      <c r="R307" s="216" t="s">
        <v>747</v>
      </c>
    </row>
    <row r="308" spans="1:18" ht="12.75" customHeight="1">
      <c r="A308" s="189">
        <v>169</v>
      </c>
      <c r="B308" s="190">
        <v>44462</v>
      </c>
      <c r="C308" s="190"/>
      <c r="D308" s="191" t="s">
        <v>785</v>
      </c>
      <c r="E308" s="192" t="s">
        <v>586</v>
      </c>
      <c r="F308" s="162">
        <v>1235</v>
      </c>
      <c r="G308" s="192"/>
      <c r="H308" s="192">
        <v>1505</v>
      </c>
      <c r="I308" s="194">
        <v>1500</v>
      </c>
      <c r="J308" s="164" t="s">
        <v>644</v>
      </c>
      <c r="K308" s="165">
        <f>H308-F308</f>
        <v>270</v>
      </c>
      <c r="L308" s="166">
        <f>K308/F308</f>
        <v>0.21862348178137653</v>
      </c>
      <c r="M308" s="161" t="s">
        <v>556</v>
      </c>
      <c r="N308" s="167">
        <v>44564</v>
      </c>
      <c r="O308" s="1"/>
      <c r="R308" s="216" t="s">
        <v>747</v>
      </c>
    </row>
    <row r="309" spans="1:18" ht="12.75" customHeight="1">
      <c r="A309" s="230">
        <v>170</v>
      </c>
      <c r="B309" s="231">
        <v>44480</v>
      </c>
      <c r="C309" s="231"/>
      <c r="D309" s="232" t="s">
        <v>787</v>
      </c>
      <c r="E309" s="233" t="s">
        <v>586</v>
      </c>
      <c r="F309" s="234" t="s">
        <v>791</v>
      </c>
      <c r="G309" s="233"/>
      <c r="H309" s="233"/>
      <c r="I309" s="233">
        <v>145</v>
      </c>
      <c r="J309" s="235" t="s">
        <v>559</v>
      </c>
      <c r="K309" s="230"/>
      <c r="L309" s="231"/>
      <c r="M309" s="231"/>
      <c r="N309" s="232"/>
      <c r="O309" s="41"/>
      <c r="R309" s="216" t="s">
        <v>747</v>
      </c>
    </row>
    <row r="310" spans="1:18" ht="12.75" customHeight="1">
      <c r="A310" s="236">
        <v>171</v>
      </c>
      <c r="B310" s="237">
        <v>44481</v>
      </c>
      <c r="C310" s="237"/>
      <c r="D310" s="238" t="s">
        <v>259</v>
      </c>
      <c r="E310" s="239" t="s">
        <v>586</v>
      </c>
      <c r="F310" s="240" t="s">
        <v>789</v>
      </c>
      <c r="G310" s="239"/>
      <c r="H310" s="239"/>
      <c r="I310" s="239">
        <v>380</v>
      </c>
      <c r="J310" s="241" t="s">
        <v>559</v>
      </c>
      <c r="K310" s="236"/>
      <c r="L310" s="237"/>
      <c r="M310" s="237"/>
      <c r="N310" s="238"/>
      <c r="O310" s="41"/>
      <c r="R310" s="216" t="s">
        <v>747</v>
      </c>
    </row>
    <row r="311" spans="1:18" ht="12.75" customHeight="1">
      <c r="A311" s="236">
        <v>172</v>
      </c>
      <c r="B311" s="237">
        <v>44481</v>
      </c>
      <c r="C311" s="237"/>
      <c r="D311" s="238" t="s">
        <v>389</v>
      </c>
      <c r="E311" s="239" t="s">
        <v>586</v>
      </c>
      <c r="F311" s="240" t="s">
        <v>790</v>
      </c>
      <c r="G311" s="239"/>
      <c r="H311" s="239"/>
      <c r="I311" s="239">
        <v>56</v>
      </c>
      <c r="J311" s="241" t="s">
        <v>559</v>
      </c>
      <c r="K311" s="236"/>
      <c r="L311" s="237"/>
      <c r="M311" s="237"/>
      <c r="N311" s="238"/>
      <c r="O311" s="41"/>
      <c r="R311" s="216"/>
    </row>
    <row r="312" spans="1:18" ht="12.75" customHeight="1">
      <c r="A312" s="189">
        <v>173</v>
      </c>
      <c r="B312" s="190">
        <v>44551</v>
      </c>
      <c r="C312" s="190"/>
      <c r="D312" s="191" t="s">
        <v>118</v>
      </c>
      <c r="E312" s="192" t="s">
        <v>586</v>
      </c>
      <c r="F312" s="162">
        <v>2300</v>
      </c>
      <c r="G312" s="192"/>
      <c r="H312" s="192">
        <f>(2820+2200)/2</f>
        <v>2510</v>
      </c>
      <c r="I312" s="194">
        <v>3000</v>
      </c>
      <c r="J312" s="164" t="s">
        <v>829</v>
      </c>
      <c r="K312" s="165">
        <f>H312-F312</f>
        <v>210</v>
      </c>
      <c r="L312" s="166">
        <f>K312/F312</f>
        <v>9.1304347826086957E-2</v>
      </c>
      <c r="M312" s="161" t="s">
        <v>556</v>
      </c>
      <c r="N312" s="167">
        <v>44649</v>
      </c>
      <c r="O312" s="1"/>
      <c r="R312" s="216"/>
    </row>
    <row r="313" spans="1:18" ht="12.75" customHeight="1">
      <c r="A313" s="242">
        <v>174</v>
      </c>
      <c r="B313" s="237">
        <v>44606</v>
      </c>
      <c r="C313" s="242"/>
      <c r="D313" s="242" t="s">
        <v>410</v>
      </c>
      <c r="E313" s="239" t="s">
        <v>586</v>
      </c>
      <c r="F313" s="239" t="s">
        <v>822</v>
      </c>
      <c r="G313" s="239"/>
      <c r="H313" s="239"/>
      <c r="I313" s="239">
        <v>764</v>
      </c>
      <c r="J313" s="239" t="s">
        <v>559</v>
      </c>
      <c r="K313" s="239"/>
      <c r="L313" s="239"/>
      <c r="M313" s="239"/>
      <c r="N313" s="242"/>
      <c r="O313" s="41"/>
      <c r="R313" s="216"/>
    </row>
    <row r="314" spans="1:18" ht="12.75" customHeight="1">
      <c r="A314" s="242">
        <v>175</v>
      </c>
      <c r="B314" s="237">
        <v>44613</v>
      </c>
      <c r="C314" s="242"/>
      <c r="D314" s="242" t="s">
        <v>785</v>
      </c>
      <c r="E314" s="239" t="s">
        <v>586</v>
      </c>
      <c r="F314" s="239" t="s">
        <v>823</v>
      </c>
      <c r="G314" s="239"/>
      <c r="H314" s="239"/>
      <c r="I314" s="239">
        <v>1510</v>
      </c>
      <c r="J314" s="239" t="s">
        <v>559</v>
      </c>
      <c r="K314" s="239"/>
      <c r="L314" s="239"/>
      <c r="M314" s="239"/>
      <c r="N314" s="242"/>
      <c r="O314" s="41"/>
      <c r="R314" s="216"/>
    </row>
    <row r="315" spans="1:18" ht="12.75" customHeight="1">
      <c r="A315">
        <v>176</v>
      </c>
      <c r="B315" s="237">
        <v>44670</v>
      </c>
      <c r="C315" s="237"/>
      <c r="D315" s="242" t="s">
        <v>520</v>
      </c>
      <c r="E315" s="288" t="s">
        <v>586</v>
      </c>
      <c r="F315" s="239" t="s">
        <v>831</v>
      </c>
      <c r="G315" s="239"/>
      <c r="H315" s="239"/>
      <c r="I315" s="239">
        <v>553</v>
      </c>
      <c r="J315" s="239" t="s">
        <v>559</v>
      </c>
      <c r="K315" s="239"/>
      <c r="L315" s="239"/>
      <c r="M315" s="239"/>
      <c r="N315" s="239"/>
      <c r="O315" s="41"/>
      <c r="R315" s="216"/>
    </row>
    <row r="316" spans="1:18" ht="12.75" customHeight="1">
      <c r="A316" s="215">
        <v>177</v>
      </c>
      <c r="B316" s="237">
        <v>44746</v>
      </c>
      <c r="D316" s="334" t="s">
        <v>878</v>
      </c>
      <c r="E316" s="333" t="s">
        <v>586</v>
      </c>
      <c r="F316" s="239" t="s">
        <v>877</v>
      </c>
      <c r="G316" s="239"/>
      <c r="H316" s="239"/>
      <c r="I316" s="239">
        <v>254</v>
      </c>
      <c r="J316" s="239" t="s">
        <v>559</v>
      </c>
      <c r="K316" s="239"/>
      <c r="L316" s="239"/>
      <c r="M316" s="239"/>
      <c r="N316" s="239"/>
      <c r="O316" s="41"/>
      <c r="R316" s="216"/>
    </row>
    <row r="317" spans="1:18" ht="12.75" customHeight="1">
      <c r="A317" s="215">
        <v>178</v>
      </c>
      <c r="B317" s="237">
        <v>44775</v>
      </c>
      <c r="D317" s="334" t="s">
        <v>459</v>
      </c>
      <c r="E317" s="333" t="s">
        <v>586</v>
      </c>
      <c r="F317" s="239" t="s">
        <v>985</v>
      </c>
      <c r="G317" s="239"/>
      <c r="H317" s="239"/>
      <c r="I317" s="239">
        <v>38</v>
      </c>
      <c r="J317" s="239" t="s">
        <v>559</v>
      </c>
      <c r="K317" s="239"/>
      <c r="L317" s="239"/>
      <c r="M317" s="239"/>
      <c r="N317" s="239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B319" s="217" t="s">
        <v>781</v>
      </c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1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1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1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1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1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1:18" ht="12.75" customHeight="1">
      <c r="A326" s="218"/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1:18" ht="12.75" customHeight="1">
      <c r="A327" s="218"/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1:18" ht="12.75" customHeight="1">
      <c r="A328" s="53"/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1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1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</sheetData>
  <autoFilter ref="R1:R324"/>
  <mergeCells count="9">
    <mergeCell ref="A82:A83"/>
    <mergeCell ref="M82:M83"/>
    <mergeCell ref="N82:N83"/>
    <mergeCell ref="O82:O83"/>
    <mergeCell ref="P82:P83"/>
    <mergeCell ref="G82:G83"/>
    <mergeCell ref="I82:I83"/>
    <mergeCell ref="J82:J83"/>
    <mergeCell ref="B82:B83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6 K59 K72 K81 K86 L3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2022-08-18T02:37:05Z</dcterms:modified>
</cp:coreProperties>
</file>