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F&amp;O)'!$R$1:$R$316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01" i="7"/>
  <c r="M101" s="1"/>
  <c r="K100"/>
  <c r="M100" s="1"/>
  <c r="L18"/>
  <c r="M18" s="1"/>
  <c r="K18"/>
  <c r="K94"/>
  <c r="M94" s="1"/>
  <c r="L112"/>
  <c r="K98"/>
  <c r="M98" s="1"/>
  <c r="K97"/>
  <c r="M97" s="1"/>
  <c r="K96"/>
  <c r="M96" s="1"/>
  <c r="K95"/>
  <c r="M95" s="1"/>
  <c r="K49"/>
  <c r="L49"/>
  <c r="L14"/>
  <c r="K14"/>
  <c r="K93"/>
  <c r="M93" s="1"/>
  <c r="M67"/>
  <c r="K67"/>
  <c r="M65"/>
  <c r="K66"/>
  <c r="K65"/>
  <c r="L48"/>
  <c r="K48"/>
  <c r="L39"/>
  <c r="K39"/>
  <c r="L46"/>
  <c r="K46"/>
  <c r="L47"/>
  <c r="K47"/>
  <c r="L44"/>
  <c r="K44"/>
  <c r="L40"/>
  <c r="K40"/>
  <c r="L45"/>
  <c r="K45"/>
  <c r="K92"/>
  <c r="M92" s="1"/>
  <c r="K91"/>
  <c r="M91" s="1"/>
  <c r="L64"/>
  <c r="K64"/>
  <c r="K89"/>
  <c r="M89" s="1"/>
  <c r="K90"/>
  <c r="M90" s="1"/>
  <c r="L69"/>
  <c r="L43"/>
  <c r="K43"/>
  <c r="L12"/>
  <c r="K12"/>
  <c r="K88"/>
  <c r="M88" s="1"/>
  <c r="M45" l="1"/>
  <c r="M43"/>
  <c r="M39"/>
  <c r="M44"/>
  <c r="M48"/>
  <c r="M14"/>
  <c r="M49"/>
  <c r="M46"/>
  <c r="M47"/>
  <c r="M12"/>
  <c r="M40"/>
  <c r="M64"/>
  <c r="K87"/>
  <c r="M87" s="1"/>
  <c r="K86"/>
  <c r="M86" s="1"/>
  <c r="K85"/>
  <c r="M85" s="1"/>
  <c r="L63"/>
  <c r="K63"/>
  <c r="L42"/>
  <c r="K42"/>
  <c r="L34"/>
  <c r="K34"/>
  <c r="L17"/>
  <c r="K17"/>
  <c r="L16"/>
  <c r="K16"/>
  <c r="L41"/>
  <c r="K41"/>
  <c r="L61"/>
  <c r="K61"/>
  <c r="K84"/>
  <c r="M84" s="1"/>
  <c r="K83"/>
  <c r="M83" s="1"/>
  <c r="K82"/>
  <c r="M82" s="1"/>
  <c r="K81"/>
  <c r="M81" s="1"/>
  <c r="K80"/>
  <c r="M80" s="1"/>
  <c r="L37"/>
  <c r="K37"/>
  <c r="L62"/>
  <c r="K62"/>
  <c r="M63" l="1"/>
  <c r="M42"/>
  <c r="M17"/>
  <c r="M16"/>
  <c r="M34"/>
  <c r="M41"/>
  <c r="M61"/>
  <c r="M37"/>
  <c r="M62"/>
  <c r="K79" l="1"/>
  <c r="M79" s="1"/>
  <c r="K78"/>
  <c r="M78" s="1"/>
  <c r="L36"/>
  <c r="K36"/>
  <c r="L35"/>
  <c r="K35"/>
  <c r="L13"/>
  <c r="K13"/>
  <c r="L15"/>
  <c r="K15"/>
  <c r="H11"/>
  <c r="M15" l="1"/>
  <c r="M36"/>
  <c r="M13"/>
  <c r="M35"/>
  <c r="L114"/>
  <c r="K114"/>
  <c r="L11"/>
  <c r="K11"/>
  <c r="L113"/>
  <c r="K113"/>
  <c r="K294"/>
  <c r="L294" s="1"/>
  <c r="L10"/>
  <c r="K10"/>
  <c r="M114" l="1"/>
  <c r="M11"/>
  <c r="M113"/>
  <c r="M10"/>
  <c r="K112"/>
  <c r="K286"/>
  <c r="L286" s="1"/>
  <c r="K266"/>
  <c r="L266" s="1"/>
  <c r="K291"/>
  <c r="L291" s="1"/>
  <c r="K290"/>
  <c r="L290" s="1"/>
  <c r="K293"/>
  <c r="L293" s="1"/>
  <c r="K288"/>
  <c r="L288" s="1"/>
  <c r="M7"/>
  <c r="F276"/>
  <c r="K276" s="1"/>
  <c r="L276" s="1"/>
  <c r="K277"/>
  <c r="L277" s="1"/>
  <c r="K268"/>
  <c r="L268" s="1"/>
  <c r="K271"/>
  <c r="L271" s="1"/>
  <c r="K279"/>
  <c r="L279" s="1"/>
  <c r="F270"/>
  <c r="F269"/>
  <c r="K269" s="1"/>
  <c r="L269" s="1"/>
  <c r="F267"/>
  <c r="K267" s="1"/>
  <c r="L267" s="1"/>
  <c r="F247"/>
  <c r="K247" s="1"/>
  <c r="L247" s="1"/>
  <c r="F199"/>
  <c r="K199" s="1"/>
  <c r="L199" s="1"/>
  <c r="K278"/>
  <c r="L278" s="1"/>
  <c r="K282"/>
  <c r="L282" s="1"/>
  <c r="K283"/>
  <c r="L283" s="1"/>
  <c r="K275"/>
  <c r="L275" s="1"/>
  <c r="K285"/>
  <c r="L285" s="1"/>
  <c r="K281"/>
  <c r="L281" s="1"/>
  <c r="K274"/>
  <c r="L274" s="1"/>
  <c r="K263"/>
  <c r="L263" s="1"/>
  <c r="K265"/>
  <c r="L265" s="1"/>
  <c r="K262"/>
  <c r="L262" s="1"/>
  <c r="K264"/>
  <c r="L264" s="1"/>
  <c r="K193"/>
  <c r="L193" s="1"/>
  <c r="K246"/>
  <c r="L246" s="1"/>
  <c r="K260"/>
  <c r="L260" s="1"/>
  <c r="K261"/>
  <c r="L261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49"/>
  <c r="L249" s="1"/>
  <c r="K248"/>
  <c r="L248" s="1"/>
  <c r="K243"/>
  <c r="L243" s="1"/>
  <c r="K242"/>
  <c r="L242" s="1"/>
  <c r="K241"/>
  <c r="L241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1"/>
  <c r="L221" s="1"/>
  <c r="K219"/>
  <c r="L219" s="1"/>
  <c r="K217"/>
  <c r="L217" s="1"/>
  <c r="K215"/>
  <c r="L215" s="1"/>
  <c r="K214"/>
  <c r="L214" s="1"/>
  <c r="K213"/>
  <c r="L213" s="1"/>
  <c r="K211"/>
  <c r="L211" s="1"/>
  <c r="K210"/>
  <c r="L210" s="1"/>
  <c r="K209"/>
  <c r="L209" s="1"/>
  <c r="K208"/>
  <c r="K207"/>
  <c r="L207" s="1"/>
  <c r="K206"/>
  <c r="L206" s="1"/>
  <c r="K204"/>
  <c r="L204" s="1"/>
  <c r="K203"/>
  <c r="L203" s="1"/>
  <c r="K202"/>
  <c r="L202" s="1"/>
  <c r="K201"/>
  <c r="L201" s="1"/>
  <c r="K200"/>
  <c r="L200" s="1"/>
  <c r="H198"/>
  <c r="K198" s="1"/>
  <c r="L198" s="1"/>
  <c r="K195"/>
  <c r="L195" s="1"/>
  <c r="K194"/>
  <c r="L194" s="1"/>
  <c r="K192"/>
  <c r="L192" s="1"/>
  <c r="K191"/>
  <c r="L191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H164"/>
  <c r="K164" s="1"/>
  <c r="L164" s="1"/>
  <c r="F163"/>
  <c r="K163" s="1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D7" i="6"/>
  <c r="K6" i="4"/>
  <c r="K6" i="3"/>
  <c r="L6" i="2"/>
  <c r="M112" i="7" l="1"/>
</calcChain>
</file>

<file path=xl/sharedStrings.xml><?xml version="1.0" encoding="utf-8"?>
<sst xmlns="http://schemas.openxmlformats.org/spreadsheetml/2006/main" count="2536" uniqueCount="1022">
  <si>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</si>
  <si>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</si>
  <si>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</si>
  <si>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</si>
  <si>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</si>
  <si>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</si>
  <si>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</si>
  <si>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</si>
  <si>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</si>
  <si>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</si>
  <si>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</si>
  <si>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</si>
  <si>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</si>
  <si>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</si>
  <si>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</si>
  <si>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</si>
  <si>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</si>
  <si>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</si>
  <si>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</si>
  <si>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</si>
  <si>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</si>
  <si>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</si>
  <si>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</si>
  <si>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</si>
  <si>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</si>
  <si>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</si>
  <si>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</si>
  <si>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</si>
  <si>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</si>
  <si>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</si>
  <si>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</si>
  <si>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</si>
  <si>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</si>
  <si>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</si>
  <si>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</si>
  <si>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</si>
  <si>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</si>
  <si>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</si>
  <si>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</si>
  <si>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</si>
  <si>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</si>
  <si>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</si>
  <si>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</si>
  <si>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</si>
  <si>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</si>
  <si>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</si>
  <si>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</si>
  <si>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</si>
  <si>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</si>
  <si>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</si>
  <si>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</si>
  <si>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</si>
  <si>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</si>
  <si>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</si>
  <si>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</si>
  <si>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</si>
  <si>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</si>
  <si>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</si>
  <si>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</si>
  <si>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</si>
  <si>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</si>
  <si>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</si>
  <si>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</si>
  <si>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</si>
  <si>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</si>
  <si>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</si>
  <si>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</si>
  <si>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</si>
  <si>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</si>
  <si>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</si>
  <si>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</si>
  <si>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</si>
  <si>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</si>
  <si>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</si>
  <si>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</si>
  <si>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</si>
  <si>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</si>
  <si>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</si>
  <si>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</si>
  <si>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</si>
  <si>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</si>
  <si>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</si>
  <si>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</si>
  <si>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</si>
  <si>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</si>
  <si>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</si>
  <si>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</si>
  <si>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</si>
  <si>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</si>
  <si>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</si>
  <si>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</si>
  <si>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</si>
  <si>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</si>
  <si>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</si>
  <si>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</si>
  <si>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</si>
  <si>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</si>
  <si>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</si>
  <si>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</si>
  <si>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</si>
  <si>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</si>
  <si>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</si>
  <si>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</si>
  <si>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</si>
  <si>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</si>
  <si>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</si>
  <si>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</si>
  <si>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</si>
  <si>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</si>
  <si>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</si>
  <si>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</si>
  <si>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</si>
  <si>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</si>
  <si>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</si>
  <si>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</si>
  <si>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</si>
  <si>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</si>
  <si>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</si>
  <si>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</si>
  <si>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</si>
  <si>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</si>
  <si>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</si>
  <si>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</si>
  <si>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</si>
  <si>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</si>
  <si>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</si>
  <si>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</si>
  <si>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</si>
  <si>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</si>
  <si>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</si>
  <si>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</si>
  <si>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</si>
  <si>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</si>
  <si>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</si>
  <si>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</si>
  <si>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</si>
  <si>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</si>
  <si>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</si>
  <si>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</si>
  <si>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</si>
  <si>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</si>
  <si>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</si>
  <si>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</si>
  <si>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</si>
  <si>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</si>
  <si>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</si>
  <si>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</si>
  <si>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</si>
  <si>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</si>
  <si>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</si>
  <si>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</si>
  <si>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</si>
  <si>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</si>
  <si>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</si>
  <si>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</si>
  <si>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</si>
  <si>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</si>
  <si>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</si>
  <si>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</si>
  <si>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</si>
  <si>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</si>
  <si>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</si>
  <si>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</si>
  <si>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</si>
  <si>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</si>
  <si>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</si>
  <si>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</si>
  <si>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</si>
  <si>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</si>
  <si>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</si>
  <si>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</si>
  <si>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</si>
  <si>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</si>
  <si>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</si>
  <si>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</si>
  <si>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</si>
  <si>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</si>
  <si>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</si>
  <si>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</si>
  <si>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</si>
  <si>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</si>
  <si>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</si>
  <si>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</si>
  <si>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</si>
  <si>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</si>
  <si>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</si>
  <si>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</si>
  <si>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</si>
  <si>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</si>
  <si>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</si>
  <si>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</si>
  <si>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</si>
  <si>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</si>
  <si>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</si>
  <si>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</si>
  <si>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</si>
  <si>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</si>
  <si>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</si>
  <si>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</si>
  <si>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</si>
  <si>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</si>
  <si>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</si>
  <si>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</si>
  <si>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</si>
  <si>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</si>
  <si>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</si>
  <si>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</si>
  <si>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</si>
  <si>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</si>
  <si>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</si>
  <si>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</si>
  <si>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</si>
  <si>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</si>
  <si>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</si>
  <si>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</si>
  <si>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</si>
  <si>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</si>
  <si>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</si>
  <si>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</si>
  <si>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</si>
  <si>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</si>
  <si>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</si>
  <si>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</si>
  <si>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</si>
  <si>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</si>
  <si>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</si>
  <si>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</si>
  <si>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</si>
  <si>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</si>
  <si>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</si>
  <si>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</si>
  <si>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</si>
  <si>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</si>
  <si>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</si>
  <si>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</si>
  <si>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</si>
  <si>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</si>
  <si>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</si>
  <si>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</si>
  <si>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</si>
  <si>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</si>
  <si>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</si>
  <si>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</si>
  <si>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</si>
  <si>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</si>
  <si>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</si>
  <si>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</si>
  <si>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</si>
  <si>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</si>
  <si>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</si>
  <si>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</si>
  <si>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</si>
  <si>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</si>
  <si>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</si>
  <si>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</si>
  <si>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</si>
  <si>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</si>
  <si>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</si>
  <si>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</si>
  <si>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</si>
  <si>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</si>
  <si>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</si>
  <si>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</si>
  <si>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</si>
  <si>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</si>
  <si>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</si>
  <si>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</si>
  <si>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</si>
  <si>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</si>
  <si>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</si>
  <si>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</si>
  <si>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</si>
  <si>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</si>
  <si>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</si>
  <si>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</si>
  <si>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</si>
  <si>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</si>
  <si>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</si>
  <si>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</si>
  <si>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</si>
  <si>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</si>
  <si>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</si>
  <si>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</si>
  <si>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</si>
  <si>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</si>
  <si>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</si>
  <si>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</si>
  <si>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</si>
  <si>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</si>
  <si>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</si>
  <si>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</si>
  <si>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</si>
  <si>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</si>
  <si>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</si>
  <si>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</si>
  <si>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</si>
  <si>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</si>
  <si>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</si>
  <si>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</si>
  <si>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</si>
  <si>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</si>
  <si>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</si>
  <si>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</si>
  <si>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</si>
  <si>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</si>
  <si>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</si>
  <si>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</si>
  <si>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</si>
  <si>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</si>
  <si>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</si>
  <si>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</si>
  <si>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</si>
  <si>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</si>
  <si>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</si>
  <si>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</si>
  <si>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</si>
  <si>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</si>
  <si>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</si>
  <si>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</si>
  <si>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</si>
  <si>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</si>
  <si>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</si>
  <si>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</si>
  <si>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</si>
  <si>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</si>
  <si>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</si>
  <si>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</si>
  <si>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</si>
  <si>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</si>
  <si>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</si>
  <si>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</si>
  <si>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</si>
  <si>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</si>
  <si>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</si>
  <si>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</si>
  <si>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</si>
  <si>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</si>
  <si>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</si>
  <si>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</si>
  <si>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</si>
  <si>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</si>
  <si>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</si>
  <si>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</si>
  <si>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</si>
  <si>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</si>
  <si>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</si>
  <si>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</si>
  <si>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</si>
  <si>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</si>
  <si>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</si>
  <si>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</si>
  <si>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</si>
  <si>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</si>
  <si>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</si>
  <si>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</si>
  <si>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</si>
  <si>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</si>
  <si>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</si>
  <si>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</si>
  <si>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</si>
  <si>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</si>
  <si>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</si>
  <si>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</si>
  <si>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</si>
  <si>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</si>
  <si>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</si>
  <si>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</si>
  <si>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</si>
  <si>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</si>
  <si>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</si>
  <si>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</si>
  <si>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</si>
  <si>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</si>
  <si>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</si>
  <si>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</si>
  <si>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</si>
  <si>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</si>
  <si>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</si>
  <si>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</si>
  <si>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</si>
  <si>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</si>
  <si>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</si>
  <si>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</si>
  <si>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</si>
  <si>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</si>
  <si>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</si>
  <si>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</si>
  <si>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</si>
  <si>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</si>
  <si>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</si>
  <si>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</si>
  <si>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</si>
  <si>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</si>
  <si>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</si>
  <si>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</si>
  <si>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</si>
  <si>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</si>
  <si>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</si>
  <si>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</si>
  <si>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</si>
  <si>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</si>
  <si>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</si>
  <si>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</si>
  <si>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</si>
  <si>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</si>
  <si>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</si>
  <si>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</si>
  <si>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</si>
  <si>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</si>
  <si>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</si>
  <si>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</si>
  <si>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</si>
  <si>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</si>
  <si>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</si>
  <si>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</si>
  <si>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</si>
  <si>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</si>
  <si>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</si>
  <si>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</si>
  <si>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</si>
  <si>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</si>
  <si>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</si>
  <si>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</si>
  <si>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</si>
  <si>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</si>
  <si>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</si>
  <si>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</si>
  <si>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</si>
  <si>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</si>
  <si>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</si>
  <si>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</si>
  <si>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</si>
  <si>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</si>
  <si>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</si>
  <si>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</si>
  <si>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</si>
  <si>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</si>
  <si>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</si>
  <si>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</si>
  <si>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</si>
  <si>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</si>
  <si>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</si>
  <si>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</si>
  <si>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</si>
  <si>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</si>
  <si>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</si>
  <si>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</si>
  <si>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</si>
  <si>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</si>
  <si>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</si>
  <si>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</si>
  <si>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</si>
  <si>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</si>
  <si>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</si>
  <si>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</si>
  <si>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</si>
  <si>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</si>
  <si>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</si>
  <si>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</si>
  <si>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</si>
  <si>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</si>
  <si>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</si>
  <si>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</si>
  <si>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</si>
  <si>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</si>
  <si>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</si>
  <si>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</si>
  <si>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</si>
  <si>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</si>
  <si>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</si>
  <si>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</si>
  <si>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</si>
  <si>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</si>
  <si>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</si>
  <si>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</si>
  <si>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</si>
  <si>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</si>
  <si>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</si>
  <si>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</si>
  <si>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</si>
  <si>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</si>
  <si>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</si>
  <si>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</si>
  <si>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</si>
  <si>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</si>
  <si>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</si>
  <si>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</si>
  <si>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</si>
  <si>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</si>
  <si>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</si>
  <si>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</si>
  <si>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</si>
  <si>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</si>
  <si>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</si>
  <si>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</si>
  <si>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</si>
  <si>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</si>
  <si>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</si>
  <si>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</si>
  <si>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</si>
  <si>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</si>
  <si>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</si>
  <si>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</si>
  <si>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</si>
  <si>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</si>
  <si>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</si>
  <si>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</si>
  <si>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</si>
  <si>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</si>
  <si>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</si>
  <si>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</si>
  <si>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</si>
  <si>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</si>
  <si>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</si>
  <si>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</si>
  <si>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</si>
  <si>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</si>
  <si>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</si>
  <si>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</si>
  <si>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</si>
  <si>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</si>
  <si>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</si>
  <si>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</si>
  <si>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</si>
  <si>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</si>
  <si>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</si>
  <si>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</si>
  <si>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</si>
  <si>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</si>
  <si>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</si>
  <si>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</si>
  <si>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</si>
  <si>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</si>
  <si>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</si>
  <si>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</si>
  <si>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</si>
  <si>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</si>
  <si>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</si>
  <si>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</si>
  <si>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</si>
  <si>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</si>
  <si>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</si>
  <si>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</si>
  <si>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</si>
  <si>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</si>
  <si>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</si>
  <si>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</si>
  <si>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</si>
  <si>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</si>
  <si>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</si>
  <si>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</si>
  <si>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</si>
  <si>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</si>
  <si>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</si>
  <si>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</si>
  <si>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</si>
  <si>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</si>
  <si>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</si>
  <si>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</si>
  <si>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</si>
  <si>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</si>
  <si>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</si>
  <si>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</si>
  <si>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</si>
  <si>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</si>
  <si>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</si>
  <si>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</si>
  <si>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</si>
  <si>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</si>
  <si>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</si>
  <si>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</si>
  <si>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</si>
  <si>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</si>
  <si>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</si>
  <si>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</si>
  <si>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</si>
  <si>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</si>
  <si>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</si>
  <si>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</si>
  <si>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</si>
  <si>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</si>
  <si>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</si>
  <si>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</si>
  <si>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</si>
  <si>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</si>
  <si>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</si>
  <si>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</si>
  <si>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</si>
  <si>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</si>
  <si>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</si>
  <si>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</si>
  <si>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</si>
  <si>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</si>
  <si>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</si>
  <si>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</si>
  <si>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</si>
  <si>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</si>
  <si>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</si>
  <si>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</si>
  <si>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</si>
  <si>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</si>
  <si>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</si>
  <si>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</si>
  <si>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</si>
  <si>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</si>
  <si>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</si>
  <si>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</si>
  <si>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</si>
  <si>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</si>
  <si>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</si>
  <si>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</si>
  <si>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</si>
  <si>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</si>
  <si>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</si>
  <si>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</si>
  <si>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</si>
  <si>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</si>
  <si>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</si>
  <si>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</si>
  <si>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</si>
  <si>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</si>
  <si>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</si>
  <si>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</si>
  <si>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</si>
  <si>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</si>
  <si>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</si>
  <si>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</si>
  <si>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</si>
  <si>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</si>
  <si>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</si>
  <si>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</si>
  <si>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</si>
  <si>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</si>
  <si>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</si>
  <si>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</si>
  <si>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</si>
  <si>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</si>
  <si>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</si>
  <si>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</si>
  <si>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</si>
  <si>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</si>
  <si>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</si>
  <si>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</si>
  <si>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</si>
  <si>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</si>
  <si>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</si>
  <si>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</si>
  <si>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</si>
  <si>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</si>
  <si>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</si>
  <si>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</si>
  <si>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</si>
  <si>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</si>
  <si>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</si>
  <si>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</si>
  <si>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</si>
  <si>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</si>
  <si>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</si>
  <si>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</si>
  <si>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</si>
  <si>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</si>
  <si>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</si>
  <si>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</si>
  <si>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</si>
  <si>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</si>
  <si>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</si>
  <si>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</si>
  <si>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</si>
  <si>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</si>
  <si>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</si>
  <si>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</si>
  <si>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</si>
  <si>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</si>
  <si>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</si>
  <si>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</si>
  <si>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</si>
  <si>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</si>
  <si>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</si>
  <si>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</si>
  <si>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</si>
  <si>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</si>
  <si>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</si>
  <si>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</si>
  <si>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</si>
  <si>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</si>
  <si>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</si>
  <si>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</si>
  <si>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</si>
  <si>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</si>
  <si>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</si>
  <si>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</si>
  <si>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</si>
  <si>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</si>
  <si>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</si>
  <si>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</si>
  <si>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</si>
  <si>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</si>
  <si>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</si>
  <si>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</si>
  <si>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</si>
  <si>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</si>
  <si>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</si>
  <si>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</si>
  <si>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</si>
  <si>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</si>
  <si>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</si>
  <si>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</si>
  <si>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</si>
  <si>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</si>
  <si>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</si>
  <si>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</si>
  <si>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</si>
  <si>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</si>
  <si>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</si>
  <si>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</si>
  <si>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</si>
  <si>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</si>
  <si>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</si>
  <si>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</si>
  <si>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</si>
  <si>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</si>
  <si>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</si>
  <si>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</si>
  <si>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</si>
  <si>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</si>
  <si>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</si>
  <si>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</si>
  <si>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</si>
  <si>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</si>
  <si>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</si>
  <si>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</si>
  <si>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</si>
  <si>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</si>
  <si>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</si>
  <si>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</si>
  <si>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</si>
  <si>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</si>
  <si>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</si>
  <si>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</si>
  <si>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</si>
  <si>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</si>
  <si>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</si>
  <si>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</si>
  <si>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</si>
  <si>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</si>
  <si>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</si>
  <si>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</si>
  <si>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</si>
  <si>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</si>
  <si>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</si>
  <si>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</si>
  <si>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</si>
  <si>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</si>
  <si>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</si>
  <si>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</si>
  <si>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</si>
  <si>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</si>
  <si>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</si>
  <si>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</si>
  <si>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</si>
  <si>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</si>
  <si>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</si>
  <si>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</si>
  <si>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</si>
  <si>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</si>
  <si>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</si>
  <si>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</si>
  <si>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</si>
  <si>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</si>
  <si>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</si>
  <si>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</si>
  <si>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</si>
  <si>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</si>
  <si>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</si>
  <si>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</si>
  <si>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</si>
  <si>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</si>
  <si>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</si>
  <si>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</si>
  <si>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</si>
  <si>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</si>
  <si>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</si>
  <si>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</si>
  <si>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</si>
  <si>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</si>
  <si>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</si>
  <si>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</si>
  <si>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</si>
  <si>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</si>
  <si>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</si>
  <si>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</si>
  <si>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</si>
  <si>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</si>
  <si>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</si>
  <si>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</si>
  <si>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</si>
  <si>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</si>
  <si>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</si>
  <si>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</si>
  <si>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</si>
  <si>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</si>
  <si>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</si>
  <si>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</si>
  <si>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</si>
  <si>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</si>
  <si>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</si>
  <si>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</si>
  <si>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</si>
  <si>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</si>
  <si>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</si>
  <si>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</si>
  <si>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</si>
  <si>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</si>
  <si>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</si>
  <si>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</si>
  <si>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</si>
  <si>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</si>
  <si>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</si>
  <si>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</si>
  <si>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</si>
  <si>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</si>
  <si>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</si>
  <si>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</si>
  <si>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</si>
  <si>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</si>
  <si>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</si>
  <si>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</si>
  <si>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</si>
  <si>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</si>
  <si>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</si>
  <si>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</si>
  <si>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</si>
  <si>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</si>
  <si>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</si>
  <si>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</si>
  <si>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</si>
  <si>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</si>
  <si>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</si>
  <si>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</si>
  <si>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</si>
  <si>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</si>
  <si>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</si>
  <si>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</si>
  <si>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</si>
  <si>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Profit of Rs.21.5/-</t>
  </si>
  <si>
    <t>Part profit of Rs.80/-</t>
  </si>
  <si>
    <t>3050-3250</t>
  </si>
  <si>
    <t>5700-5800</t>
  </si>
  <si>
    <t>350-360</t>
  </si>
  <si>
    <t xml:space="preserve">HDFCLIFE </t>
  </si>
  <si>
    <t>715-725</t>
  </si>
  <si>
    <t xml:space="preserve">RELIANCE </t>
  </si>
  <si>
    <t>2300-2400</t>
  </si>
  <si>
    <t xml:space="preserve">IGL </t>
  </si>
  <si>
    <t>545-564</t>
  </si>
  <si>
    <t>107-112</t>
  </si>
  <si>
    <t>Buy&lt;&gt;</t>
  </si>
  <si>
    <t>2000-2050</t>
  </si>
  <si>
    <t>PIIND APRIL FUT</t>
  </si>
  <si>
    <t>2350-2370</t>
  </si>
  <si>
    <t>560-580</t>
  </si>
  <si>
    <t>710-720</t>
  </si>
  <si>
    <t>3750-3800</t>
  </si>
  <si>
    <t>Profit of Rs.38.75/-</t>
  </si>
  <si>
    <t>Profit of Rs.450/-</t>
  </si>
  <si>
    <t>Profit of Rs.460/-</t>
  </si>
  <si>
    <t>NIFTY 14600 PE 08-APR</t>
  </si>
  <si>
    <t>150-170</t>
  </si>
  <si>
    <t>Loss of Rs.36/-</t>
  </si>
  <si>
    <t>BANKNIFTY 32900 PE 08-APR</t>
  </si>
  <si>
    <t>BHARTIARTL APRIL FUT</t>
  </si>
  <si>
    <t>535-540</t>
  </si>
  <si>
    <t>Retail Research Technical Calls &amp; Fundamental Performance Report for the month of April-2021</t>
  </si>
  <si>
    <t>1465-1475</t>
  </si>
  <si>
    <t>1600-1700</t>
  </si>
  <si>
    <t>Profit of Rs.100/-</t>
  </si>
  <si>
    <t>NIFTY 14800 CE 08-APR</t>
  </si>
  <si>
    <t>930-940</t>
  </si>
  <si>
    <t xml:space="preserve">EXIDEIND </t>
  </si>
  <si>
    <t>181-183</t>
  </si>
  <si>
    <t>195-200</t>
  </si>
  <si>
    <t>Profit of Rs.2.5/-</t>
  </si>
  <si>
    <t>Profit of Rs.90/-</t>
  </si>
  <si>
    <t>585-590</t>
  </si>
  <si>
    <t>Profit of Rs.6.5/-</t>
  </si>
  <si>
    <t>BPCL 420 PE APR</t>
  </si>
  <si>
    <t>NIFTY 14700 CE 08-APR</t>
  </si>
  <si>
    <t>140-150</t>
  </si>
  <si>
    <t>Profit of Rs.15/-</t>
  </si>
  <si>
    <t>Profit of Rs.17/-</t>
  </si>
  <si>
    <t>Profit of Rs.45/-</t>
  </si>
  <si>
    <t>Sell</t>
  </si>
  <si>
    <t>Profit of Rs.9.5/-</t>
  </si>
  <si>
    <t>Profit of Rs.1.05/-</t>
  </si>
  <si>
    <t>1780-1785</t>
  </si>
  <si>
    <t>Profit of Rs.31.5/-</t>
  </si>
  <si>
    <t>Profit of Rs.110/-</t>
  </si>
  <si>
    <t>Profit of Rs.14.5/-</t>
  </si>
  <si>
    <t>AARTIIND APRIL FUT</t>
  </si>
  <si>
    <t>1400-1410</t>
  </si>
  <si>
    <t>440-450</t>
  </si>
  <si>
    <t>Profit of Rs.10.5/-</t>
  </si>
  <si>
    <t>524-530</t>
  </si>
  <si>
    <t>NIFTY 14700 PE 08-APR</t>
  </si>
  <si>
    <t>Loss of Rs.42/-</t>
  </si>
  <si>
    <t>BANKNIFTY 32600 PE 08-APR</t>
  </si>
  <si>
    <t>Loss of Rs.200/-</t>
  </si>
  <si>
    <t>567-571</t>
  </si>
  <si>
    <t>620-640</t>
  </si>
  <si>
    <t>TCS APRIL FUT</t>
  </si>
  <si>
    <t>3380-3390</t>
  </si>
  <si>
    <t>HEROMOTOCO APRIL FUT</t>
  </si>
  <si>
    <t>HCLTECH APR FUT</t>
  </si>
  <si>
    <t>HCLTECH APR 1090 CE</t>
  </si>
  <si>
    <t>Profit of Rs.1.0/-</t>
  </si>
  <si>
    <t>HEROMOTOCO APR 3050 CE</t>
  </si>
  <si>
    <t>Profit of Rs.175/-</t>
  </si>
  <si>
    <t xml:space="preserve">LTI </t>
  </si>
  <si>
    <t>4500 -4550</t>
  </si>
  <si>
    <t>TECHM APR FUT</t>
  </si>
  <si>
    <t>TECHM APR 1100 CE</t>
  </si>
  <si>
    <t>Loss of Rs.10/-</t>
  </si>
  <si>
    <t>ANURAS</t>
  </si>
  <si>
    <t>550-560</t>
  </si>
  <si>
    <t>NIFTY 14900 PE 08-APR</t>
  </si>
  <si>
    <t>Profit of Rs.16/-</t>
  </si>
  <si>
    <t xml:space="preserve">ZEEL 210 CE APR </t>
  </si>
  <si>
    <t>9.0-10</t>
  </si>
  <si>
    <t>Profit of Rs.28.5/-</t>
  </si>
  <si>
    <t>Profit of Rs.14/-</t>
  </si>
  <si>
    <t>Profit of Rs.29.50/-</t>
  </si>
  <si>
    <t>Profit of Rs.0.75/-</t>
  </si>
  <si>
    <t xml:space="preserve">HDFCBANK 1460 CE APR </t>
  </si>
  <si>
    <t>50-55</t>
  </si>
  <si>
    <t>1500-1530</t>
  </si>
  <si>
    <t>Profit of Rs.50/-</t>
  </si>
  <si>
    <t>Profit of Rs.20/-</t>
  </si>
  <si>
    <t>Profit of Rs.115/-</t>
  </si>
  <si>
    <t xml:space="preserve">NATIONALUM </t>
  </si>
  <si>
    <t>56-55</t>
  </si>
  <si>
    <t>1900-1920</t>
  </si>
  <si>
    <t>1430-1450</t>
  </si>
  <si>
    <t>1550-1600</t>
  </si>
  <si>
    <t>Profit of Rs.0.95/-</t>
  </si>
  <si>
    <t>Loss of Rs.13.5/-</t>
  </si>
  <si>
    <t>Loss of Rs.30/-</t>
  </si>
  <si>
    <t>Loss of Rs.50/-</t>
  </si>
  <si>
    <t>Loss of Rs.46/-</t>
  </si>
  <si>
    <t>Loss of Rs.22/-</t>
  </si>
  <si>
    <t>Loss of Rs.15.5/-</t>
  </si>
  <si>
    <t>Loss of Rs.125/-</t>
  </si>
  <si>
    <t>Loss of Rs.1.25/-</t>
  </si>
  <si>
    <t>Loss of Rs.5.5/-</t>
  </si>
  <si>
    <t>NIFTY 14200 PE 15-APR</t>
  </si>
  <si>
    <t>BANKNIFTY 31000 PE 15-APR</t>
  </si>
  <si>
    <t>600-700</t>
  </si>
  <si>
    <t>Loss of Rs.150/-</t>
  </si>
  <si>
    <t>INFY 1420 CE APR</t>
  </si>
  <si>
    <t>40-45</t>
  </si>
  <si>
    <t>HEROMOTOCO 2950 CE APR</t>
  </si>
  <si>
    <t>Profit of Rs.7/-</t>
  </si>
  <si>
    <t>Profit of Rs.4.5/-</t>
  </si>
  <si>
    <t>Profit of Rs.5/-</t>
  </si>
  <si>
    <t>2585-2605</t>
  </si>
  <si>
    <t>2700-2750</t>
  </si>
  <si>
    <t>No profit no loss</t>
  </si>
  <si>
    <t>DLCL</t>
  </si>
  <si>
    <t>NNM SECURITIES PVT LTD</t>
  </si>
  <si>
    <t>ELLORATRAD</t>
  </si>
  <si>
    <t>GAURAV CHANDRAKANT SHAH</t>
  </si>
  <si>
    <t>ESCORP ASSET MANAGEMENT LIMITED</t>
  </si>
  <si>
    <t>SILGO</t>
  </si>
  <si>
    <t>Silgo Retail Limited</t>
  </si>
  <si>
    <t>AJOONI</t>
  </si>
  <si>
    <t>Ajooni Biotech Limited</t>
  </si>
  <si>
    <t>PRITIKA AUTO INDUSTRIES LIMITED</t>
  </si>
  <si>
    <t>SHAH AMAR MUKESHBHAI</t>
  </si>
  <si>
    <t>Loss of Rs.41.5/-</t>
  </si>
  <si>
    <t>4100-4150</t>
  </si>
  <si>
    <t>4500-4600</t>
  </si>
  <si>
    <t>38-40</t>
  </si>
  <si>
    <t>35-40</t>
  </si>
  <si>
    <t>Profit of Rs.3.5/-</t>
  </si>
  <si>
    <t>NIFTY 14400 PE 15-APR</t>
  </si>
  <si>
    <t>Loss of Rs.27/-</t>
  </si>
  <si>
    <t>697-700</t>
  </si>
  <si>
    <t>730-735</t>
  </si>
  <si>
    <t>FRONTLINE SECURITIES LIMITED</t>
  </si>
  <si>
    <t>CHIRAGBHAVANBHAIBUSA</t>
  </si>
  <si>
    <t>ANKUR ANILBHAI MODESRA</t>
  </si>
  <si>
    <t>SHREYANSH MAYANK GOGRI</t>
  </si>
  <si>
    <t>M/S. PRARTHANA ENTERPRISES</t>
  </si>
  <si>
    <t>MINESH JORMALBHAI MEHTA</t>
  </si>
  <si>
    <t>JUPITERIN</t>
  </si>
  <si>
    <t>JAYESH HIMATLAL PANDYA</t>
  </si>
  <si>
    <t>BHAVNA JAYESH PANDYA</t>
  </si>
  <si>
    <t>MPILCORPL</t>
  </si>
  <si>
    <t>G C J SHARE BROKERS LTD</t>
  </si>
  <si>
    <t>BALA AGGARWAL</t>
  </si>
  <si>
    <t>RCAN</t>
  </si>
  <si>
    <t>SWETA TIRTHESH SHETH</t>
  </si>
  <si>
    <t>BEELINE BROKING LIMITED</t>
  </si>
  <si>
    <t>SVPHOUSING</t>
  </si>
  <si>
    <t>NSMK INVESTMENTS PRIVATE LIMITED</t>
  </si>
  <si>
    <t>BCLIND</t>
  </si>
  <si>
    <t>BCL Industries Limited</t>
  </si>
  <si>
    <t>NIRMAN COMMODITIES PRIVATE LIMITED</t>
  </si>
  <si>
    <t>JAGSNPHARM</t>
  </si>
  <si>
    <t>Jagsonpal Pharma Ltd.</t>
  </si>
  <si>
    <t>ORION STOCKS LTD</t>
  </si>
  <si>
    <t>Tata Motors DVR 'A' Ord</t>
  </si>
  <si>
    <t>JHUNJHUNWALA RAKESH</t>
  </si>
  <si>
    <t>WEBELSOLAR</t>
  </si>
  <si>
    <t>Websol Energy System Ltd</t>
  </si>
  <si>
    <t>KEYNOTE COMMODITIES LTD</t>
  </si>
  <si>
    <t>ZOTA</t>
  </si>
  <si>
    <t>Zota Health Care Limited</t>
  </si>
  <si>
    <t>EQ INDIA FUND</t>
  </si>
  <si>
    <t>RARE ENTERPRISES</t>
  </si>
  <si>
    <t>INDIA MAX INVESTMENT FUND</t>
  </si>
  <si>
    <t>ESCORT</t>
  </si>
  <si>
    <t>Loss of Rs.75/-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</si>
</sst>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586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7" fillId="45" borderId="36" xfId="0" applyFont="1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8" borderId="9" xfId="0" applyFont="1" applyFill="1" applyBorder="1" applyAlignment="1">
      <alignment horizontal="center"/>
    </xf>
    <xf numFmtId="15" fontId="0" fillId="58" borderId="0" xfId="0" applyNumberFormat="1" applyFill="1" applyBorder="1" applyAlignment="1">
      <alignment horizontal="center" vertical="center"/>
    </xf>
    <xf numFmtId="164" fontId="8" fillId="58" borderId="35" xfId="160" applyFont="1" applyFill="1" applyBorder="1" applyAlignment="1">
      <alignment horizontal="left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166" fontId="0" fillId="2" borderId="35" xfId="0" applyNumberForma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7" fillId="45" borderId="36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0" fillId="45" borderId="35" xfId="0" applyNumberForma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1" fontId="46" fillId="58" borderId="35" xfId="0" applyNumberFormat="1" applyFont="1" applyFill="1" applyBorder="1" applyAlignment="1">
      <alignment horizontal="center" vertical="center"/>
    </xf>
    <xf numFmtId="0" fontId="46" fillId="45" borderId="35" xfId="0" applyNumberFormat="1" applyFont="1" applyFill="1" applyBorder="1" applyAlignment="1">
      <alignment horizontal="center" vertical="center"/>
    </xf>
    <xf numFmtId="0" fontId="0" fillId="45" borderId="35" xfId="0" applyNumberFormat="1" applyFill="1" applyBorder="1" applyAlignment="1">
      <alignment horizontal="center" vertical="center"/>
    </xf>
    <xf numFmtId="15" fontId="0" fillId="45" borderId="35" xfId="0" applyNumberFormat="1" applyFill="1" applyBorder="1" applyAlignment="1">
      <alignment horizontal="center" vertical="center"/>
    </xf>
    <xf numFmtId="164" fontId="46" fillId="45" borderId="35" xfId="160" applyFont="1" applyFill="1" applyBorder="1" applyAlignment="1">
      <alignment horizontal="center" vertical="top"/>
    </xf>
    <xf numFmtId="0" fontId="0" fillId="45" borderId="35" xfId="0" applyFill="1" applyBorder="1" applyAlignment="1">
      <alignment horizontal="center" vertical="center"/>
    </xf>
    <xf numFmtId="0" fontId="46" fillId="45" borderId="35" xfId="0" applyFont="1" applyFill="1" applyBorder="1" applyAlignment="1">
      <alignment horizontal="center" vertical="top"/>
    </xf>
    <xf numFmtId="0" fontId="7" fillId="45" borderId="36" xfId="0" applyFont="1" applyFill="1" applyBorder="1" applyAlignment="1">
      <alignment horizontal="center" vertical="center"/>
    </xf>
    <xf numFmtId="0" fontId="46" fillId="58" borderId="35" xfId="0" applyNumberFormat="1" applyFont="1" applyFill="1" applyBorder="1" applyAlignment="1">
      <alignment horizontal="center" vertical="center"/>
    </xf>
    <xf numFmtId="0" fontId="0" fillId="49" borderId="35" xfId="0" applyNumberFormat="1" applyFill="1" applyBorder="1" applyAlignment="1">
      <alignment horizontal="center" vertical="center"/>
    </xf>
    <xf numFmtId="165" fontId="0" fillId="49" borderId="35" xfId="0" applyNumberFormat="1" applyFill="1" applyBorder="1" applyAlignment="1">
      <alignment horizontal="center" vertical="center"/>
    </xf>
    <xf numFmtId="15" fontId="0" fillId="49" borderId="35" xfId="0" applyNumberFormat="1" applyFill="1" applyBorder="1" applyAlignment="1">
      <alignment horizontal="center" vertical="center"/>
    </xf>
    <xf numFmtId="164" fontId="8" fillId="49" borderId="35" xfId="160" applyFont="1" applyFill="1" applyBorder="1" applyAlignment="1">
      <alignment horizontal="left" vertical="center"/>
    </xf>
    <xf numFmtId="164" fontId="46" fillId="49" borderId="35" xfId="160" applyFont="1" applyFill="1" applyBorder="1" applyAlignment="1">
      <alignment horizontal="center" vertical="top"/>
    </xf>
    <xf numFmtId="0" fontId="46" fillId="49" borderId="35" xfId="0" applyFont="1" applyFill="1" applyBorder="1" applyAlignment="1">
      <alignment horizontal="center" vertical="center"/>
    </xf>
    <xf numFmtId="0" fontId="0" fillId="49" borderId="35" xfId="0" applyFill="1" applyBorder="1" applyAlignment="1">
      <alignment horizontal="center" vertical="center"/>
    </xf>
    <xf numFmtId="0" fontId="46" fillId="49" borderId="35" xfId="0" applyFont="1" applyFill="1" applyBorder="1" applyAlignment="1">
      <alignment horizontal="center" vertical="top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5" xfId="51" applyNumberFormat="1" applyFont="1" applyFill="1" applyBorder="1" applyAlignment="1" applyProtection="1">
      <alignment horizontal="center" vertical="center" wrapText="1"/>
    </xf>
    <xf numFmtId="16" fontId="7" fillId="49" borderId="35" xfId="16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45" borderId="36" xfId="160" applyNumberFormat="1" applyFont="1" applyFill="1" applyBorder="1" applyAlignment="1">
      <alignment horizontal="center" vertical="center"/>
    </xf>
    <xf numFmtId="16" fontId="7" fillId="45" borderId="37" xfId="160" applyNumberFormat="1" applyFont="1" applyFill="1" applyBorder="1" applyAlignment="1">
      <alignment horizontal="center" vertical="center"/>
    </xf>
    <xf numFmtId="0" fontId="46" fillId="45" borderId="36" xfId="0" applyFont="1" applyFill="1" applyBorder="1" applyAlignment="1">
      <alignment horizontal="center" vertical="center"/>
    </xf>
    <xf numFmtId="0" fontId="46" fillId="45" borderId="37" xfId="0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2" sqref="C22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44302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K25" sqref="K25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44302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63" t="s">
        <v>16</v>
      </c>
      <c r="B9" s="565" t="s">
        <v>17</v>
      </c>
      <c r="C9" s="565" t="s">
        <v>18</v>
      </c>
      <c r="D9" s="565" t="s">
        <v>832</v>
      </c>
      <c r="E9" s="260" t="s">
        <v>19</v>
      </c>
      <c r="F9" s="260" t="s">
        <v>20</v>
      </c>
      <c r="G9" s="560" t="s">
        <v>21</v>
      </c>
      <c r="H9" s="561"/>
      <c r="I9" s="562"/>
      <c r="J9" s="560" t="s">
        <v>22</v>
      </c>
      <c r="K9" s="561"/>
      <c r="L9" s="562"/>
      <c r="M9" s="260"/>
      <c r="N9" s="267"/>
      <c r="O9" s="267"/>
      <c r="P9" s="267"/>
    </row>
    <row r="10" spans="1:16" ht="59.25" customHeight="1">
      <c r="A10" s="564"/>
      <c r="B10" s="566" t="s">
        <v>17</v>
      </c>
      <c r="C10" s="566"/>
      <c r="D10" s="566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5" t="s">
        <v>35</v>
      </c>
      <c r="D11" s="466">
        <v>44315</v>
      </c>
      <c r="E11" s="284">
        <v>32206.95</v>
      </c>
      <c r="F11" s="284">
        <v>31983.850000000002</v>
      </c>
      <c r="G11" s="296">
        <v>31673.100000000006</v>
      </c>
      <c r="H11" s="296">
        <v>31139.250000000004</v>
      </c>
      <c r="I11" s="296">
        <v>30828.500000000007</v>
      </c>
      <c r="J11" s="296">
        <v>32517.700000000004</v>
      </c>
      <c r="K11" s="296">
        <v>32828.449999999997</v>
      </c>
      <c r="L11" s="296">
        <v>33362.300000000003</v>
      </c>
      <c r="M11" s="283">
        <v>32294.6</v>
      </c>
      <c r="N11" s="283">
        <v>31450</v>
      </c>
      <c r="O11" s="463">
        <v>2028700</v>
      </c>
      <c r="P11" s="464">
        <v>0.11772565116182973</v>
      </c>
    </row>
    <row r="12" spans="1:16" ht="15">
      <c r="A12" s="263">
        <v>2</v>
      </c>
      <c r="B12" s="362" t="s">
        <v>34</v>
      </c>
      <c r="C12" s="465" t="s">
        <v>36</v>
      </c>
      <c r="D12" s="466">
        <v>44315</v>
      </c>
      <c r="E12" s="297">
        <v>14592</v>
      </c>
      <c r="F12" s="297">
        <v>14527.25</v>
      </c>
      <c r="G12" s="298">
        <v>14439</v>
      </c>
      <c r="H12" s="298">
        <v>14286</v>
      </c>
      <c r="I12" s="298">
        <v>14197.75</v>
      </c>
      <c r="J12" s="298">
        <v>14680.25</v>
      </c>
      <c r="K12" s="298">
        <v>14768.5</v>
      </c>
      <c r="L12" s="298">
        <v>14921.5</v>
      </c>
      <c r="M12" s="285">
        <v>14615.5</v>
      </c>
      <c r="N12" s="285">
        <v>14374.25</v>
      </c>
      <c r="O12" s="300">
        <v>12134325</v>
      </c>
      <c r="P12" s="301">
        <v>2.5964851399251417E-3</v>
      </c>
    </row>
    <row r="13" spans="1:16" ht="15">
      <c r="A13" s="263">
        <v>3</v>
      </c>
      <c r="B13" s="362" t="s">
        <v>34</v>
      </c>
      <c r="C13" s="465" t="s">
        <v>830</v>
      </c>
      <c r="D13" s="466">
        <v>44315</v>
      </c>
      <c r="E13" s="425">
        <v>15414.1</v>
      </c>
      <c r="F13" s="425">
        <v>15313.233333333335</v>
      </c>
      <c r="G13" s="426">
        <v>15183.01666666667</v>
      </c>
      <c r="H13" s="426">
        <v>14951.933333333334</v>
      </c>
      <c r="I13" s="426">
        <v>14821.716666666669</v>
      </c>
      <c r="J13" s="426">
        <v>15544.316666666671</v>
      </c>
      <c r="K13" s="426">
        <v>15674.533333333335</v>
      </c>
      <c r="L13" s="426">
        <v>15905.616666666672</v>
      </c>
      <c r="M13" s="427">
        <v>15443.45</v>
      </c>
      <c r="N13" s="427">
        <v>15082.15</v>
      </c>
      <c r="O13" s="428">
        <v>18360</v>
      </c>
      <c r="P13" s="429">
        <v>-2.9598308668076109E-2</v>
      </c>
    </row>
    <row r="14" spans="1:16" ht="15">
      <c r="A14" s="263">
        <v>4</v>
      </c>
      <c r="B14" s="382" t="s">
        <v>841</v>
      </c>
      <c r="C14" s="465" t="s">
        <v>735</v>
      </c>
      <c r="D14" s="466">
        <v>44315</v>
      </c>
      <c r="E14" s="297">
        <v>1370.85</v>
      </c>
      <c r="F14" s="297">
        <v>1369.3</v>
      </c>
      <c r="G14" s="298">
        <v>1345.5</v>
      </c>
      <c r="H14" s="298">
        <v>1320.15</v>
      </c>
      <c r="I14" s="298">
        <v>1296.3500000000001</v>
      </c>
      <c r="J14" s="298">
        <v>1394.6499999999999</v>
      </c>
      <c r="K14" s="298">
        <v>1418.4499999999996</v>
      </c>
      <c r="L14" s="298">
        <v>1443.7999999999997</v>
      </c>
      <c r="M14" s="285">
        <v>1393.1</v>
      </c>
      <c r="N14" s="285">
        <v>1343.95</v>
      </c>
      <c r="O14" s="300">
        <v>414375</v>
      </c>
      <c r="P14" s="301">
        <v>-3.1777557100297914E-2</v>
      </c>
    </row>
    <row r="15" spans="1:16" ht="15">
      <c r="A15" s="263">
        <v>5</v>
      </c>
      <c r="B15" s="362" t="s">
        <v>37</v>
      </c>
      <c r="C15" s="465" t="s">
        <v>38</v>
      </c>
      <c r="D15" s="466">
        <v>44315</v>
      </c>
      <c r="E15" s="297">
        <v>1839.45</v>
      </c>
      <c r="F15" s="297">
        <v>1851.0333333333335</v>
      </c>
      <c r="G15" s="298">
        <v>1802.116666666667</v>
      </c>
      <c r="H15" s="298">
        <v>1764.7833333333335</v>
      </c>
      <c r="I15" s="298">
        <v>1715.866666666667</v>
      </c>
      <c r="J15" s="298">
        <v>1888.366666666667</v>
      </c>
      <c r="K15" s="298">
        <v>1937.2833333333335</v>
      </c>
      <c r="L15" s="298">
        <v>1974.616666666667</v>
      </c>
      <c r="M15" s="285">
        <v>1899.95</v>
      </c>
      <c r="N15" s="285">
        <v>1813.7</v>
      </c>
      <c r="O15" s="300">
        <v>2954000</v>
      </c>
      <c r="P15" s="301">
        <v>3.1604679587916885E-2</v>
      </c>
    </row>
    <row r="16" spans="1:16" ht="15">
      <c r="A16" s="263">
        <v>6</v>
      </c>
      <c r="B16" s="362" t="s">
        <v>39</v>
      </c>
      <c r="C16" s="465" t="s">
        <v>40</v>
      </c>
      <c r="D16" s="466">
        <v>44315</v>
      </c>
      <c r="E16" s="297">
        <v>1133.95</v>
      </c>
      <c r="F16" s="297">
        <v>1122.7333333333333</v>
      </c>
      <c r="G16" s="298">
        <v>1098.5666666666666</v>
      </c>
      <c r="H16" s="298">
        <v>1063.1833333333332</v>
      </c>
      <c r="I16" s="298">
        <v>1039.0166666666664</v>
      </c>
      <c r="J16" s="298">
        <v>1158.1166666666668</v>
      </c>
      <c r="K16" s="298">
        <v>1182.2833333333333</v>
      </c>
      <c r="L16" s="298">
        <v>1217.666666666667</v>
      </c>
      <c r="M16" s="285">
        <v>1146.9000000000001</v>
      </c>
      <c r="N16" s="285">
        <v>1087.3499999999999</v>
      </c>
      <c r="O16" s="300">
        <v>17270000</v>
      </c>
      <c r="P16" s="301">
        <v>2.4682567936394922E-2</v>
      </c>
    </row>
    <row r="17" spans="1:16" ht="15">
      <c r="A17" s="263">
        <v>7</v>
      </c>
      <c r="B17" s="362" t="s">
        <v>39</v>
      </c>
      <c r="C17" s="465" t="s">
        <v>41</v>
      </c>
      <c r="D17" s="466">
        <v>44315</v>
      </c>
      <c r="E17" s="297">
        <v>752.4</v>
      </c>
      <c r="F17" s="297">
        <v>745.28333333333342</v>
      </c>
      <c r="G17" s="298">
        <v>734.56666666666683</v>
      </c>
      <c r="H17" s="298">
        <v>716.73333333333346</v>
      </c>
      <c r="I17" s="298">
        <v>706.01666666666688</v>
      </c>
      <c r="J17" s="298">
        <v>763.11666666666679</v>
      </c>
      <c r="K17" s="298">
        <v>773.83333333333326</v>
      </c>
      <c r="L17" s="298">
        <v>791.66666666666674</v>
      </c>
      <c r="M17" s="285">
        <v>756</v>
      </c>
      <c r="N17" s="285">
        <v>727.45</v>
      </c>
      <c r="O17" s="300">
        <v>68852500</v>
      </c>
      <c r="P17" s="301">
        <v>-1.4864766876948735E-3</v>
      </c>
    </row>
    <row r="18" spans="1:16" ht="15">
      <c r="A18" s="263">
        <v>8</v>
      </c>
      <c r="B18" s="362" t="s">
        <v>51</v>
      </c>
      <c r="C18" s="465" t="s">
        <v>226</v>
      </c>
      <c r="D18" s="466">
        <v>44315</v>
      </c>
      <c r="E18" s="297">
        <v>2757.25</v>
      </c>
      <c r="F18" s="297">
        <v>2738.75</v>
      </c>
      <c r="G18" s="298">
        <v>2703.5</v>
      </c>
      <c r="H18" s="298">
        <v>2649.75</v>
      </c>
      <c r="I18" s="298">
        <v>2614.5</v>
      </c>
      <c r="J18" s="298">
        <v>2792.5</v>
      </c>
      <c r="K18" s="298">
        <v>2827.75</v>
      </c>
      <c r="L18" s="298">
        <v>2881.5</v>
      </c>
      <c r="M18" s="285">
        <v>2774</v>
      </c>
      <c r="N18" s="285">
        <v>2685</v>
      </c>
      <c r="O18" s="300">
        <v>311400</v>
      </c>
      <c r="P18" s="301">
        <v>-8.9115213239974542E-3</v>
      </c>
    </row>
    <row r="19" spans="1:16" ht="15">
      <c r="A19" s="263">
        <v>9</v>
      </c>
      <c r="B19" s="362" t="s">
        <v>43</v>
      </c>
      <c r="C19" s="465" t="s">
        <v>44</v>
      </c>
      <c r="D19" s="466">
        <v>44315</v>
      </c>
      <c r="E19" s="297">
        <v>804.3</v>
      </c>
      <c r="F19" s="297">
        <v>802.6</v>
      </c>
      <c r="G19" s="298">
        <v>793.7</v>
      </c>
      <c r="H19" s="298">
        <v>783.1</v>
      </c>
      <c r="I19" s="298">
        <v>774.2</v>
      </c>
      <c r="J19" s="298">
        <v>813.2</v>
      </c>
      <c r="K19" s="298">
        <v>822.09999999999991</v>
      </c>
      <c r="L19" s="298">
        <v>832.7</v>
      </c>
      <c r="M19" s="285">
        <v>811.5</v>
      </c>
      <c r="N19" s="285">
        <v>792</v>
      </c>
      <c r="O19" s="300">
        <v>4088000</v>
      </c>
      <c r="P19" s="301">
        <v>1.1380504700643246E-2</v>
      </c>
    </row>
    <row r="20" spans="1:16" ht="15">
      <c r="A20" s="263">
        <v>10</v>
      </c>
      <c r="B20" s="362" t="s">
        <v>37</v>
      </c>
      <c r="C20" s="465" t="s">
        <v>45</v>
      </c>
      <c r="D20" s="466">
        <v>44315</v>
      </c>
      <c r="E20" s="297">
        <v>296.25</v>
      </c>
      <c r="F20" s="297">
        <v>298.95</v>
      </c>
      <c r="G20" s="298">
        <v>290.89999999999998</v>
      </c>
      <c r="H20" s="298">
        <v>285.55</v>
      </c>
      <c r="I20" s="298">
        <v>277.5</v>
      </c>
      <c r="J20" s="298">
        <v>304.29999999999995</v>
      </c>
      <c r="K20" s="298">
        <v>312.35000000000002</v>
      </c>
      <c r="L20" s="298">
        <v>317.69999999999993</v>
      </c>
      <c r="M20" s="285">
        <v>307</v>
      </c>
      <c r="N20" s="285">
        <v>293.60000000000002</v>
      </c>
      <c r="O20" s="300">
        <v>16044000</v>
      </c>
      <c r="P20" s="301">
        <v>-2.12298682284041E-2</v>
      </c>
    </row>
    <row r="21" spans="1:16" ht="15">
      <c r="A21" s="263">
        <v>11</v>
      </c>
      <c r="B21" s="362" t="s">
        <v>51</v>
      </c>
      <c r="C21" s="465" t="s">
        <v>294</v>
      </c>
      <c r="D21" s="466">
        <v>44315</v>
      </c>
      <c r="E21" s="297">
        <v>975.15</v>
      </c>
      <c r="F21" s="297">
        <v>976.13333333333321</v>
      </c>
      <c r="G21" s="298">
        <v>959.71666666666647</v>
      </c>
      <c r="H21" s="298">
        <v>944.2833333333333</v>
      </c>
      <c r="I21" s="298">
        <v>927.86666666666656</v>
      </c>
      <c r="J21" s="298">
        <v>991.56666666666638</v>
      </c>
      <c r="K21" s="298">
        <v>1007.9833333333331</v>
      </c>
      <c r="L21" s="298">
        <v>1023.4166666666663</v>
      </c>
      <c r="M21" s="285">
        <v>992.55</v>
      </c>
      <c r="N21" s="285">
        <v>960.7</v>
      </c>
      <c r="O21" s="300">
        <v>1041150</v>
      </c>
      <c r="P21" s="301">
        <v>-4.2083114150447132E-3</v>
      </c>
    </row>
    <row r="22" spans="1:16" ht="15">
      <c r="A22" s="263">
        <v>12</v>
      </c>
      <c r="B22" s="362" t="s">
        <v>39</v>
      </c>
      <c r="C22" s="465" t="s">
        <v>46</v>
      </c>
      <c r="D22" s="466">
        <v>44315</v>
      </c>
      <c r="E22" s="297">
        <v>2999.55</v>
      </c>
      <c r="F22" s="297">
        <v>2983.5333333333328</v>
      </c>
      <c r="G22" s="298">
        <v>2932.2166666666658</v>
      </c>
      <c r="H22" s="298">
        <v>2864.8833333333328</v>
      </c>
      <c r="I22" s="298">
        <v>2813.5666666666657</v>
      </c>
      <c r="J22" s="298">
        <v>3050.8666666666659</v>
      </c>
      <c r="K22" s="298">
        <v>3102.1833333333334</v>
      </c>
      <c r="L22" s="298">
        <v>3169.516666666666</v>
      </c>
      <c r="M22" s="285">
        <v>3034.85</v>
      </c>
      <c r="N22" s="285">
        <v>2916.2</v>
      </c>
      <c r="O22" s="300">
        <v>1992500</v>
      </c>
      <c r="P22" s="301">
        <v>-3.7499999999999999E-3</v>
      </c>
    </row>
    <row r="23" spans="1:16" ht="15">
      <c r="A23" s="263">
        <v>13</v>
      </c>
      <c r="B23" s="362" t="s">
        <v>43</v>
      </c>
      <c r="C23" s="465" t="s">
        <v>47</v>
      </c>
      <c r="D23" s="466">
        <v>44315</v>
      </c>
      <c r="E23" s="297">
        <v>209.3</v>
      </c>
      <c r="F23" s="297">
        <v>210.61666666666667</v>
      </c>
      <c r="G23" s="298">
        <v>204.73333333333335</v>
      </c>
      <c r="H23" s="298">
        <v>200.16666666666669</v>
      </c>
      <c r="I23" s="298">
        <v>194.28333333333336</v>
      </c>
      <c r="J23" s="298">
        <v>215.18333333333334</v>
      </c>
      <c r="K23" s="298">
        <v>221.06666666666666</v>
      </c>
      <c r="L23" s="298">
        <v>225.63333333333333</v>
      </c>
      <c r="M23" s="285">
        <v>216.5</v>
      </c>
      <c r="N23" s="285">
        <v>206.05</v>
      </c>
      <c r="O23" s="300">
        <v>11785000</v>
      </c>
      <c r="P23" s="301">
        <v>9.6279069767441855E-2</v>
      </c>
    </row>
    <row r="24" spans="1:16" ht="15">
      <c r="A24" s="263">
        <v>14</v>
      </c>
      <c r="B24" s="362" t="s">
        <v>43</v>
      </c>
      <c r="C24" s="465" t="s">
        <v>48</v>
      </c>
      <c r="D24" s="466">
        <v>44315</v>
      </c>
      <c r="E24" s="297">
        <v>112.25</v>
      </c>
      <c r="F24" s="297">
        <v>112.46666666666665</v>
      </c>
      <c r="G24" s="298">
        <v>109.88333333333331</v>
      </c>
      <c r="H24" s="298">
        <v>107.51666666666665</v>
      </c>
      <c r="I24" s="298">
        <v>104.93333333333331</v>
      </c>
      <c r="J24" s="298">
        <v>114.83333333333331</v>
      </c>
      <c r="K24" s="298">
        <v>117.41666666666666</v>
      </c>
      <c r="L24" s="298">
        <v>119.78333333333332</v>
      </c>
      <c r="M24" s="285">
        <v>115.05</v>
      </c>
      <c r="N24" s="285">
        <v>110.1</v>
      </c>
      <c r="O24" s="300">
        <v>42039000</v>
      </c>
      <c r="P24" s="301">
        <v>-1.7872161480235491E-2</v>
      </c>
    </row>
    <row r="25" spans="1:16" ht="15">
      <c r="A25" s="263">
        <v>15</v>
      </c>
      <c r="B25" s="362" t="s">
        <v>49</v>
      </c>
      <c r="C25" s="465" t="s">
        <v>50</v>
      </c>
      <c r="D25" s="466">
        <v>44315</v>
      </c>
      <c r="E25" s="297">
        <v>2588.25</v>
      </c>
      <c r="F25" s="297">
        <v>2577.1833333333329</v>
      </c>
      <c r="G25" s="298">
        <v>2555.2166666666658</v>
      </c>
      <c r="H25" s="298">
        <v>2522.1833333333329</v>
      </c>
      <c r="I25" s="298">
        <v>2500.2166666666658</v>
      </c>
      <c r="J25" s="298">
        <v>2610.2166666666658</v>
      </c>
      <c r="K25" s="298">
        <v>2632.1833333333329</v>
      </c>
      <c r="L25" s="298">
        <v>2665.2166666666658</v>
      </c>
      <c r="M25" s="285">
        <v>2599.15</v>
      </c>
      <c r="N25" s="285">
        <v>2544.15</v>
      </c>
      <c r="O25" s="300">
        <v>4746000</v>
      </c>
      <c r="P25" s="301">
        <v>-4.7184649260773827E-3</v>
      </c>
    </row>
    <row r="26" spans="1:16" ht="15">
      <c r="A26" s="263">
        <v>16</v>
      </c>
      <c r="B26" s="362" t="s">
        <v>53</v>
      </c>
      <c r="C26" s="465" t="s">
        <v>222</v>
      </c>
      <c r="D26" s="466">
        <v>44315</v>
      </c>
      <c r="E26" s="297">
        <v>1060.9000000000001</v>
      </c>
      <c r="F26" s="297">
        <v>1071.6166666666666</v>
      </c>
      <c r="G26" s="298">
        <v>1035.3833333333332</v>
      </c>
      <c r="H26" s="298">
        <v>1009.8666666666666</v>
      </c>
      <c r="I26" s="298">
        <v>973.63333333333321</v>
      </c>
      <c r="J26" s="298">
        <v>1097.1333333333332</v>
      </c>
      <c r="K26" s="298">
        <v>1133.3666666666663</v>
      </c>
      <c r="L26" s="298">
        <v>1158.8833333333332</v>
      </c>
      <c r="M26" s="285">
        <v>1107.8499999999999</v>
      </c>
      <c r="N26" s="285">
        <v>1046.0999999999999</v>
      </c>
      <c r="O26" s="300">
        <v>2771000</v>
      </c>
      <c r="P26" s="301">
        <v>6.2703739213806328E-2</v>
      </c>
    </row>
    <row r="27" spans="1:16" ht="15">
      <c r="A27" s="263">
        <v>17</v>
      </c>
      <c r="B27" s="362" t="s">
        <v>51</v>
      </c>
      <c r="C27" s="465" t="s">
        <v>52</v>
      </c>
      <c r="D27" s="466">
        <v>44315</v>
      </c>
      <c r="E27" s="297">
        <v>918.9</v>
      </c>
      <c r="F27" s="297">
        <v>919.6</v>
      </c>
      <c r="G27" s="298">
        <v>903.2</v>
      </c>
      <c r="H27" s="298">
        <v>887.5</v>
      </c>
      <c r="I27" s="298">
        <v>871.1</v>
      </c>
      <c r="J27" s="298">
        <v>935.30000000000007</v>
      </c>
      <c r="K27" s="298">
        <v>951.69999999999993</v>
      </c>
      <c r="L27" s="298">
        <v>967.40000000000009</v>
      </c>
      <c r="M27" s="285">
        <v>936</v>
      </c>
      <c r="N27" s="285">
        <v>903.9</v>
      </c>
      <c r="O27" s="300">
        <v>9803950</v>
      </c>
      <c r="P27" s="301">
        <v>0.1003063904289466</v>
      </c>
    </row>
    <row r="28" spans="1:16" ht="15">
      <c r="A28" s="263">
        <v>18</v>
      </c>
      <c r="B28" s="362" t="s">
        <v>53</v>
      </c>
      <c r="C28" s="465" t="s">
        <v>54</v>
      </c>
      <c r="D28" s="466">
        <v>44315</v>
      </c>
      <c r="E28" s="297">
        <v>669.9</v>
      </c>
      <c r="F28" s="297">
        <v>665.11666666666667</v>
      </c>
      <c r="G28" s="298">
        <v>657.98333333333335</v>
      </c>
      <c r="H28" s="298">
        <v>646.06666666666672</v>
      </c>
      <c r="I28" s="298">
        <v>638.93333333333339</v>
      </c>
      <c r="J28" s="298">
        <v>677.0333333333333</v>
      </c>
      <c r="K28" s="298">
        <v>684.16666666666674</v>
      </c>
      <c r="L28" s="298">
        <v>696.08333333333326</v>
      </c>
      <c r="M28" s="285">
        <v>672.25</v>
      </c>
      <c r="N28" s="285">
        <v>653.20000000000005</v>
      </c>
      <c r="O28" s="300">
        <v>40862400</v>
      </c>
      <c r="P28" s="301">
        <v>-7.8377669648320263E-3</v>
      </c>
    </row>
    <row r="29" spans="1:16" ht="15">
      <c r="A29" s="263">
        <v>19</v>
      </c>
      <c r="B29" s="362" t="s">
        <v>43</v>
      </c>
      <c r="C29" s="465" t="s">
        <v>55</v>
      </c>
      <c r="D29" s="466">
        <v>44315</v>
      </c>
      <c r="E29" s="297">
        <v>3600.05</v>
      </c>
      <c r="F29" s="297">
        <v>3602.6166666666663</v>
      </c>
      <c r="G29" s="298">
        <v>3538.1333333333328</v>
      </c>
      <c r="H29" s="298">
        <v>3476.2166666666662</v>
      </c>
      <c r="I29" s="298">
        <v>3411.7333333333327</v>
      </c>
      <c r="J29" s="298">
        <v>3664.5333333333328</v>
      </c>
      <c r="K29" s="298">
        <v>3729.0166666666664</v>
      </c>
      <c r="L29" s="298">
        <v>3790.9333333333329</v>
      </c>
      <c r="M29" s="285">
        <v>3667.1</v>
      </c>
      <c r="N29" s="285">
        <v>3540.7</v>
      </c>
      <c r="O29" s="300">
        <v>1959750</v>
      </c>
      <c r="P29" s="301">
        <v>-1.6066273377682943E-2</v>
      </c>
    </row>
    <row r="30" spans="1:16" ht="15">
      <c r="A30" s="263">
        <v>20</v>
      </c>
      <c r="B30" s="362" t="s">
        <v>56</v>
      </c>
      <c r="C30" s="465" t="s">
        <v>57</v>
      </c>
      <c r="D30" s="466">
        <v>44315</v>
      </c>
      <c r="E30" s="297">
        <v>9741.1</v>
      </c>
      <c r="F30" s="297">
        <v>9732.1333333333332</v>
      </c>
      <c r="G30" s="298">
        <v>9598.9666666666672</v>
      </c>
      <c r="H30" s="298">
        <v>9456.8333333333339</v>
      </c>
      <c r="I30" s="298">
        <v>9323.6666666666679</v>
      </c>
      <c r="J30" s="298">
        <v>9874.2666666666664</v>
      </c>
      <c r="K30" s="298">
        <v>10007.433333333334</v>
      </c>
      <c r="L30" s="298">
        <v>10149.566666666666</v>
      </c>
      <c r="M30" s="285">
        <v>9865.2999999999993</v>
      </c>
      <c r="N30" s="285">
        <v>9590</v>
      </c>
      <c r="O30" s="300">
        <v>575500</v>
      </c>
      <c r="P30" s="301">
        <v>-2.0217067461161951E-2</v>
      </c>
    </row>
    <row r="31" spans="1:16" ht="15">
      <c r="A31" s="263">
        <v>21</v>
      </c>
      <c r="B31" s="362" t="s">
        <v>56</v>
      </c>
      <c r="C31" s="465" t="s">
        <v>58</v>
      </c>
      <c r="D31" s="466">
        <v>44315</v>
      </c>
      <c r="E31" s="297">
        <v>4676.8999999999996</v>
      </c>
      <c r="F31" s="297">
        <v>4675.8833333333323</v>
      </c>
      <c r="G31" s="298">
        <v>4583.5666666666648</v>
      </c>
      <c r="H31" s="298">
        <v>4490.2333333333327</v>
      </c>
      <c r="I31" s="298">
        <v>4397.9166666666652</v>
      </c>
      <c r="J31" s="298">
        <v>4769.2166666666644</v>
      </c>
      <c r="K31" s="298">
        <v>4861.5333333333319</v>
      </c>
      <c r="L31" s="298">
        <v>4954.8666666666641</v>
      </c>
      <c r="M31" s="285">
        <v>4768.2</v>
      </c>
      <c r="N31" s="285">
        <v>4582.55</v>
      </c>
      <c r="O31" s="300">
        <v>4163500</v>
      </c>
      <c r="P31" s="301">
        <v>1.9903239635005204E-2</v>
      </c>
    </row>
    <row r="32" spans="1:16" ht="15">
      <c r="A32" s="263">
        <v>22</v>
      </c>
      <c r="B32" s="362" t="s">
        <v>43</v>
      </c>
      <c r="C32" s="465" t="s">
        <v>59</v>
      </c>
      <c r="D32" s="466">
        <v>44315</v>
      </c>
      <c r="E32" s="297">
        <v>1682.8</v>
      </c>
      <c r="F32" s="297">
        <v>1672.6000000000001</v>
      </c>
      <c r="G32" s="298">
        <v>1650.2000000000003</v>
      </c>
      <c r="H32" s="298">
        <v>1617.6000000000001</v>
      </c>
      <c r="I32" s="298">
        <v>1595.2000000000003</v>
      </c>
      <c r="J32" s="298">
        <v>1705.2000000000003</v>
      </c>
      <c r="K32" s="298">
        <v>1727.6000000000004</v>
      </c>
      <c r="L32" s="298">
        <v>1760.2000000000003</v>
      </c>
      <c r="M32" s="285">
        <v>1695</v>
      </c>
      <c r="N32" s="285">
        <v>1640</v>
      </c>
      <c r="O32" s="300">
        <v>1645200</v>
      </c>
      <c r="P32" s="301">
        <v>1.1061946902654867E-2</v>
      </c>
    </row>
    <row r="33" spans="1:16" ht="15">
      <c r="A33" s="263">
        <v>23</v>
      </c>
      <c r="B33" s="362" t="s">
        <v>53</v>
      </c>
      <c r="C33" s="465" t="s">
        <v>229</v>
      </c>
      <c r="D33" s="466">
        <v>44315</v>
      </c>
      <c r="E33" s="297">
        <v>326.25</v>
      </c>
      <c r="F33" s="297">
        <v>327.38333333333333</v>
      </c>
      <c r="G33" s="298">
        <v>318.76666666666665</v>
      </c>
      <c r="H33" s="298">
        <v>311.2833333333333</v>
      </c>
      <c r="I33" s="298">
        <v>302.66666666666663</v>
      </c>
      <c r="J33" s="298">
        <v>334.86666666666667</v>
      </c>
      <c r="K33" s="298">
        <v>343.48333333333335</v>
      </c>
      <c r="L33" s="298">
        <v>350.9666666666667</v>
      </c>
      <c r="M33" s="285">
        <v>336</v>
      </c>
      <c r="N33" s="285">
        <v>319.89999999999998</v>
      </c>
      <c r="O33" s="300">
        <v>16552800</v>
      </c>
      <c r="P33" s="301">
        <v>-5.4341919356591672E-4</v>
      </c>
    </row>
    <row r="34" spans="1:16" ht="15">
      <c r="A34" s="263">
        <v>24</v>
      </c>
      <c r="B34" s="362" t="s">
        <v>53</v>
      </c>
      <c r="C34" s="465" t="s">
        <v>60</v>
      </c>
      <c r="D34" s="466">
        <v>44315</v>
      </c>
      <c r="E34" s="297">
        <v>68.599999999999994</v>
      </c>
      <c r="F34" s="297">
        <v>68.25</v>
      </c>
      <c r="G34" s="298">
        <v>66.849999999999994</v>
      </c>
      <c r="H34" s="298">
        <v>65.099999999999994</v>
      </c>
      <c r="I34" s="298">
        <v>63.699999999999989</v>
      </c>
      <c r="J34" s="298">
        <v>70</v>
      </c>
      <c r="K34" s="298">
        <v>71.400000000000006</v>
      </c>
      <c r="L34" s="298">
        <v>73.150000000000006</v>
      </c>
      <c r="M34" s="285">
        <v>69.650000000000006</v>
      </c>
      <c r="N34" s="285">
        <v>66.5</v>
      </c>
      <c r="O34" s="300">
        <v>126278100</v>
      </c>
      <c r="P34" s="301">
        <v>2.3033175355450238E-2</v>
      </c>
    </row>
    <row r="35" spans="1:16" ht="15">
      <c r="A35" s="263">
        <v>25</v>
      </c>
      <c r="B35" s="362" t="s">
        <v>49</v>
      </c>
      <c r="C35" s="465" t="s">
        <v>62</v>
      </c>
      <c r="D35" s="466">
        <v>44315</v>
      </c>
      <c r="E35" s="297">
        <v>1317.95</v>
      </c>
      <c r="F35" s="297">
        <v>1313.85</v>
      </c>
      <c r="G35" s="298">
        <v>1299.9499999999998</v>
      </c>
      <c r="H35" s="298">
        <v>1281.9499999999998</v>
      </c>
      <c r="I35" s="298">
        <v>1268.0499999999997</v>
      </c>
      <c r="J35" s="298">
        <v>1331.85</v>
      </c>
      <c r="K35" s="298">
        <v>1345.75</v>
      </c>
      <c r="L35" s="298">
        <v>1363.75</v>
      </c>
      <c r="M35" s="285">
        <v>1327.75</v>
      </c>
      <c r="N35" s="285">
        <v>1295.8499999999999</v>
      </c>
      <c r="O35" s="300">
        <v>1836450</v>
      </c>
      <c r="P35" s="301">
        <v>5.4200542005420054E-3</v>
      </c>
    </row>
    <row r="36" spans="1:16" ht="15">
      <c r="A36" s="263">
        <v>26</v>
      </c>
      <c r="B36" s="362" t="s">
        <v>63</v>
      </c>
      <c r="C36" s="465" t="s">
        <v>64</v>
      </c>
      <c r="D36" s="466">
        <v>44315</v>
      </c>
      <c r="E36" s="297">
        <v>128.75</v>
      </c>
      <c r="F36" s="297">
        <v>127.66666666666667</v>
      </c>
      <c r="G36" s="298">
        <v>125.58333333333334</v>
      </c>
      <c r="H36" s="298">
        <v>122.41666666666667</v>
      </c>
      <c r="I36" s="298">
        <v>120.33333333333334</v>
      </c>
      <c r="J36" s="298">
        <v>130.83333333333334</v>
      </c>
      <c r="K36" s="298">
        <v>132.91666666666669</v>
      </c>
      <c r="L36" s="298">
        <v>136.08333333333334</v>
      </c>
      <c r="M36" s="285">
        <v>129.75</v>
      </c>
      <c r="N36" s="285">
        <v>124.5</v>
      </c>
      <c r="O36" s="300">
        <v>42491600</v>
      </c>
      <c r="P36" s="301">
        <v>-1.9294860550780564E-2</v>
      </c>
    </row>
    <row r="37" spans="1:16" ht="15">
      <c r="A37" s="263">
        <v>27</v>
      </c>
      <c r="B37" s="362" t="s">
        <v>49</v>
      </c>
      <c r="C37" s="465" t="s">
        <v>65</v>
      </c>
      <c r="D37" s="466">
        <v>44315</v>
      </c>
      <c r="E37" s="297">
        <v>727.4</v>
      </c>
      <c r="F37" s="297">
        <v>725</v>
      </c>
      <c r="G37" s="298">
        <v>716.15</v>
      </c>
      <c r="H37" s="298">
        <v>704.9</v>
      </c>
      <c r="I37" s="298">
        <v>696.05</v>
      </c>
      <c r="J37" s="298">
        <v>736.25</v>
      </c>
      <c r="K37" s="298">
        <v>745.09999999999991</v>
      </c>
      <c r="L37" s="298">
        <v>756.35</v>
      </c>
      <c r="M37" s="285">
        <v>733.85</v>
      </c>
      <c r="N37" s="285">
        <v>713.75</v>
      </c>
      <c r="O37" s="300">
        <v>2961200</v>
      </c>
      <c r="P37" s="301">
        <v>-2.6049204052098408E-2</v>
      </c>
    </row>
    <row r="38" spans="1:16" ht="15">
      <c r="A38" s="263">
        <v>28</v>
      </c>
      <c r="B38" s="362" t="s">
        <v>43</v>
      </c>
      <c r="C38" s="465" t="s">
        <v>66</v>
      </c>
      <c r="D38" s="466">
        <v>44315</v>
      </c>
      <c r="E38" s="297">
        <v>575.95000000000005</v>
      </c>
      <c r="F38" s="297">
        <v>577.91666666666663</v>
      </c>
      <c r="G38" s="298">
        <v>557.43333333333328</v>
      </c>
      <c r="H38" s="298">
        <v>538.91666666666663</v>
      </c>
      <c r="I38" s="298">
        <v>518.43333333333328</v>
      </c>
      <c r="J38" s="298">
        <v>596.43333333333328</v>
      </c>
      <c r="K38" s="298">
        <v>616.91666666666663</v>
      </c>
      <c r="L38" s="298">
        <v>635.43333333333328</v>
      </c>
      <c r="M38" s="285">
        <v>598.4</v>
      </c>
      <c r="N38" s="285">
        <v>559.4</v>
      </c>
      <c r="O38" s="300">
        <v>5187000</v>
      </c>
      <c r="P38" s="301">
        <v>-3.0829596412556053E-2</v>
      </c>
    </row>
    <row r="39" spans="1:16" ht="15">
      <c r="A39" s="263">
        <v>29</v>
      </c>
      <c r="B39" s="362" t="s">
        <v>67</v>
      </c>
      <c r="C39" s="465" t="s">
        <v>68</v>
      </c>
      <c r="D39" s="466">
        <v>44315</v>
      </c>
      <c r="E39" s="297">
        <v>540.1</v>
      </c>
      <c r="F39" s="297">
        <v>539.35</v>
      </c>
      <c r="G39" s="298">
        <v>531.40000000000009</v>
      </c>
      <c r="H39" s="298">
        <v>522.70000000000005</v>
      </c>
      <c r="I39" s="298">
        <v>514.75000000000011</v>
      </c>
      <c r="J39" s="298">
        <v>548.05000000000007</v>
      </c>
      <c r="K39" s="298">
        <v>556.00000000000011</v>
      </c>
      <c r="L39" s="298">
        <v>564.70000000000005</v>
      </c>
      <c r="M39" s="285">
        <v>547.29999999999995</v>
      </c>
      <c r="N39" s="285">
        <v>530.65</v>
      </c>
      <c r="O39" s="300">
        <v>94702713</v>
      </c>
      <c r="P39" s="301">
        <v>2.606310013717421E-3</v>
      </c>
    </row>
    <row r="40" spans="1:16" ht="15">
      <c r="A40" s="263">
        <v>30</v>
      </c>
      <c r="B40" s="362" t="s">
        <v>63</v>
      </c>
      <c r="C40" s="465" t="s">
        <v>69</v>
      </c>
      <c r="D40" s="466">
        <v>44315</v>
      </c>
      <c r="E40" s="297">
        <v>46.1</v>
      </c>
      <c r="F40" s="297">
        <v>46.1</v>
      </c>
      <c r="G40" s="298">
        <v>44.95</v>
      </c>
      <c r="H40" s="298">
        <v>43.800000000000004</v>
      </c>
      <c r="I40" s="298">
        <v>42.650000000000006</v>
      </c>
      <c r="J40" s="298">
        <v>47.25</v>
      </c>
      <c r="K40" s="298">
        <v>48.399999999999991</v>
      </c>
      <c r="L40" s="298">
        <v>49.55</v>
      </c>
      <c r="M40" s="285">
        <v>47.25</v>
      </c>
      <c r="N40" s="285">
        <v>44.95</v>
      </c>
      <c r="O40" s="300">
        <v>108339000</v>
      </c>
      <c r="P40" s="301">
        <v>1.2362637362637362E-2</v>
      </c>
    </row>
    <row r="41" spans="1:16" ht="15">
      <c r="A41" s="263">
        <v>31</v>
      </c>
      <c r="B41" s="362" t="s">
        <v>51</v>
      </c>
      <c r="C41" s="465" t="s">
        <v>70</v>
      </c>
      <c r="D41" s="466">
        <v>44315</v>
      </c>
      <c r="E41" s="297">
        <v>406.2</v>
      </c>
      <c r="F41" s="297">
        <v>406.43333333333334</v>
      </c>
      <c r="G41" s="298">
        <v>401.06666666666666</v>
      </c>
      <c r="H41" s="298">
        <v>395.93333333333334</v>
      </c>
      <c r="I41" s="298">
        <v>390.56666666666666</v>
      </c>
      <c r="J41" s="298">
        <v>411.56666666666666</v>
      </c>
      <c r="K41" s="298">
        <v>416.93333333333334</v>
      </c>
      <c r="L41" s="298">
        <v>422.06666666666666</v>
      </c>
      <c r="M41" s="285">
        <v>411.8</v>
      </c>
      <c r="N41" s="285">
        <v>401.3</v>
      </c>
      <c r="O41" s="300">
        <v>15520400</v>
      </c>
      <c r="P41" s="301">
        <v>2.4753227031131361E-2</v>
      </c>
    </row>
    <row r="42" spans="1:16" ht="15">
      <c r="A42" s="263">
        <v>32</v>
      </c>
      <c r="B42" s="362" t="s">
        <v>43</v>
      </c>
      <c r="C42" s="465" t="s">
        <v>71</v>
      </c>
      <c r="D42" s="466">
        <v>44315</v>
      </c>
      <c r="E42" s="297">
        <v>13706.2</v>
      </c>
      <c r="F42" s="297">
        <v>13746.616666666667</v>
      </c>
      <c r="G42" s="298">
        <v>13554.583333333334</v>
      </c>
      <c r="H42" s="298">
        <v>13402.966666666667</v>
      </c>
      <c r="I42" s="298">
        <v>13210.933333333334</v>
      </c>
      <c r="J42" s="298">
        <v>13898.233333333334</v>
      </c>
      <c r="K42" s="298">
        <v>14090.266666666666</v>
      </c>
      <c r="L42" s="298">
        <v>14241.883333333333</v>
      </c>
      <c r="M42" s="285">
        <v>13938.65</v>
      </c>
      <c r="N42" s="285">
        <v>13595</v>
      </c>
      <c r="O42" s="300">
        <v>108350</v>
      </c>
      <c r="P42" s="301">
        <v>1.0256410256410256E-2</v>
      </c>
    </row>
    <row r="43" spans="1:16" ht="15">
      <c r="A43" s="263">
        <v>33</v>
      </c>
      <c r="B43" s="362" t="s">
        <v>72</v>
      </c>
      <c r="C43" s="465" t="s">
        <v>73</v>
      </c>
      <c r="D43" s="466">
        <v>44315</v>
      </c>
      <c r="E43" s="297">
        <v>406.3</v>
      </c>
      <c r="F43" s="297">
        <v>409.41666666666669</v>
      </c>
      <c r="G43" s="298">
        <v>401.78333333333336</v>
      </c>
      <c r="H43" s="298">
        <v>397.26666666666665</v>
      </c>
      <c r="I43" s="298">
        <v>389.63333333333333</v>
      </c>
      <c r="J43" s="298">
        <v>413.93333333333339</v>
      </c>
      <c r="K43" s="298">
        <v>421.56666666666672</v>
      </c>
      <c r="L43" s="298">
        <v>426.08333333333343</v>
      </c>
      <c r="M43" s="285">
        <v>417.05</v>
      </c>
      <c r="N43" s="285">
        <v>404.9</v>
      </c>
      <c r="O43" s="300">
        <v>47808000</v>
      </c>
      <c r="P43" s="301">
        <v>7.2051573758058398E-3</v>
      </c>
    </row>
    <row r="44" spans="1:16" ht="15">
      <c r="A44" s="263">
        <v>34</v>
      </c>
      <c r="B44" s="362" t="s">
        <v>49</v>
      </c>
      <c r="C44" s="465" t="s">
        <v>74</v>
      </c>
      <c r="D44" s="466">
        <v>44315</v>
      </c>
      <c r="E44" s="297">
        <v>3706.15</v>
      </c>
      <c r="F44" s="297">
        <v>3734.1166666666668</v>
      </c>
      <c r="G44" s="298">
        <v>3661.0333333333338</v>
      </c>
      <c r="H44" s="298">
        <v>3615.916666666667</v>
      </c>
      <c r="I44" s="298">
        <v>3542.8333333333339</v>
      </c>
      <c r="J44" s="298">
        <v>3779.2333333333336</v>
      </c>
      <c r="K44" s="298">
        <v>3852.3166666666666</v>
      </c>
      <c r="L44" s="298">
        <v>3897.4333333333334</v>
      </c>
      <c r="M44" s="285">
        <v>3807.2</v>
      </c>
      <c r="N44" s="285">
        <v>3689</v>
      </c>
      <c r="O44" s="300">
        <v>1866200</v>
      </c>
      <c r="P44" s="301">
        <v>-2.778668376616437E-3</v>
      </c>
    </row>
    <row r="45" spans="1:16" ht="15">
      <c r="A45" s="263">
        <v>35</v>
      </c>
      <c r="B45" s="362" t="s">
        <v>51</v>
      </c>
      <c r="C45" s="465" t="s">
        <v>75</v>
      </c>
      <c r="D45" s="466">
        <v>44315</v>
      </c>
      <c r="E45" s="297">
        <v>506.75</v>
      </c>
      <c r="F45" s="297">
        <v>502.51666666666665</v>
      </c>
      <c r="G45" s="298">
        <v>491.38333333333333</v>
      </c>
      <c r="H45" s="298">
        <v>476.01666666666665</v>
      </c>
      <c r="I45" s="298">
        <v>464.88333333333333</v>
      </c>
      <c r="J45" s="298">
        <v>517.88333333333333</v>
      </c>
      <c r="K45" s="298">
        <v>529.01666666666665</v>
      </c>
      <c r="L45" s="298">
        <v>544.38333333333333</v>
      </c>
      <c r="M45" s="285">
        <v>513.65</v>
      </c>
      <c r="N45" s="285">
        <v>487.15</v>
      </c>
      <c r="O45" s="300">
        <v>12784200</v>
      </c>
      <c r="P45" s="301">
        <v>6.6238532110091744E-2</v>
      </c>
    </row>
    <row r="46" spans="1:16" ht="15">
      <c r="A46" s="263">
        <v>36</v>
      </c>
      <c r="B46" s="362" t="s">
        <v>53</v>
      </c>
      <c r="C46" s="465" t="s">
        <v>76</v>
      </c>
      <c r="D46" s="466">
        <v>44315</v>
      </c>
      <c r="E46" s="297">
        <v>136.25</v>
      </c>
      <c r="F46" s="297">
        <v>136.66666666666666</v>
      </c>
      <c r="G46" s="298">
        <v>133.33333333333331</v>
      </c>
      <c r="H46" s="298">
        <v>130.41666666666666</v>
      </c>
      <c r="I46" s="298">
        <v>127.08333333333331</v>
      </c>
      <c r="J46" s="298">
        <v>139.58333333333331</v>
      </c>
      <c r="K46" s="298">
        <v>142.91666666666663</v>
      </c>
      <c r="L46" s="298">
        <v>145.83333333333331</v>
      </c>
      <c r="M46" s="285">
        <v>140</v>
      </c>
      <c r="N46" s="285">
        <v>133.75</v>
      </c>
      <c r="O46" s="300">
        <v>60523200</v>
      </c>
      <c r="P46" s="301">
        <v>-2.491990032039872E-3</v>
      </c>
    </row>
    <row r="47" spans="1:16" ht="15">
      <c r="A47" s="263">
        <v>37</v>
      </c>
      <c r="B47" s="362" t="s">
        <v>56</v>
      </c>
      <c r="C47" s="465" t="s">
        <v>81</v>
      </c>
      <c r="D47" s="466">
        <v>44315</v>
      </c>
      <c r="E47" s="297">
        <v>535.75</v>
      </c>
      <c r="F47" s="297">
        <v>533.44999999999993</v>
      </c>
      <c r="G47" s="298">
        <v>525.39999999999986</v>
      </c>
      <c r="H47" s="298">
        <v>515.04999999999995</v>
      </c>
      <c r="I47" s="298">
        <v>506.99999999999989</v>
      </c>
      <c r="J47" s="298">
        <v>543.79999999999984</v>
      </c>
      <c r="K47" s="298">
        <v>551.8499999999998</v>
      </c>
      <c r="L47" s="298">
        <v>562.19999999999982</v>
      </c>
      <c r="M47" s="285">
        <v>541.5</v>
      </c>
      <c r="N47" s="285">
        <v>523.1</v>
      </c>
      <c r="O47" s="300">
        <v>5350000</v>
      </c>
      <c r="P47" s="301">
        <v>-2.9918404351767906E-2</v>
      </c>
    </row>
    <row r="48" spans="1:16" ht="15">
      <c r="A48" s="263">
        <v>38</v>
      </c>
      <c r="B48" s="382" t="s">
        <v>51</v>
      </c>
      <c r="C48" s="465" t="s">
        <v>82</v>
      </c>
      <c r="D48" s="466">
        <v>44315</v>
      </c>
      <c r="E48" s="297">
        <v>914.75</v>
      </c>
      <c r="F48" s="297">
        <v>909.31666666666661</v>
      </c>
      <c r="G48" s="298">
        <v>891.23333333333323</v>
      </c>
      <c r="H48" s="298">
        <v>867.71666666666658</v>
      </c>
      <c r="I48" s="298">
        <v>849.63333333333321</v>
      </c>
      <c r="J48" s="298">
        <v>932.83333333333326</v>
      </c>
      <c r="K48" s="298">
        <v>950.91666666666674</v>
      </c>
      <c r="L48" s="298">
        <v>974.43333333333328</v>
      </c>
      <c r="M48" s="285">
        <v>927.4</v>
      </c>
      <c r="N48" s="285">
        <v>885.8</v>
      </c>
      <c r="O48" s="300">
        <v>12663300</v>
      </c>
      <c r="P48" s="301">
        <v>1.1736601578728708E-2</v>
      </c>
    </row>
    <row r="49" spans="1:16" ht="15">
      <c r="A49" s="263">
        <v>39</v>
      </c>
      <c r="B49" s="362" t="s">
        <v>39</v>
      </c>
      <c r="C49" s="465" t="s">
        <v>83</v>
      </c>
      <c r="D49" s="466">
        <v>44315</v>
      </c>
      <c r="E49" s="297">
        <v>128.35</v>
      </c>
      <c r="F49" s="297">
        <v>129</v>
      </c>
      <c r="G49" s="298">
        <v>126.69999999999999</v>
      </c>
      <c r="H49" s="298">
        <v>125.04999999999998</v>
      </c>
      <c r="I49" s="298">
        <v>122.74999999999997</v>
      </c>
      <c r="J49" s="298">
        <v>130.65</v>
      </c>
      <c r="K49" s="298">
        <v>132.95000000000002</v>
      </c>
      <c r="L49" s="298">
        <v>134.60000000000002</v>
      </c>
      <c r="M49" s="285">
        <v>131.30000000000001</v>
      </c>
      <c r="N49" s="285">
        <v>127.35</v>
      </c>
      <c r="O49" s="300">
        <v>46792200</v>
      </c>
      <c r="P49" s="301">
        <v>-4.0228857500446986E-3</v>
      </c>
    </row>
    <row r="50" spans="1:16" ht="15">
      <c r="A50" s="263">
        <v>40</v>
      </c>
      <c r="B50" s="362" t="s">
        <v>106</v>
      </c>
      <c r="C50" s="465" t="s">
        <v>822</v>
      </c>
      <c r="D50" s="466">
        <v>44315</v>
      </c>
      <c r="E50" s="297">
        <v>3043.3</v>
      </c>
      <c r="F50" s="297">
        <v>3001.9499999999994</v>
      </c>
      <c r="G50" s="298">
        <v>2926.5499999999988</v>
      </c>
      <c r="H50" s="298">
        <v>2809.7999999999993</v>
      </c>
      <c r="I50" s="298">
        <v>2734.3999999999987</v>
      </c>
      <c r="J50" s="298">
        <v>3118.6999999999989</v>
      </c>
      <c r="K50" s="298">
        <v>3194.0999999999995</v>
      </c>
      <c r="L50" s="298">
        <v>3310.849999999999</v>
      </c>
      <c r="M50" s="285">
        <v>3077.35</v>
      </c>
      <c r="N50" s="285">
        <v>2885.2</v>
      </c>
      <c r="O50" s="300">
        <v>589125</v>
      </c>
      <c r="P50" s="301">
        <v>-9.4002306805074973E-2</v>
      </c>
    </row>
    <row r="51" spans="1:16" ht="15">
      <c r="A51" s="263">
        <v>41</v>
      </c>
      <c r="B51" s="362" t="s">
        <v>49</v>
      </c>
      <c r="C51" s="465" t="s">
        <v>84</v>
      </c>
      <c r="D51" s="466">
        <v>44315</v>
      </c>
      <c r="E51" s="297">
        <v>1557.8</v>
      </c>
      <c r="F51" s="297">
        <v>1553.2</v>
      </c>
      <c r="G51" s="298">
        <v>1541.5</v>
      </c>
      <c r="H51" s="298">
        <v>1525.2</v>
      </c>
      <c r="I51" s="298">
        <v>1513.5</v>
      </c>
      <c r="J51" s="298">
        <v>1569.5</v>
      </c>
      <c r="K51" s="298">
        <v>1581.2000000000003</v>
      </c>
      <c r="L51" s="298">
        <v>1597.5</v>
      </c>
      <c r="M51" s="285">
        <v>1564.9</v>
      </c>
      <c r="N51" s="285">
        <v>1536.9</v>
      </c>
      <c r="O51" s="300">
        <v>3412500</v>
      </c>
      <c r="P51" s="301">
        <v>-3.1200317965023847E-2</v>
      </c>
    </row>
    <row r="52" spans="1:16" ht="15">
      <c r="A52" s="263">
        <v>42</v>
      </c>
      <c r="B52" s="362" t="s">
        <v>39</v>
      </c>
      <c r="C52" s="465" t="s">
        <v>85</v>
      </c>
      <c r="D52" s="466">
        <v>44315</v>
      </c>
      <c r="E52" s="297">
        <v>566.95000000000005</v>
      </c>
      <c r="F52" s="297">
        <v>571.33333333333337</v>
      </c>
      <c r="G52" s="298">
        <v>556.66666666666674</v>
      </c>
      <c r="H52" s="298">
        <v>546.38333333333333</v>
      </c>
      <c r="I52" s="298">
        <v>531.7166666666667</v>
      </c>
      <c r="J52" s="298">
        <v>581.61666666666679</v>
      </c>
      <c r="K52" s="298">
        <v>596.28333333333353</v>
      </c>
      <c r="L52" s="298">
        <v>606.56666666666683</v>
      </c>
      <c r="M52" s="285">
        <v>586</v>
      </c>
      <c r="N52" s="285">
        <v>561.04999999999995</v>
      </c>
      <c r="O52" s="300">
        <v>5581473</v>
      </c>
      <c r="P52" s="301">
        <v>-5.0153246029534691E-3</v>
      </c>
    </row>
    <row r="53" spans="1:16" ht="15">
      <c r="A53" s="263">
        <v>43</v>
      </c>
      <c r="B53" s="362" t="s">
        <v>53</v>
      </c>
      <c r="C53" s="465" t="s">
        <v>231</v>
      </c>
      <c r="D53" s="466">
        <v>44315</v>
      </c>
      <c r="E53" s="297">
        <v>162.35</v>
      </c>
      <c r="F53" s="297">
        <v>162.71666666666667</v>
      </c>
      <c r="G53" s="298">
        <v>159.23333333333335</v>
      </c>
      <c r="H53" s="298">
        <v>156.11666666666667</v>
      </c>
      <c r="I53" s="298">
        <v>152.63333333333335</v>
      </c>
      <c r="J53" s="298">
        <v>165.83333333333334</v>
      </c>
      <c r="K53" s="298">
        <v>169.31666666666663</v>
      </c>
      <c r="L53" s="298">
        <v>172.43333333333334</v>
      </c>
      <c r="M53" s="285">
        <v>166.2</v>
      </c>
      <c r="N53" s="285">
        <v>159.6</v>
      </c>
      <c r="O53" s="300">
        <v>7849200</v>
      </c>
      <c r="P53" s="301">
        <v>4.1546688605512132E-2</v>
      </c>
    </row>
    <row r="54" spans="1:16" ht="15">
      <c r="A54" s="263">
        <v>44</v>
      </c>
      <c r="B54" s="362" t="s">
        <v>63</v>
      </c>
      <c r="C54" s="465" t="s">
        <v>86</v>
      </c>
      <c r="D54" s="466">
        <v>44315</v>
      </c>
      <c r="E54" s="297">
        <v>848.15</v>
      </c>
      <c r="F54" s="297">
        <v>845.76666666666677</v>
      </c>
      <c r="G54" s="298">
        <v>831.58333333333348</v>
      </c>
      <c r="H54" s="298">
        <v>815.01666666666677</v>
      </c>
      <c r="I54" s="298">
        <v>800.83333333333348</v>
      </c>
      <c r="J54" s="298">
        <v>862.33333333333348</v>
      </c>
      <c r="K54" s="298">
        <v>876.51666666666665</v>
      </c>
      <c r="L54" s="298">
        <v>893.08333333333348</v>
      </c>
      <c r="M54" s="285">
        <v>859.95</v>
      </c>
      <c r="N54" s="285">
        <v>829.2</v>
      </c>
      <c r="O54" s="300">
        <v>1490400</v>
      </c>
      <c r="P54" s="301">
        <v>1.1400651465798045E-2</v>
      </c>
    </row>
    <row r="55" spans="1:16" ht="15">
      <c r="A55" s="263">
        <v>45</v>
      </c>
      <c r="B55" s="362" t="s">
        <v>49</v>
      </c>
      <c r="C55" s="465" t="s">
        <v>87</v>
      </c>
      <c r="D55" s="466">
        <v>44315</v>
      </c>
      <c r="E55" s="297">
        <v>573.6</v>
      </c>
      <c r="F55" s="297">
        <v>570.19999999999993</v>
      </c>
      <c r="G55" s="298">
        <v>563.64999999999986</v>
      </c>
      <c r="H55" s="298">
        <v>553.69999999999993</v>
      </c>
      <c r="I55" s="298">
        <v>547.14999999999986</v>
      </c>
      <c r="J55" s="298">
        <v>580.14999999999986</v>
      </c>
      <c r="K55" s="298">
        <v>586.69999999999982</v>
      </c>
      <c r="L55" s="298">
        <v>596.64999999999986</v>
      </c>
      <c r="M55" s="285">
        <v>576.75</v>
      </c>
      <c r="N55" s="285">
        <v>560.25</v>
      </c>
      <c r="O55" s="300">
        <v>8557500</v>
      </c>
      <c r="P55" s="301">
        <v>4.4712345490614987E-2</v>
      </c>
    </row>
    <row r="56" spans="1:16" ht="15">
      <c r="A56" s="263">
        <v>46</v>
      </c>
      <c r="B56" s="362" t="s">
        <v>841</v>
      </c>
      <c r="C56" s="465" t="s">
        <v>342</v>
      </c>
      <c r="D56" s="466">
        <v>44315</v>
      </c>
      <c r="E56" s="297">
        <v>1611.65</v>
      </c>
      <c r="F56" s="297">
        <v>1597.8500000000001</v>
      </c>
      <c r="G56" s="298">
        <v>1575.8500000000004</v>
      </c>
      <c r="H56" s="298">
        <v>1540.0500000000002</v>
      </c>
      <c r="I56" s="298">
        <v>1518.0500000000004</v>
      </c>
      <c r="J56" s="298">
        <v>1633.6500000000003</v>
      </c>
      <c r="K56" s="298">
        <v>1655.6499999999999</v>
      </c>
      <c r="L56" s="298">
        <v>1691.4500000000003</v>
      </c>
      <c r="M56" s="285">
        <v>1619.85</v>
      </c>
      <c r="N56" s="285">
        <v>1562.05</v>
      </c>
      <c r="O56" s="300">
        <v>1105000</v>
      </c>
      <c r="P56" s="301">
        <v>-1.2069736253911488E-2</v>
      </c>
    </row>
    <row r="57" spans="1:16" ht="15">
      <c r="A57" s="263">
        <v>47</v>
      </c>
      <c r="B57" s="362" t="s">
        <v>51</v>
      </c>
      <c r="C57" s="465" t="s">
        <v>90</v>
      </c>
      <c r="D57" s="466">
        <v>44315</v>
      </c>
      <c r="E57" s="297">
        <v>3786.45</v>
      </c>
      <c r="F57" s="297">
        <v>3777.3833333333332</v>
      </c>
      <c r="G57" s="298">
        <v>3722.9166666666665</v>
      </c>
      <c r="H57" s="298">
        <v>3659.3833333333332</v>
      </c>
      <c r="I57" s="298">
        <v>3604.9166666666665</v>
      </c>
      <c r="J57" s="298">
        <v>3840.9166666666665</v>
      </c>
      <c r="K57" s="298">
        <v>3895.3833333333337</v>
      </c>
      <c r="L57" s="298">
        <v>3958.9166666666665</v>
      </c>
      <c r="M57" s="285">
        <v>3831.85</v>
      </c>
      <c r="N57" s="285">
        <v>3713.85</v>
      </c>
      <c r="O57" s="300">
        <v>2591800</v>
      </c>
      <c r="P57" s="301">
        <v>-1.3173926286932683E-2</v>
      </c>
    </row>
    <row r="58" spans="1:16" ht="15">
      <c r="A58" s="263">
        <v>48</v>
      </c>
      <c r="B58" s="362" t="s">
        <v>91</v>
      </c>
      <c r="C58" s="465" t="s">
        <v>92</v>
      </c>
      <c r="D58" s="466">
        <v>44315</v>
      </c>
      <c r="E58" s="297">
        <v>248.95</v>
      </c>
      <c r="F58" s="297">
        <v>251.51666666666665</v>
      </c>
      <c r="G58" s="298">
        <v>243.7833333333333</v>
      </c>
      <c r="H58" s="298">
        <v>238.61666666666665</v>
      </c>
      <c r="I58" s="298">
        <v>230.8833333333333</v>
      </c>
      <c r="J58" s="298">
        <v>256.68333333333328</v>
      </c>
      <c r="K58" s="298">
        <v>264.41666666666663</v>
      </c>
      <c r="L58" s="298">
        <v>269.58333333333331</v>
      </c>
      <c r="M58" s="285">
        <v>259.25</v>
      </c>
      <c r="N58" s="285">
        <v>246.35</v>
      </c>
      <c r="O58" s="300">
        <v>32795400</v>
      </c>
      <c r="P58" s="301">
        <v>2.0852593733949668E-2</v>
      </c>
    </row>
    <row r="59" spans="1:16" ht="15">
      <c r="A59" s="263">
        <v>49</v>
      </c>
      <c r="B59" s="362" t="s">
        <v>51</v>
      </c>
      <c r="C59" s="465" t="s">
        <v>93</v>
      </c>
      <c r="D59" s="466">
        <v>44315</v>
      </c>
      <c r="E59" s="297">
        <v>4859.5</v>
      </c>
      <c r="F59" s="297">
        <v>4845.4833333333336</v>
      </c>
      <c r="G59" s="298">
        <v>4800.8166666666675</v>
      </c>
      <c r="H59" s="298">
        <v>4742.1333333333341</v>
      </c>
      <c r="I59" s="298">
        <v>4697.4666666666681</v>
      </c>
      <c r="J59" s="298">
        <v>4904.166666666667</v>
      </c>
      <c r="K59" s="298">
        <v>4948.833333333333</v>
      </c>
      <c r="L59" s="298">
        <v>5007.5166666666664</v>
      </c>
      <c r="M59" s="285">
        <v>4890.1499999999996</v>
      </c>
      <c r="N59" s="285">
        <v>4786.8</v>
      </c>
      <c r="O59" s="300">
        <v>3551875</v>
      </c>
      <c r="P59" s="301">
        <v>-2.671690357938003E-2</v>
      </c>
    </row>
    <row r="60" spans="1:16" ht="15">
      <c r="A60" s="263">
        <v>50</v>
      </c>
      <c r="B60" s="362" t="s">
        <v>43</v>
      </c>
      <c r="C60" s="465" t="s">
        <v>94</v>
      </c>
      <c r="D60" s="466">
        <v>44315</v>
      </c>
      <c r="E60" s="297">
        <v>2419.25</v>
      </c>
      <c r="F60" s="297">
        <v>2431.7999999999997</v>
      </c>
      <c r="G60" s="298">
        <v>2368.4499999999994</v>
      </c>
      <c r="H60" s="298">
        <v>2317.6499999999996</v>
      </c>
      <c r="I60" s="298">
        <v>2254.2999999999993</v>
      </c>
      <c r="J60" s="298">
        <v>2482.5999999999995</v>
      </c>
      <c r="K60" s="298">
        <v>2545.9499999999998</v>
      </c>
      <c r="L60" s="298">
        <v>2596.7499999999995</v>
      </c>
      <c r="M60" s="285">
        <v>2495.15</v>
      </c>
      <c r="N60" s="285">
        <v>2381</v>
      </c>
      <c r="O60" s="300">
        <v>2660350</v>
      </c>
      <c r="P60" s="301">
        <v>4.682550612863242E-2</v>
      </c>
    </row>
    <row r="61" spans="1:16" ht="15">
      <c r="A61" s="263">
        <v>51</v>
      </c>
      <c r="B61" s="362" t="s">
        <v>43</v>
      </c>
      <c r="C61" s="465" t="s">
        <v>96</v>
      </c>
      <c r="D61" s="466">
        <v>44315</v>
      </c>
      <c r="E61" s="297">
        <v>1219.9000000000001</v>
      </c>
      <c r="F61" s="297">
        <v>1212.1666666666667</v>
      </c>
      <c r="G61" s="298">
        <v>1187.2833333333335</v>
      </c>
      <c r="H61" s="298">
        <v>1154.6666666666667</v>
      </c>
      <c r="I61" s="298">
        <v>1129.7833333333335</v>
      </c>
      <c r="J61" s="298">
        <v>1244.7833333333335</v>
      </c>
      <c r="K61" s="298">
        <v>1269.6666666666667</v>
      </c>
      <c r="L61" s="298">
        <v>1302.2833333333335</v>
      </c>
      <c r="M61" s="285">
        <v>1237.05</v>
      </c>
      <c r="N61" s="285">
        <v>1179.55</v>
      </c>
      <c r="O61" s="300">
        <v>2004200</v>
      </c>
      <c r="P61" s="301">
        <v>4.1738136077758718E-2</v>
      </c>
    </row>
    <row r="62" spans="1:16" ht="15">
      <c r="A62" s="263">
        <v>52</v>
      </c>
      <c r="B62" s="362" t="s">
        <v>43</v>
      </c>
      <c r="C62" s="465" t="s">
        <v>97</v>
      </c>
      <c r="D62" s="466">
        <v>44315</v>
      </c>
      <c r="E62" s="297">
        <v>178.1</v>
      </c>
      <c r="F62" s="297">
        <v>178.46666666666667</v>
      </c>
      <c r="G62" s="298">
        <v>176.33333333333334</v>
      </c>
      <c r="H62" s="298">
        <v>174.56666666666666</v>
      </c>
      <c r="I62" s="298">
        <v>172.43333333333334</v>
      </c>
      <c r="J62" s="298">
        <v>180.23333333333335</v>
      </c>
      <c r="K62" s="298">
        <v>182.36666666666667</v>
      </c>
      <c r="L62" s="298">
        <v>184.13333333333335</v>
      </c>
      <c r="M62" s="285">
        <v>180.6</v>
      </c>
      <c r="N62" s="285">
        <v>176.7</v>
      </c>
      <c r="O62" s="300">
        <v>13222800</v>
      </c>
      <c r="P62" s="301">
        <v>3.4065315315315314E-2</v>
      </c>
    </row>
    <row r="63" spans="1:16" ht="15">
      <c r="A63" s="263">
        <v>53</v>
      </c>
      <c r="B63" s="362" t="s">
        <v>53</v>
      </c>
      <c r="C63" s="465" t="s">
        <v>98</v>
      </c>
      <c r="D63" s="466">
        <v>44315</v>
      </c>
      <c r="E63" s="297">
        <v>76.2</v>
      </c>
      <c r="F63" s="297">
        <v>76.033333333333346</v>
      </c>
      <c r="G63" s="298">
        <v>74.466666666666697</v>
      </c>
      <c r="H63" s="298">
        <v>72.733333333333348</v>
      </c>
      <c r="I63" s="298">
        <v>71.1666666666667</v>
      </c>
      <c r="J63" s="298">
        <v>77.766666666666694</v>
      </c>
      <c r="K63" s="298">
        <v>79.333333333333329</v>
      </c>
      <c r="L63" s="298">
        <v>81.066666666666691</v>
      </c>
      <c r="M63" s="285">
        <v>77.599999999999994</v>
      </c>
      <c r="N63" s="285">
        <v>74.3</v>
      </c>
      <c r="O63" s="300">
        <v>63510000</v>
      </c>
      <c r="P63" s="301">
        <v>-1.6416292395849467E-2</v>
      </c>
    </row>
    <row r="64" spans="1:16" ht="15">
      <c r="A64" s="263">
        <v>54</v>
      </c>
      <c r="B64" s="382" t="s">
        <v>72</v>
      </c>
      <c r="C64" s="465" t="s">
        <v>99</v>
      </c>
      <c r="D64" s="466">
        <v>44315</v>
      </c>
      <c r="E64" s="297">
        <v>141.1</v>
      </c>
      <c r="F64" s="297">
        <v>140.21666666666667</v>
      </c>
      <c r="G64" s="298">
        <v>138.23333333333335</v>
      </c>
      <c r="H64" s="298">
        <v>135.36666666666667</v>
      </c>
      <c r="I64" s="298">
        <v>133.38333333333335</v>
      </c>
      <c r="J64" s="298">
        <v>143.08333333333334</v>
      </c>
      <c r="K64" s="298">
        <v>145.06666666666663</v>
      </c>
      <c r="L64" s="298">
        <v>147.93333333333334</v>
      </c>
      <c r="M64" s="285">
        <v>142.19999999999999</v>
      </c>
      <c r="N64" s="285">
        <v>137.35</v>
      </c>
      <c r="O64" s="300">
        <v>46640600</v>
      </c>
      <c r="P64" s="301">
        <v>1.5674814027630182E-2</v>
      </c>
    </row>
    <row r="65" spans="1:16" ht="15">
      <c r="A65" s="263">
        <v>55</v>
      </c>
      <c r="B65" s="362" t="s">
        <v>51</v>
      </c>
      <c r="C65" s="465" t="s">
        <v>100</v>
      </c>
      <c r="D65" s="466">
        <v>44315</v>
      </c>
      <c r="E65" s="297">
        <v>538.25</v>
      </c>
      <c r="F65" s="297">
        <v>535.4</v>
      </c>
      <c r="G65" s="298">
        <v>516.29999999999995</v>
      </c>
      <c r="H65" s="298">
        <v>494.35</v>
      </c>
      <c r="I65" s="298">
        <v>475.25</v>
      </c>
      <c r="J65" s="298">
        <v>557.34999999999991</v>
      </c>
      <c r="K65" s="298">
        <v>576.45000000000005</v>
      </c>
      <c r="L65" s="298">
        <v>598.39999999999986</v>
      </c>
      <c r="M65" s="285">
        <v>554.5</v>
      </c>
      <c r="N65" s="285">
        <v>513.45000000000005</v>
      </c>
      <c r="O65" s="300">
        <v>9983150</v>
      </c>
      <c r="P65" s="301">
        <v>4.7165259348612786E-2</v>
      </c>
    </row>
    <row r="66" spans="1:16" ht="15">
      <c r="A66" s="263">
        <v>56</v>
      </c>
      <c r="B66" s="362" t="s">
        <v>101</v>
      </c>
      <c r="C66" s="465" t="s">
        <v>102</v>
      </c>
      <c r="D66" s="466">
        <v>44315</v>
      </c>
      <c r="E66" s="297">
        <v>24</v>
      </c>
      <c r="F66" s="297">
        <v>23.916666666666668</v>
      </c>
      <c r="G66" s="298">
        <v>23.633333333333336</v>
      </c>
      <c r="H66" s="298">
        <v>23.266666666666669</v>
      </c>
      <c r="I66" s="298">
        <v>22.983333333333338</v>
      </c>
      <c r="J66" s="298">
        <v>24.283333333333335</v>
      </c>
      <c r="K66" s="298">
        <v>24.566666666666666</v>
      </c>
      <c r="L66" s="298">
        <v>24.933333333333334</v>
      </c>
      <c r="M66" s="285">
        <v>24.2</v>
      </c>
      <c r="N66" s="285">
        <v>23.55</v>
      </c>
      <c r="O66" s="300">
        <v>153652500</v>
      </c>
      <c r="P66" s="301">
        <v>-3.9381563593932321E-3</v>
      </c>
    </row>
    <row r="67" spans="1:16" ht="15">
      <c r="A67" s="263">
        <v>57</v>
      </c>
      <c r="B67" s="362" t="s">
        <v>49</v>
      </c>
      <c r="C67" s="465" t="s">
        <v>103</v>
      </c>
      <c r="D67" s="466">
        <v>44315</v>
      </c>
      <c r="E67" s="425">
        <v>736.8</v>
      </c>
      <c r="F67" s="425">
        <v>728.41666666666663</v>
      </c>
      <c r="G67" s="426">
        <v>717.83333333333326</v>
      </c>
      <c r="H67" s="426">
        <v>698.86666666666667</v>
      </c>
      <c r="I67" s="426">
        <v>688.2833333333333</v>
      </c>
      <c r="J67" s="426">
        <v>747.38333333333321</v>
      </c>
      <c r="K67" s="426">
        <v>757.96666666666647</v>
      </c>
      <c r="L67" s="426">
        <v>776.93333333333317</v>
      </c>
      <c r="M67" s="427">
        <v>739</v>
      </c>
      <c r="N67" s="427">
        <v>709.45</v>
      </c>
      <c r="O67" s="428">
        <v>5284000</v>
      </c>
      <c r="P67" s="429">
        <v>4.5627376425855515E-3</v>
      </c>
    </row>
    <row r="68" spans="1:16" ht="15">
      <c r="A68" s="263">
        <v>58</v>
      </c>
      <c r="B68" s="362" t="s">
        <v>91</v>
      </c>
      <c r="C68" s="465" t="s">
        <v>244</v>
      </c>
      <c r="D68" s="466">
        <v>44315</v>
      </c>
      <c r="E68" s="297">
        <v>1341.3</v>
      </c>
      <c r="F68" s="297">
        <v>1321.1666666666667</v>
      </c>
      <c r="G68" s="298">
        <v>1294.3833333333334</v>
      </c>
      <c r="H68" s="298">
        <v>1247.4666666666667</v>
      </c>
      <c r="I68" s="298">
        <v>1220.6833333333334</v>
      </c>
      <c r="J68" s="298">
        <v>1368.0833333333335</v>
      </c>
      <c r="K68" s="298">
        <v>1394.8666666666668</v>
      </c>
      <c r="L68" s="298">
        <v>1441.7833333333335</v>
      </c>
      <c r="M68" s="285">
        <v>1347.95</v>
      </c>
      <c r="N68" s="285">
        <v>1274.25</v>
      </c>
      <c r="O68" s="300">
        <v>1660750</v>
      </c>
      <c r="P68" s="301">
        <v>5.578512396694215E-2</v>
      </c>
    </row>
    <row r="69" spans="1:16" ht="15">
      <c r="A69" s="263">
        <v>59</v>
      </c>
      <c r="B69" s="382" t="s">
        <v>51</v>
      </c>
      <c r="C69" s="465" t="s">
        <v>367</v>
      </c>
      <c r="D69" s="466">
        <v>44315</v>
      </c>
      <c r="E69" s="297">
        <v>318.89999999999998</v>
      </c>
      <c r="F69" s="297">
        <v>321.03333333333336</v>
      </c>
      <c r="G69" s="298">
        <v>314.2166666666667</v>
      </c>
      <c r="H69" s="298">
        <v>309.53333333333336</v>
      </c>
      <c r="I69" s="298">
        <v>302.7166666666667</v>
      </c>
      <c r="J69" s="298">
        <v>325.7166666666667</v>
      </c>
      <c r="K69" s="298">
        <v>332.53333333333342</v>
      </c>
      <c r="L69" s="298">
        <v>337.2166666666667</v>
      </c>
      <c r="M69" s="285">
        <v>327.85</v>
      </c>
      <c r="N69" s="285">
        <v>316.35000000000002</v>
      </c>
      <c r="O69" s="300">
        <v>6449550</v>
      </c>
      <c r="P69" s="301">
        <v>1.6862170087976538E-2</v>
      </c>
    </row>
    <row r="70" spans="1:16" ht="15">
      <c r="A70" s="263">
        <v>60</v>
      </c>
      <c r="B70" s="362" t="s">
        <v>37</v>
      </c>
      <c r="C70" s="465" t="s">
        <v>104</v>
      </c>
      <c r="D70" s="466">
        <v>44315</v>
      </c>
      <c r="E70" s="297">
        <v>1354.1</v>
      </c>
      <c r="F70" s="297">
        <v>1364.3999999999999</v>
      </c>
      <c r="G70" s="298">
        <v>1320.0499999999997</v>
      </c>
      <c r="H70" s="298">
        <v>1285.9999999999998</v>
      </c>
      <c r="I70" s="298">
        <v>1241.6499999999996</v>
      </c>
      <c r="J70" s="298">
        <v>1398.4499999999998</v>
      </c>
      <c r="K70" s="298">
        <v>1442.7999999999997</v>
      </c>
      <c r="L70" s="298">
        <v>1476.85</v>
      </c>
      <c r="M70" s="285">
        <v>1408.75</v>
      </c>
      <c r="N70" s="285">
        <v>1330.35</v>
      </c>
      <c r="O70" s="300">
        <v>16310550</v>
      </c>
      <c r="P70" s="301">
        <v>1.2442505012383536E-2</v>
      </c>
    </row>
    <row r="71" spans="1:16" ht="15">
      <c r="A71" s="263">
        <v>61</v>
      </c>
      <c r="B71" s="362" t="s">
        <v>72</v>
      </c>
      <c r="C71" s="465" t="s">
        <v>372</v>
      </c>
      <c r="D71" s="466">
        <v>44315</v>
      </c>
      <c r="E71" s="297">
        <v>530.20000000000005</v>
      </c>
      <c r="F71" s="297">
        <v>529.75</v>
      </c>
      <c r="G71" s="298">
        <v>524.85</v>
      </c>
      <c r="H71" s="298">
        <v>519.5</v>
      </c>
      <c r="I71" s="298">
        <v>514.6</v>
      </c>
      <c r="J71" s="298">
        <v>535.1</v>
      </c>
      <c r="K71" s="298">
        <v>540.00000000000011</v>
      </c>
      <c r="L71" s="298">
        <v>545.35</v>
      </c>
      <c r="M71" s="285">
        <v>534.65</v>
      </c>
      <c r="N71" s="285">
        <v>524.4</v>
      </c>
      <c r="O71" s="300">
        <v>865000</v>
      </c>
      <c r="P71" s="301">
        <v>-8.5959885386819486E-3</v>
      </c>
    </row>
    <row r="72" spans="1:16" ht="15">
      <c r="A72" s="263">
        <v>62</v>
      </c>
      <c r="B72" s="362" t="s">
        <v>63</v>
      </c>
      <c r="C72" s="465" t="s">
        <v>105</v>
      </c>
      <c r="D72" s="466">
        <v>44315</v>
      </c>
      <c r="E72" s="297">
        <v>1014.45</v>
      </c>
      <c r="F72" s="297">
        <v>1019.5500000000002</v>
      </c>
      <c r="G72" s="298">
        <v>1003.7000000000003</v>
      </c>
      <c r="H72" s="298">
        <v>992.95</v>
      </c>
      <c r="I72" s="298">
        <v>977.10000000000014</v>
      </c>
      <c r="J72" s="298">
        <v>1030.3000000000004</v>
      </c>
      <c r="K72" s="298">
        <v>1046.1500000000003</v>
      </c>
      <c r="L72" s="298">
        <v>1056.9000000000005</v>
      </c>
      <c r="M72" s="285">
        <v>1035.4000000000001</v>
      </c>
      <c r="N72" s="285">
        <v>1008.8</v>
      </c>
      <c r="O72" s="300">
        <v>4662000</v>
      </c>
      <c r="P72" s="301">
        <v>-5.3339022829101768E-3</v>
      </c>
    </row>
    <row r="73" spans="1:16" ht="15">
      <c r="A73" s="263">
        <v>63</v>
      </c>
      <c r="B73" s="362" t="s">
        <v>106</v>
      </c>
      <c r="C73" s="465" t="s">
        <v>107</v>
      </c>
      <c r="D73" s="466">
        <v>44315</v>
      </c>
      <c r="E73" s="297">
        <v>989.2</v>
      </c>
      <c r="F73" s="297">
        <v>979.4666666666667</v>
      </c>
      <c r="G73" s="298">
        <v>967.93333333333339</v>
      </c>
      <c r="H73" s="298">
        <v>946.66666666666674</v>
      </c>
      <c r="I73" s="298">
        <v>935.13333333333344</v>
      </c>
      <c r="J73" s="298">
        <v>1000.7333333333333</v>
      </c>
      <c r="K73" s="298">
        <v>1012.2666666666667</v>
      </c>
      <c r="L73" s="298">
        <v>1033.5333333333333</v>
      </c>
      <c r="M73" s="285">
        <v>991</v>
      </c>
      <c r="N73" s="285">
        <v>958.2</v>
      </c>
      <c r="O73" s="300">
        <v>17773000</v>
      </c>
      <c r="P73" s="301">
        <v>1.6169054670615544E-2</v>
      </c>
    </row>
    <row r="74" spans="1:16" ht="15">
      <c r="A74" s="263">
        <v>64</v>
      </c>
      <c r="B74" s="362" t="s">
        <v>56</v>
      </c>
      <c r="C74" s="465" t="s">
        <v>108</v>
      </c>
      <c r="D74" s="466">
        <v>44315</v>
      </c>
      <c r="E74" s="297">
        <v>2547.85</v>
      </c>
      <c r="F74" s="297">
        <v>2535.4333333333329</v>
      </c>
      <c r="G74" s="298">
        <v>2511.1666666666661</v>
      </c>
      <c r="H74" s="298">
        <v>2474.4833333333331</v>
      </c>
      <c r="I74" s="298">
        <v>2450.2166666666662</v>
      </c>
      <c r="J74" s="298">
        <v>2572.1166666666659</v>
      </c>
      <c r="K74" s="298">
        <v>2596.3833333333332</v>
      </c>
      <c r="L74" s="298">
        <v>2633.0666666666657</v>
      </c>
      <c r="M74" s="285">
        <v>2559.6999999999998</v>
      </c>
      <c r="N74" s="285">
        <v>2498.75</v>
      </c>
      <c r="O74" s="300">
        <v>14530500</v>
      </c>
      <c r="P74" s="301">
        <v>-1.6827703799935045E-2</v>
      </c>
    </row>
    <row r="75" spans="1:16" ht="15">
      <c r="A75" s="263">
        <v>65</v>
      </c>
      <c r="B75" s="362" t="s">
        <v>56</v>
      </c>
      <c r="C75" s="465" t="s">
        <v>248</v>
      </c>
      <c r="D75" s="466">
        <v>44315</v>
      </c>
      <c r="E75" s="297">
        <v>2950</v>
      </c>
      <c r="F75" s="297">
        <v>2925.7166666666667</v>
      </c>
      <c r="G75" s="298">
        <v>2891.4833333333336</v>
      </c>
      <c r="H75" s="298">
        <v>2832.9666666666667</v>
      </c>
      <c r="I75" s="298">
        <v>2798.7333333333336</v>
      </c>
      <c r="J75" s="298">
        <v>2984.2333333333336</v>
      </c>
      <c r="K75" s="298">
        <v>3018.4666666666662</v>
      </c>
      <c r="L75" s="298">
        <v>3076.9833333333336</v>
      </c>
      <c r="M75" s="285">
        <v>2959.95</v>
      </c>
      <c r="N75" s="285">
        <v>2867.2</v>
      </c>
      <c r="O75" s="300">
        <v>588800</v>
      </c>
      <c r="P75" s="301">
        <v>-2.3224950232249502E-2</v>
      </c>
    </row>
    <row r="76" spans="1:16" ht="15">
      <c r="A76" s="263">
        <v>66</v>
      </c>
      <c r="B76" s="362" t="s">
        <v>53</v>
      </c>
      <c r="C76" t="s">
        <v>109</v>
      </c>
      <c r="D76" s="466">
        <v>44315</v>
      </c>
      <c r="E76" s="425">
        <v>1433.25</v>
      </c>
      <c r="F76" s="425">
        <v>1422.4333333333334</v>
      </c>
      <c r="G76" s="426">
        <v>1405.8666666666668</v>
      </c>
      <c r="H76" s="426">
        <v>1378.4833333333333</v>
      </c>
      <c r="I76" s="426">
        <v>1361.9166666666667</v>
      </c>
      <c r="J76" s="426">
        <v>1449.8166666666668</v>
      </c>
      <c r="K76" s="426">
        <v>1466.3833333333334</v>
      </c>
      <c r="L76" s="426">
        <v>1493.7666666666669</v>
      </c>
      <c r="M76" s="427">
        <v>1439</v>
      </c>
      <c r="N76" s="427">
        <v>1395.05</v>
      </c>
      <c r="O76" s="428">
        <v>33476300</v>
      </c>
      <c r="P76" s="429">
        <v>-4.8254941205904428E-2</v>
      </c>
    </row>
    <row r="77" spans="1:16" ht="15">
      <c r="A77" s="263">
        <v>67</v>
      </c>
      <c r="B77" s="362" t="s">
        <v>56</v>
      </c>
      <c r="C77" s="465" t="s">
        <v>249</v>
      </c>
      <c r="D77" s="466">
        <v>44315</v>
      </c>
      <c r="E77" s="297">
        <v>696.55</v>
      </c>
      <c r="F77" s="297">
        <v>700.2166666666667</v>
      </c>
      <c r="G77" s="298">
        <v>686.93333333333339</v>
      </c>
      <c r="H77" s="298">
        <v>677.31666666666672</v>
      </c>
      <c r="I77" s="298">
        <v>664.03333333333342</v>
      </c>
      <c r="J77" s="298">
        <v>709.83333333333337</v>
      </c>
      <c r="K77" s="298">
        <v>723.11666666666667</v>
      </c>
      <c r="L77" s="298">
        <v>732.73333333333335</v>
      </c>
      <c r="M77" s="285">
        <v>713.5</v>
      </c>
      <c r="N77" s="285">
        <v>690.6</v>
      </c>
      <c r="O77" s="300">
        <v>8034400</v>
      </c>
      <c r="P77" s="301">
        <v>2.5122807017543859E-2</v>
      </c>
    </row>
    <row r="78" spans="1:16" ht="15">
      <c r="A78" s="263">
        <v>68</v>
      </c>
      <c r="B78" s="382" t="s">
        <v>43</v>
      </c>
      <c r="C78" s="465" t="s">
        <v>110</v>
      </c>
      <c r="D78" s="466">
        <v>44315</v>
      </c>
      <c r="E78" s="297">
        <v>2868.05</v>
      </c>
      <c r="F78" s="297">
        <v>2863.1833333333329</v>
      </c>
      <c r="G78" s="298">
        <v>2828.4166666666661</v>
      </c>
      <c r="H78" s="298">
        <v>2788.7833333333333</v>
      </c>
      <c r="I78" s="298">
        <v>2754.0166666666664</v>
      </c>
      <c r="J78" s="298">
        <v>2902.8166666666657</v>
      </c>
      <c r="K78" s="298">
        <v>2937.583333333333</v>
      </c>
      <c r="L78" s="298">
        <v>2977.2166666666653</v>
      </c>
      <c r="M78" s="285">
        <v>2897.95</v>
      </c>
      <c r="N78" s="285">
        <v>2823.55</v>
      </c>
      <c r="O78" s="300">
        <v>4052100</v>
      </c>
      <c r="P78" s="301">
        <v>-1.6241806263656226E-2</v>
      </c>
    </row>
    <row r="79" spans="1:16" ht="15">
      <c r="A79" s="263">
        <v>69</v>
      </c>
      <c r="B79" s="362" t="s">
        <v>111</v>
      </c>
      <c r="C79" s="465" t="s">
        <v>112</v>
      </c>
      <c r="D79" s="466">
        <v>44315</v>
      </c>
      <c r="E79" s="297">
        <v>354.85</v>
      </c>
      <c r="F79" s="297">
        <v>357.56666666666666</v>
      </c>
      <c r="G79" s="298">
        <v>348.38333333333333</v>
      </c>
      <c r="H79" s="298">
        <v>341.91666666666669</v>
      </c>
      <c r="I79" s="298">
        <v>332.73333333333335</v>
      </c>
      <c r="J79" s="298">
        <v>364.0333333333333</v>
      </c>
      <c r="K79" s="298">
        <v>373.21666666666658</v>
      </c>
      <c r="L79" s="298">
        <v>379.68333333333328</v>
      </c>
      <c r="M79" s="285">
        <v>366.75</v>
      </c>
      <c r="N79" s="285">
        <v>351.1</v>
      </c>
      <c r="O79" s="300">
        <v>29674300</v>
      </c>
      <c r="P79" s="301">
        <v>-2.4573576178086153E-3</v>
      </c>
    </row>
    <row r="80" spans="1:16" ht="15">
      <c r="A80" s="263">
        <v>70</v>
      </c>
      <c r="B80" s="362" t="s">
        <v>72</v>
      </c>
      <c r="C80" s="465" t="s">
        <v>113</v>
      </c>
      <c r="D80" s="466">
        <v>44315</v>
      </c>
      <c r="E80" s="297">
        <v>237.2</v>
      </c>
      <c r="F80" s="297">
        <v>235.36666666666667</v>
      </c>
      <c r="G80" s="298">
        <v>232.93333333333334</v>
      </c>
      <c r="H80" s="298">
        <v>228.66666666666666</v>
      </c>
      <c r="I80" s="298">
        <v>226.23333333333332</v>
      </c>
      <c r="J80" s="298">
        <v>239.63333333333335</v>
      </c>
      <c r="K80" s="298">
        <v>242.06666666666669</v>
      </c>
      <c r="L80" s="298">
        <v>246.33333333333337</v>
      </c>
      <c r="M80" s="285">
        <v>237.8</v>
      </c>
      <c r="N80" s="285">
        <v>231.1</v>
      </c>
      <c r="O80" s="300">
        <v>23778900</v>
      </c>
      <c r="P80" s="301">
        <v>-1.7075892857142855E-2</v>
      </c>
    </row>
    <row r="81" spans="1:16" ht="15">
      <c r="A81" s="263">
        <v>71</v>
      </c>
      <c r="B81" s="362" t="s">
        <v>49</v>
      </c>
      <c r="C81" s="465" t="s">
        <v>114</v>
      </c>
      <c r="D81" s="466">
        <v>44315</v>
      </c>
      <c r="E81" s="297">
        <v>2463.4</v>
      </c>
      <c r="F81" s="297">
        <v>2465.1333333333332</v>
      </c>
      <c r="G81" s="298">
        <v>2430.2666666666664</v>
      </c>
      <c r="H81" s="298">
        <v>2397.1333333333332</v>
      </c>
      <c r="I81" s="298">
        <v>2362.2666666666664</v>
      </c>
      <c r="J81" s="298">
        <v>2498.2666666666664</v>
      </c>
      <c r="K81" s="298">
        <v>2533.1333333333332</v>
      </c>
      <c r="L81" s="298">
        <v>2566.2666666666664</v>
      </c>
      <c r="M81" s="285">
        <v>2500</v>
      </c>
      <c r="N81" s="285">
        <v>2432</v>
      </c>
      <c r="O81" s="300">
        <v>6213300</v>
      </c>
      <c r="P81" s="301">
        <v>5.6324350570526828E-3</v>
      </c>
    </row>
    <row r="82" spans="1:16" ht="15">
      <c r="A82" s="263">
        <v>72</v>
      </c>
      <c r="B82" s="362" t="s">
        <v>56</v>
      </c>
      <c r="C82" s="465" t="s">
        <v>115</v>
      </c>
      <c r="D82" s="466">
        <v>44315</v>
      </c>
      <c r="E82" s="297">
        <v>165.5</v>
      </c>
      <c r="F82" s="297">
        <v>166.36666666666667</v>
      </c>
      <c r="G82" s="298">
        <v>160.18333333333334</v>
      </c>
      <c r="H82" s="298">
        <v>154.86666666666667</v>
      </c>
      <c r="I82" s="298">
        <v>148.68333333333334</v>
      </c>
      <c r="J82" s="298">
        <v>171.68333333333334</v>
      </c>
      <c r="K82" s="298">
        <v>177.86666666666667</v>
      </c>
      <c r="L82" s="298">
        <v>183.18333333333334</v>
      </c>
      <c r="M82" s="285">
        <v>172.55</v>
      </c>
      <c r="N82" s="285">
        <v>161.05000000000001</v>
      </c>
      <c r="O82" s="300">
        <v>34645600</v>
      </c>
      <c r="P82" s="301">
        <v>3.2520325203252036E-2</v>
      </c>
    </row>
    <row r="83" spans="1:16" ht="15">
      <c r="A83" s="263">
        <v>73</v>
      </c>
      <c r="B83" s="362" t="s">
        <v>53</v>
      </c>
      <c r="C83" s="465" t="s">
        <v>116</v>
      </c>
      <c r="D83" s="466">
        <v>44315</v>
      </c>
      <c r="E83" s="297">
        <v>575.4</v>
      </c>
      <c r="F83" s="297">
        <v>569.33333333333337</v>
      </c>
      <c r="G83" s="298">
        <v>561.7166666666667</v>
      </c>
      <c r="H83" s="298">
        <v>548.0333333333333</v>
      </c>
      <c r="I83" s="298">
        <v>540.41666666666663</v>
      </c>
      <c r="J83" s="298">
        <v>583.01666666666677</v>
      </c>
      <c r="K83" s="298">
        <v>590.63333333333333</v>
      </c>
      <c r="L83" s="298">
        <v>604.31666666666683</v>
      </c>
      <c r="M83" s="285">
        <v>576.95000000000005</v>
      </c>
      <c r="N83" s="285">
        <v>555.65</v>
      </c>
      <c r="O83" s="300">
        <v>93810750</v>
      </c>
      <c r="P83" s="301">
        <v>-2.658049051919702E-2</v>
      </c>
    </row>
    <row r="84" spans="1:16" ht="15">
      <c r="A84" s="263">
        <v>74</v>
      </c>
      <c r="B84" s="362" t="s">
        <v>56</v>
      </c>
      <c r="C84" s="465" t="s">
        <v>252</v>
      </c>
      <c r="D84" s="466">
        <v>44315</v>
      </c>
      <c r="E84" s="297">
        <v>1391.05</v>
      </c>
      <c r="F84" s="297">
        <v>1376.6833333333334</v>
      </c>
      <c r="G84" s="298">
        <v>1354.4166666666667</v>
      </c>
      <c r="H84" s="298">
        <v>1317.7833333333333</v>
      </c>
      <c r="I84" s="298">
        <v>1295.5166666666667</v>
      </c>
      <c r="J84" s="298">
        <v>1413.3166666666668</v>
      </c>
      <c r="K84" s="298">
        <v>1435.5833333333333</v>
      </c>
      <c r="L84" s="298">
        <v>1472.2166666666669</v>
      </c>
      <c r="M84" s="285">
        <v>1398.95</v>
      </c>
      <c r="N84" s="285">
        <v>1340.05</v>
      </c>
      <c r="O84" s="300">
        <v>1160675</v>
      </c>
      <c r="P84" s="301">
        <v>2.7464258841234011E-2</v>
      </c>
    </row>
    <row r="85" spans="1:16" ht="15">
      <c r="A85" s="263">
        <v>75</v>
      </c>
      <c r="B85" s="362" t="s">
        <v>56</v>
      </c>
      <c r="C85" s="465" t="s">
        <v>117</v>
      </c>
      <c r="D85" s="466">
        <v>44315</v>
      </c>
      <c r="E85" s="297">
        <v>456.5</v>
      </c>
      <c r="F85" s="297">
        <v>454.5</v>
      </c>
      <c r="G85" s="298">
        <v>447</v>
      </c>
      <c r="H85" s="298">
        <v>437.5</v>
      </c>
      <c r="I85" s="298">
        <v>430</v>
      </c>
      <c r="J85" s="298">
        <v>464</v>
      </c>
      <c r="K85" s="298">
        <v>471.5</v>
      </c>
      <c r="L85" s="298">
        <v>481</v>
      </c>
      <c r="M85" s="285">
        <v>462</v>
      </c>
      <c r="N85" s="285">
        <v>445</v>
      </c>
      <c r="O85" s="300">
        <v>8161500</v>
      </c>
      <c r="P85" s="301">
        <v>5.4048818287485471E-2</v>
      </c>
    </row>
    <row r="86" spans="1:16" ht="15">
      <c r="A86" s="263">
        <v>76</v>
      </c>
      <c r="B86" s="362" t="s">
        <v>67</v>
      </c>
      <c r="C86" s="465" t="s">
        <v>118</v>
      </c>
      <c r="D86" s="466">
        <v>44315</v>
      </c>
      <c r="E86" s="297">
        <v>9</v>
      </c>
      <c r="F86" s="297">
        <v>8.9499999999999993</v>
      </c>
      <c r="G86" s="298">
        <v>8.7499999999999982</v>
      </c>
      <c r="H86" s="298">
        <v>8.4999999999999982</v>
      </c>
      <c r="I86" s="298">
        <v>8.2999999999999972</v>
      </c>
      <c r="J86" s="298">
        <v>9.1999999999999993</v>
      </c>
      <c r="K86" s="298">
        <v>9.4000000000000021</v>
      </c>
      <c r="L86" s="298">
        <v>9.65</v>
      </c>
      <c r="M86" s="285">
        <v>9.15</v>
      </c>
      <c r="N86" s="285">
        <v>8.6999999999999993</v>
      </c>
      <c r="O86" s="300">
        <v>686070000</v>
      </c>
      <c r="P86" s="301">
        <v>1.9769014670689835E-2</v>
      </c>
    </row>
    <row r="87" spans="1:16" ht="15">
      <c r="A87" s="263">
        <v>77</v>
      </c>
      <c r="B87" s="362" t="s">
        <v>53</v>
      </c>
      <c r="C87" s="465" t="s">
        <v>119</v>
      </c>
      <c r="D87" s="466">
        <v>44315</v>
      </c>
      <c r="E87" s="297">
        <v>52.7</v>
      </c>
      <c r="F87" s="297">
        <v>52.816666666666663</v>
      </c>
      <c r="G87" s="298">
        <v>51.433333333333323</v>
      </c>
      <c r="H87" s="298">
        <v>50.166666666666657</v>
      </c>
      <c r="I87" s="298">
        <v>48.783333333333317</v>
      </c>
      <c r="J87" s="298">
        <v>54.083333333333329</v>
      </c>
      <c r="K87" s="298">
        <v>55.466666666666669</v>
      </c>
      <c r="L87" s="298">
        <v>56.733333333333334</v>
      </c>
      <c r="M87" s="285">
        <v>54.2</v>
      </c>
      <c r="N87" s="285">
        <v>51.55</v>
      </c>
      <c r="O87" s="300">
        <v>192964000</v>
      </c>
      <c r="P87" s="301">
        <v>-1.2446518864255154E-2</v>
      </c>
    </row>
    <row r="88" spans="1:16" ht="15">
      <c r="A88" s="263">
        <v>78</v>
      </c>
      <c r="B88" s="362" t="s">
        <v>72</v>
      </c>
      <c r="C88" s="465" t="s">
        <v>120</v>
      </c>
      <c r="D88" s="466">
        <v>44315</v>
      </c>
      <c r="E88" s="297">
        <v>524.85</v>
      </c>
      <c r="F88" s="297">
        <v>521.83333333333337</v>
      </c>
      <c r="G88" s="298">
        <v>515.26666666666677</v>
      </c>
      <c r="H88" s="298">
        <v>505.68333333333339</v>
      </c>
      <c r="I88" s="298">
        <v>499.11666666666679</v>
      </c>
      <c r="J88" s="298">
        <v>531.41666666666674</v>
      </c>
      <c r="K88" s="298">
        <v>537.98333333333335</v>
      </c>
      <c r="L88" s="298">
        <v>547.56666666666672</v>
      </c>
      <c r="M88" s="285">
        <v>528.4</v>
      </c>
      <c r="N88" s="285">
        <v>512.25</v>
      </c>
      <c r="O88" s="300">
        <v>4819375</v>
      </c>
      <c r="P88" s="301">
        <v>-4.7036432843936923E-2</v>
      </c>
    </row>
    <row r="89" spans="1:16" ht="15">
      <c r="A89" s="263">
        <v>79</v>
      </c>
      <c r="B89" s="362" t="s">
        <v>39</v>
      </c>
      <c r="C89" s="465" t="s">
        <v>121</v>
      </c>
      <c r="D89" s="466">
        <v>44315</v>
      </c>
      <c r="E89" s="297">
        <v>1599.25</v>
      </c>
      <c r="F89" s="297">
        <v>1587.3</v>
      </c>
      <c r="G89" s="298">
        <v>1566.9499999999998</v>
      </c>
      <c r="H89" s="298">
        <v>1534.6499999999999</v>
      </c>
      <c r="I89" s="298">
        <v>1514.2999999999997</v>
      </c>
      <c r="J89" s="298">
        <v>1619.6</v>
      </c>
      <c r="K89" s="298">
        <v>1639.9499999999998</v>
      </c>
      <c r="L89" s="298">
        <v>1672.25</v>
      </c>
      <c r="M89" s="285">
        <v>1607.65</v>
      </c>
      <c r="N89" s="285">
        <v>1555</v>
      </c>
      <c r="O89" s="300">
        <v>4543500</v>
      </c>
      <c r="P89" s="301">
        <v>4.508338125359402E-2</v>
      </c>
    </row>
    <row r="90" spans="1:16" ht="15">
      <c r="A90" s="263">
        <v>80</v>
      </c>
      <c r="B90" s="362" t="s">
        <v>53</v>
      </c>
      <c r="C90" s="465" t="s">
        <v>122</v>
      </c>
      <c r="D90" s="466">
        <v>44315</v>
      </c>
      <c r="E90" s="297">
        <v>861.8</v>
      </c>
      <c r="F90" s="297">
        <v>864.01666666666654</v>
      </c>
      <c r="G90" s="298">
        <v>841.3833333333331</v>
      </c>
      <c r="H90" s="298">
        <v>820.96666666666658</v>
      </c>
      <c r="I90" s="298">
        <v>798.33333333333314</v>
      </c>
      <c r="J90" s="298">
        <v>884.43333333333305</v>
      </c>
      <c r="K90" s="298">
        <v>907.06666666666649</v>
      </c>
      <c r="L90" s="298">
        <v>927.48333333333301</v>
      </c>
      <c r="M90" s="285">
        <v>886.65</v>
      </c>
      <c r="N90" s="285">
        <v>843.6</v>
      </c>
      <c r="O90" s="300">
        <v>22124700</v>
      </c>
      <c r="P90" s="301">
        <v>6.7985419994266291E-3</v>
      </c>
    </row>
    <row r="91" spans="1:16" ht="15">
      <c r="A91" s="263">
        <v>81</v>
      </c>
      <c r="B91" s="362" t="s">
        <v>67</v>
      </c>
      <c r="C91" s="465" t="s">
        <v>826</v>
      </c>
      <c r="D91" s="466">
        <v>44315</v>
      </c>
      <c r="E91" s="297">
        <v>251.9</v>
      </c>
      <c r="F91" s="297">
        <v>249.5</v>
      </c>
      <c r="G91" s="298">
        <v>245.85</v>
      </c>
      <c r="H91" s="298">
        <v>239.79999999999998</v>
      </c>
      <c r="I91" s="298">
        <v>236.14999999999998</v>
      </c>
      <c r="J91" s="298">
        <v>255.55</v>
      </c>
      <c r="K91" s="298">
        <v>259.2</v>
      </c>
      <c r="L91" s="298">
        <v>265.25</v>
      </c>
      <c r="M91" s="285">
        <v>253.15</v>
      </c>
      <c r="N91" s="285">
        <v>243.45</v>
      </c>
      <c r="O91" s="300">
        <v>11188800</v>
      </c>
      <c r="P91" s="301">
        <v>-2.9940119760479044E-3</v>
      </c>
    </row>
    <row r="92" spans="1:16" ht="15">
      <c r="A92" s="263">
        <v>82</v>
      </c>
      <c r="B92" s="362" t="s">
        <v>106</v>
      </c>
      <c r="C92" s="465" t="s">
        <v>124</v>
      </c>
      <c r="D92" s="466">
        <v>44315</v>
      </c>
      <c r="E92" s="425">
        <v>1362.3</v>
      </c>
      <c r="F92" s="425">
        <v>1348.7166666666667</v>
      </c>
      <c r="G92" s="426">
        <v>1330.9833333333333</v>
      </c>
      <c r="H92" s="426">
        <v>1299.6666666666667</v>
      </c>
      <c r="I92" s="426">
        <v>1281.9333333333334</v>
      </c>
      <c r="J92" s="426">
        <v>1380.0333333333333</v>
      </c>
      <c r="K92" s="426">
        <v>1397.7666666666669</v>
      </c>
      <c r="L92" s="426">
        <v>1429.0833333333333</v>
      </c>
      <c r="M92" s="427">
        <v>1366.45</v>
      </c>
      <c r="N92" s="427">
        <v>1317.4</v>
      </c>
      <c r="O92" s="428">
        <v>34285200</v>
      </c>
      <c r="P92" s="429">
        <v>4.9825463898585338E-2</v>
      </c>
    </row>
    <row r="93" spans="1:16" ht="15">
      <c r="A93" s="263">
        <v>83</v>
      </c>
      <c r="B93" s="362" t="s">
        <v>72</v>
      </c>
      <c r="C93" s="465" t="s">
        <v>125</v>
      </c>
      <c r="D93" s="466">
        <v>44315</v>
      </c>
      <c r="E93" s="297">
        <v>90.2</v>
      </c>
      <c r="F93" s="297">
        <v>89.683333333333337</v>
      </c>
      <c r="G93" s="298">
        <v>88.816666666666677</v>
      </c>
      <c r="H93" s="298">
        <v>87.433333333333337</v>
      </c>
      <c r="I93" s="298">
        <v>86.566666666666677</v>
      </c>
      <c r="J93" s="298">
        <v>91.066666666666677</v>
      </c>
      <c r="K93" s="298">
        <v>91.933333333333351</v>
      </c>
      <c r="L93" s="298">
        <v>93.316666666666677</v>
      </c>
      <c r="M93" s="285">
        <v>90.55</v>
      </c>
      <c r="N93" s="285">
        <v>88.3</v>
      </c>
      <c r="O93" s="300">
        <v>64265500</v>
      </c>
      <c r="P93" s="301">
        <v>-2.4277114378762458E-2</v>
      </c>
    </row>
    <row r="94" spans="1:16" ht="15">
      <c r="A94" s="263">
        <v>84</v>
      </c>
      <c r="B94" s="382" t="s">
        <v>39</v>
      </c>
      <c r="C94" s="465" t="s">
        <v>772</v>
      </c>
      <c r="D94" s="466">
        <v>44315</v>
      </c>
      <c r="E94" s="297">
        <v>1613.85</v>
      </c>
      <c r="F94" s="297">
        <v>1616</v>
      </c>
      <c r="G94" s="298">
        <v>1592.7</v>
      </c>
      <c r="H94" s="298">
        <v>1571.55</v>
      </c>
      <c r="I94" s="298">
        <v>1548.25</v>
      </c>
      <c r="J94" s="298">
        <v>1637.15</v>
      </c>
      <c r="K94" s="298">
        <v>1660.4500000000003</v>
      </c>
      <c r="L94" s="298">
        <v>1681.6000000000001</v>
      </c>
      <c r="M94" s="285">
        <v>1639.3</v>
      </c>
      <c r="N94" s="285">
        <v>1594.85</v>
      </c>
      <c r="O94" s="300">
        <v>1630200</v>
      </c>
      <c r="P94" s="301">
        <v>-6.1422627303348524E-3</v>
      </c>
    </row>
    <row r="95" spans="1:16" ht="15">
      <c r="A95" s="263">
        <v>85</v>
      </c>
      <c r="B95" s="362" t="s">
        <v>49</v>
      </c>
      <c r="C95" s="465" t="s">
        <v>126</v>
      </c>
      <c r="D95" s="466">
        <v>44315</v>
      </c>
      <c r="E95" s="297">
        <v>207.65</v>
      </c>
      <c r="F95" s="297">
        <v>208.60000000000002</v>
      </c>
      <c r="G95" s="298">
        <v>205.90000000000003</v>
      </c>
      <c r="H95" s="298">
        <v>204.15</v>
      </c>
      <c r="I95" s="298">
        <v>201.45000000000002</v>
      </c>
      <c r="J95" s="298">
        <v>210.35000000000005</v>
      </c>
      <c r="K95" s="298">
        <v>213.05000000000004</v>
      </c>
      <c r="L95" s="298">
        <v>214.80000000000007</v>
      </c>
      <c r="M95" s="285">
        <v>211.3</v>
      </c>
      <c r="N95" s="285">
        <v>206.85</v>
      </c>
      <c r="O95" s="300">
        <v>129923200</v>
      </c>
      <c r="P95" s="301">
        <v>2.745723251341229E-2</v>
      </c>
    </row>
    <row r="96" spans="1:16" ht="15">
      <c r="A96" s="263">
        <v>86</v>
      </c>
      <c r="B96" s="362" t="s">
        <v>111</v>
      </c>
      <c r="C96" s="465" t="s">
        <v>127</v>
      </c>
      <c r="D96" s="466">
        <v>44315</v>
      </c>
      <c r="E96" s="297">
        <v>415.05</v>
      </c>
      <c r="F96" s="297">
        <v>414.15000000000003</v>
      </c>
      <c r="G96" s="298">
        <v>404.40000000000009</v>
      </c>
      <c r="H96" s="298">
        <v>393.75000000000006</v>
      </c>
      <c r="I96" s="298">
        <v>384.00000000000011</v>
      </c>
      <c r="J96" s="298">
        <v>424.80000000000007</v>
      </c>
      <c r="K96" s="298">
        <v>434.54999999999995</v>
      </c>
      <c r="L96" s="298">
        <v>445.20000000000005</v>
      </c>
      <c r="M96" s="285">
        <v>423.9</v>
      </c>
      <c r="N96" s="285">
        <v>403.5</v>
      </c>
      <c r="O96" s="300">
        <v>31115000</v>
      </c>
      <c r="P96" s="301">
        <v>-1.9691241335853812E-2</v>
      </c>
    </row>
    <row r="97" spans="1:16" ht="15">
      <c r="A97" s="263">
        <v>87</v>
      </c>
      <c r="B97" s="362" t="s">
        <v>111</v>
      </c>
      <c r="C97" s="465" t="s">
        <v>128</v>
      </c>
      <c r="D97" s="466">
        <v>44315</v>
      </c>
      <c r="E97" s="297">
        <v>629.6</v>
      </c>
      <c r="F97" s="297">
        <v>630.51666666666677</v>
      </c>
      <c r="G97" s="298">
        <v>616.08333333333348</v>
      </c>
      <c r="H97" s="298">
        <v>602.56666666666672</v>
      </c>
      <c r="I97" s="298">
        <v>588.13333333333344</v>
      </c>
      <c r="J97" s="298">
        <v>644.03333333333353</v>
      </c>
      <c r="K97" s="298">
        <v>658.4666666666667</v>
      </c>
      <c r="L97" s="298">
        <v>671.98333333333358</v>
      </c>
      <c r="M97" s="285">
        <v>644.95000000000005</v>
      </c>
      <c r="N97" s="285">
        <v>617</v>
      </c>
      <c r="O97" s="300">
        <v>37983600</v>
      </c>
      <c r="P97" s="301">
        <v>2.1567061215597996E-2</v>
      </c>
    </row>
    <row r="98" spans="1:16" ht="15">
      <c r="A98" s="263">
        <v>88</v>
      </c>
      <c r="B98" s="362" t="s">
        <v>39</v>
      </c>
      <c r="C98" s="465" t="s">
        <v>129</v>
      </c>
      <c r="D98" s="466">
        <v>44315</v>
      </c>
      <c r="E98" s="297">
        <v>2777.65</v>
      </c>
      <c r="F98" s="297">
        <v>2768.1</v>
      </c>
      <c r="G98" s="298">
        <v>2734.7999999999997</v>
      </c>
      <c r="H98" s="298">
        <v>2691.95</v>
      </c>
      <c r="I98" s="298">
        <v>2658.6499999999996</v>
      </c>
      <c r="J98" s="298">
        <v>2810.95</v>
      </c>
      <c r="K98" s="298">
        <v>2844.25</v>
      </c>
      <c r="L98" s="298">
        <v>2887.1</v>
      </c>
      <c r="M98" s="285">
        <v>2801.4</v>
      </c>
      <c r="N98" s="285">
        <v>2725.25</v>
      </c>
      <c r="O98" s="300">
        <v>1531000</v>
      </c>
      <c r="P98" s="301">
        <v>1.3080444735120995E-3</v>
      </c>
    </row>
    <row r="99" spans="1:16" ht="15">
      <c r="A99" s="263">
        <v>89</v>
      </c>
      <c r="B99" s="362" t="s">
        <v>53</v>
      </c>
      <c r="C99" s="465" t="s">
        <v>131</v>
      </c>
      <c r="D99" s="466">
        <v>44315</v>
      </c>
      <c r="E99" s="297">
        <v>1780.55</v>
      </c>
      <c r="F99" s="297">
        <v>1785.1000000000001</v>
      </c>
      <c r="G99" s="298">
        <v>1754.4000000000003</v>
      </c>
      <c r="H99" s="298">
        <v>1728.2500000000002</v>
      </c>
      <c r="I99" s="298">
        <v>1697.5500000000004</v>
      </c>
      <c r="J99" s="298">
        <v>1811.2500000000002</v>
      </c>
      <c r="K99" s="298">
        <v>1841.95</v>
      </c>
      <c r="L99" s="298">
        <v>1868.1000000000001</v>
      </c>
      <c r="M99" s="285">
        <v>1815.8</v>
      </c>
      <c r="N99" s="285">
        <v>1758.95</v>
      </c>
      <c r="O99" s="300">
        <v>11722000</v>
      </c>
      <c r="P99" s="301">
        <v>1.5982526695326585E-2</v>
      </c>
    </row>
    <row r="100" spans="1:16" ht="15">
      <c r="A100" s="263">
        <v>90</v>
      </c>
      <c r="B100" s="362" t="s">
        <v>56</v>
      </c>
      <c r="C100" s="465" t="s">
        <v>132</v>
      </c>
      <c r="D100" s="466">
        <v>44315</v>
      </c>
      <c r="E100" s="297">
        <v>93.95</v>
      </c>
      <c r="F100" s="297">
        <v>93.733333333333334</v>
      </c>
      <c r="G100" s="298">
        <v>91.966666666666669</v>
      </c>
      <c r="H100" s="298">
        <v>89.983333333333334</v>
      </c>
      <c r="I100" s="298">
        <v>88.216666666666669</v>
      </c>
      <c r="J100" s="298">
        <v>95.716666666666669</v>
      </c>
      <c r="K100" s="298">
        <v>97.483333333333348</v>
      </c>
      <c r="L100" s="298">
        <v>99.466666666666669</v>
      </c>
      <c r="M100" s="285">
        <v>95.5</v>
      </c>
      <c r="N100" s="285">
        <v>91.75</v>
      </c>
      <c r="O100" s="300">
        <v>27128960</v>
      </c>
      <c r="P100" s="301">
        <v>-1.3307367737747485E-2</v>
      </c>
    </row>
    <row r="101" spans="1:16" ht="15">
      <c r="A101" s="263">
        <v>91</v>
      </c>
      <c r="B101" s="362" t="s">
        <v>39</v>
      </c>
      <c r="C101" s="465" t="s">
        <v>348</v>
      </c>
      <c r="D101" s="466">
        <v>44315</v>
      </c>
      <c r="E101" s="297">
        <v>2946.65</v>
      </c>
      <c r="F101" s="297">
        <v>2968.0833333333335</v>
      </c>
      <c r="G101" s="298">
        <v>2886.0666666666671</v>
      </c>
      <c r="H101" s="298">
        <v>2825.4833333333336</v>
      </c>
      <c r="I101" s="298">
        <v>2743.4666666666672</v>
      </c>
      <c r="J101" s="298">
        <v>3028.666666666667</v>
      </c>
      <c r="K101" s="298">
        <v>3110.6833333333334</v>
      </c>
      <c r="L101" s="298">
        <v>3171.2666666666669</v>
      </c>
      <c r="M101" s="285">
        <v>3050.1</v>
      </c>
      <c r="N101" s="285">
        <v>2907.5</v>
      </c>
      <c r="O101" s="300">
        <v>483500</v>
      </c>
      <c r="P101" s="301">
        <v>0.10577472841623785</v>
      </c>
    </row>
    <row r="102" spans="1:16" ht="15">
      <c r="A102" s="263">
        <v>92</v>
      </c>
      <c r="B102" s="362" t="s">
        <v>56</v>
      </c>
      <c r="C102" s="465" t="s">
        <v>133</v>
      </c>
      <c r="D102" s="466">
        <v>44315</v>
      </c>
      <c r="E102" s="297">
        <v>391</v>
      </c>
      <c r="F102" s="297">
        <v>391</v>
      </c>
      <c r="G102" s="298">
        <v>382.05</v>
      </c>
      <c r="H102" s="298">
        <v>373.1</v>
      </c>
      <c r="I102" s="298">
        <v>364.15000000000003</v>
      </c>
      <c r="J102" s="298">
        <v>399.95</v>
      </c>
      <c r="K102" s="298">
        <v>408.90000000000003</v>
      </c>
      <c r="L102" s="298">
        <v>417.84999999999997</v>
      </c>
      <c r="M102" s="285">
        <v>399.95</v>
      </c>
      <c r="N102" s="285">
        <v>382.05</v>
      </c>
      <c r="O102" s="300">
        <v>7704000</v>
      </c>
      <c r="P102" s="301">
        <v>4.730831973898858E-2</v>
      </c>
    </row>
    <row r="103" spans="1:16" ht="15">
      <c r="A103" s="263">
        <v>93</v>
      </c>
      <c r="B103" s="362" t="s">
        <v>63</v>
      </c>
      <c r="C103" s="465" t="s">
        <v>134</v>
      </c>
      <c r="D103" s="466">
        <v>44315</v>
      </c>
      <c r="E103" s="297">
        <v>1376.05</v>
      </c>
      <c r="F103" s="297">
        <v>1378.1166666666668</v>
      </c>
      <c r="G103" s="298">
        <v>1359.3333333333335</v>
      </c>
      <c r="H103" s="298">
        <v>1342.6166666666668</v>
      </c>
      <c r="I103" s="298">
        <v>1323.8333333333335</v>
      </c>
      <c r="J103" s="298">
        <v>1394.8333333333335</v>
      </c>
      <c r="K103" s="298">
        <v>1413.6166666666668</v>
      </c>
      <c r="L103" s="298">
        <v>1430.3333333333335</v>
      </c>
      <c r="M103" s="285">
        <v>1396.9</v>
      </c>
      <c r="N103" s="285">
        <v>1361.4</v>
      </c>
      <c r="O103" s="300">
        <v>13607375</v>
      </c>
      <c r="P103" s="301">
        <v>1.4228774696781382E-2</v>
      </c>
    </row>
    <row r="104" spans="1:16" ht="15">
      <c r="A104" s="263">
        <v>94</v>
      </c>
      <c r="B104" s="362" t="s">
        <v>106</v>
      </c>
      <c r="C104" s="465" t="s">
        <v>260</v>
      </c>
      <c r="D104" s="466">
        <v>44315</v>
      </c>
      <c r="E104" s="297">
        <v>4046.25</v>
      </c>
      <c r="F104" s="297">
        <v>4041.85</v>
      </c>
      <c r="G104" s="298">
        <v>3969.3999999999996</v>
      </c>
      <c r="H104" s="298">
        <v>3892.5499999999997</v>
      </c>
      <c r="I104" s="298">
        <v>3820.0999999999995</v>
      </c>
      <c r="J104" s="298">
        <v>4118.7</v>
      </c>
      <c r="K104" s="298">
        <v>4191.1499999999996</v>
      </c>
      <c r="L104" s="298">
        <v>4268</v>
      </c>
      <c r="M104" s="285">
        <v>4114.3</v>
      </c>
      <c r="N104" s="285">
        <v>3965</v>
      </c>
      <c r="O104" s="300">
        <v>421950</v>
      </c>
      <c r="P104" s="301">
        <v>-8.1919060052219328E-2</v>
      </c>
    </row>
    <row r="105" spans="1:16" ht="15">
      <c r="A105" s="263">
        <v>95</v>
      </c>
      <c r="B105" s="362" t="s">
        <v>106</v>
      </c>
      <c r="C105" s="465" t="s">
        <v>259</v>
      </c>
      <c r="D105" s="466">
        <v>44315</v>
      </c>
      <c r="E105" s="297">
        <v>2768.85</v>
      </c>
      <c r="F105" s="297">
        <v>2736.7166666666667</v>
      </c>
      <c r="G105" s="298">
        <v>2682.0333333333333</v>
      </c>
      <c r="H105" s="298">
        <v>2595.2166666666667</v>
      </c>
      <c r="I105" s="298">
        <v>2540.5333333333333</v>
      </c>
      <c r="J105" s="298">
        <v>2823.5333333333333</v>
      </c>
      <c r="K105" s="298">
        <v>2878.2166666666667</v>
      </c>
      <c r="L105" s="298">
        <v>2965.0333333333333</v>
      </c>
      <c r="M105" s="285">
        <v>2791.4</v>
      </c>
      <c r="N105" s="285">
        <v>2649.9</v>
      </c>
      <c r="O105" s="300">
        <v>497200</v>
      </c>
      <c r="P105" s="301">
        <v>7.2933549432739062E-3</v>
      </c>
    </row>
    <row r="106" spans="1:16" ht="15">
      <c r="A106" s="263">
        <v>96</v>
      </c>
      <c r="B106" s="362" t="s">
        <v>51</v>
      </c>
      <c r="C106" s="465" t="s">
        <v>135</v>
      </c>
      <c r="D106" s="466">
        <v>44315</v>
      </c>
      <c r="E106" s="297">
        <v>1051.6500000000001</v>
      </c>
      <c r="F106" s="297">
        <v>1047.5666666666666</v>
      </c>
      <c r="G106" s="298">
        <v>1034.6333333333332</v>
      </c>
      <c r="H106" s="298">
        <v>1017.6166666666666</v>
      </c>
      <c r="I106" s="298">
        <v>1004.6833333333332</v>
      </c>
      <c r="J106" s="298">
        <v>1064.5833333333333</v>
      </c>
      <c r="K106" s="298">
        <v>1077.5166666666667</v>
      </c>
      <c r="L106" s="298">
        <v>1094.5333333333333</v>
      </c>
      <c r="M106" s="285">
        <v>1060.5</v>
      </c>
      <c r="N106" s="285">
        <v>1030.55</v>
      </c>
      <c r="O106" s="300">
        <v>7802150</v>
      </c>
      <c r="P106" s="301">
        <v>-2.3910444516900336E-3</v>
      </c>
    </row>
    <row r="107" spans="1:16" ht="15">
      <c r="A107" s="263">
        <v>97</v>
      </c>
      <c r="B107" s="362" t="s">
        <v>43</v>
      </c>
      <c r="C107" s="465" t="s">
        <v>136</v>
      </c>
      <c r="D107" s="466">
        <v>44315</v>
      </c>
      <c r="E107" s="297">
        <v>805.9</v>
      </c>
      <c r="F107" s="297">
        <v>801.20000000000016</v>
      </c>
      <c r="G107" s="298">
        <v>793.15000000000032</v>
      </c>
      <c r="H107" s="298">
        <v>780.4000000000002</v>
      </c>
      <c r="I107" s="298">
        <v>772.35000000000036</v>
      </c>
      <c r="J107" s="298">
        <v>813.95000000000027</v>
      </c>
      <c r="K107" s="298">
        <v>822.00000000000023</v>
      </c>
      <c r="L107" s="298">
        <v>834.75000000000023</v>
      </c>
      <c r="M107" s="285">
        <v>809.25</v>
      </c>
      <c r="N107" s="285">
        <v>788.45</v>
      </c>
      <c r="O107" s="300">
        <v>8965600</v>
      </c>
      <c r="P107" s="301">
        <v>-4.0599250936329587E-2</v>
      </c>
    </row>
    <row r="108" spans="1:16" ht="15">
      <c r="A108" s="263">
        <v>98</v>
      </c>
      <c r="B108" s="362" t="s">
        <v>56</v>
      </c>
      <c r="C108" s="465" t="s">
        <v>137</v>
      </c>
      <c r="D108" s="466">
        <v>44315</v>
      </c>
      <c r="E108" s="297">
        <v>174.4</v>
      </c>
      <c r="F108" s="297">
        <v>174.13333333333333</v>
      </c>
      <c r="G108" s="298">
        <v>168.76666666666665</v>
      </c>
      <c r="H108" s="298">
        <v>163.13333333333333</v>
      </c>
      <c r="I108" s="298">
        <v>157.76666666666665</v>
      </c>
      <c r="J108" s="298">
        <v>179.76666666666665</v>
      </c>
      <c r="K108" s="298">
        <v>185.13333333333333</v>
      </c>
      <c r="L108" s="298">
        <v>190.76666666666665</v>
      </c>
      <c r="M108" s="285">
        <v>179.5</v>
      </c>
      <c r="N108" s="285">
        <v>168.5</v>
      </c>
      <c r="O108" s="300">
        <v>18024000</v>
      </c>
      <c r="P108" s="301">
        <v>1.031390134529148E-2</v>
      </c>
    </row>
    <row r="109" spans="1:16" ht="15">
      <c r="A109" s="263">
        <v>99</v>
      </c>
      <c r="B109" s="362" t="s">
        <v>56</v>
      </c>
      <c r="C109" s="465" t="s">
        <v>138</v>
      </c>
      <c r="D109" s="466">
        <v>44315</v>
      </c>
      <c r="E109" s="297">
        <v>146.15</v>
      </c>
      <c r="F109" s="297">
        <v>146.66666666666666</v>
      </c>
      <c r="G109" s="298">
        <v>143.38333333333333</v>
      </c>
      <c r="H109" s="298">
        <v>140.61666666666667</v>
      </c>
      <c r="I109" s="298">
        <v>137.33333333333334</v>
      </c>
      <c r="J109" s="298">
        <v>149.43333333333331</v>
      </c>
      <c r="K109" s="298">
        <v>152.71666666666667</v>
      </c>
      <c r="L109" s="298">
        <v>155.48333333333329</v>
      </c>
      <c r="M109" s="285">
        <v>149.94999999999999</v>
      </c>
      <c r="N109" s="285">
        <v>143.9</v>
      </c>
      <c r="O109" s="300">
        <v>26520000</v>
      </c>
      <c r="P109" s="301">
        <v>4.4176706827309238E-2</v>
      </c>
    </row>
    <row r="110" spans="1:16" ht="15">
      <c r="A110" s="263">
        <v>100</v>
      </c>
      <c r="B110" s="362" t="s">
        <v>49</v>
      </c>
      <c r="C110" s="465" t="s">
        <v>139</v>
      </c>
      <c r="D110" s="466">
        <v>44315</v>
      </c>
      <c r="E110" s="297">
        <v>423.85</v>
      </c>
      <c r="F110" s="297">
        <v>422.25</v>
      </c>
      <c r="G110" s="298">
        <v>419.2</v>
      </c>
      <c r="H110" s="298">
        <v>414.55</v>
      </c>
      <c r="I110" s="298">
        <v>411.5</v>
      </c>
      <c r="J110" s="298">
        <v>426.9</v>
      </c>
      <c r="K110" s="298">
        <v>429.94999999999993</v>
      </c>
      <c r="L110" s="298">
        <v>434.59999999999997</v>
      </c>
      <c r="M110" s="285">
        <v>425.3</v>
      </c>
      <c r="N110" s="285">
        <v>417.6</v>
      </c>
      <c r="O110" s="300">
        <v>7382000</v>
      </c>
      <c r="P110" s="301">
        <v>-1.0825439783491205E-3</v>
      </c>
    </row>
    <row r="111" spans="1:16" ht="15">
      <c r="A111" s="263">
        <v>101</v>
      </c>
      <c r="B111" s="362" t="s">
        <v>43</v>
      </c>
      <c r="C111" s="465" t="s">
        <v>140</v>
      </c>
      <c r="D111" s="466">
        <v>44315</v>
      </c>
      <c r="E111" s="297">
        <v>6670.1</v>
      </c>
      <c r="F111" s="297">
        <v>6700.2833333333328</v>
      </c>
      <c r="G111" s="298">
        <v>6543.6666666666661</v>
      </c>
      <c r="H111" s="298">
        <v>6417.2333333333336</v>
      </c>
      <c r="I111" s="298">
        <v>6260.6166666666668</v>
      </c>
      <c r="J111" s="298">
        <v>6826.7166666666653</v>
      </c>
      <c r="K111" s="298">
        <v>6983.3333333333321</v>
      </c>
      <c r="L111" s="298">
        <v>7109.7666666666646</v>
      </c>
      <c r="M111" s="285">
        <v>6856.9</v>
      </c>
      <c r="N111" s="285">
        <v>6573.85</v>
      </c>
      <c r="O111" s="300">
        <v>2681100</v>
      </c>
      <c r="P111" s="301">
        <v>6.1359407782748107E-2</v>
      </c>
    </row>
    <row r="112" spans="1:16" ht="15">
      <c r="A112" s="263">
        <v>102</v>
      </c>
      <c r="B112" s="362" t="s">
        <v>49</v>
      </c>
      <c r="C112" s="465" t="s">
        <v>141</v>
      </c>
      <c r="D112" s="466">
        <v>44315</v>
      </c>
      <c r="E112" s="297">
        <v>523.1</v>
      </c>
      <c r="F112" s="297">
        <v>523.51666666666677</v>
      </c>
      <c r="G112" s="298">
        <v>518.33333333333348</v>
      </c>
      <c r="H112" s="298">
        <v>513.56666666666672</v>
      </c>
      <c r="I112" s="298">
        <v>508.38333333333344</v>
      </c>
      <c r="J112" s="298">
        <v>528.28333333333353</v>
      </c>
      <c r="K112" s="298">
        <v>533.4666666666667</v>
      </c>
      <c r="L112" s="298">
        <v>538.23333333333358</v>
      </c>
      <c r="M112" s="285">
        <v>528.70000000000005</v>
      </c>
      <c r="N112" s="285">
        <v>518.75</v>
      </c>
      <c r="O112" s="300">
        <v>13350000</v>
      </c>
      <c r="P112" s="301">
        <v>-1.7758669034489204E-3</v>
      </c>
    </row>
    <row r="113" spans="1:16" ht="15">
      <c r="A113" s="263">
        <v>103</v>
      </c>
      <c r="B113" s="362" t="s">
        <v>56</v>
      </c>
      <c r="C113" s="465" t="s">
        <v>142</v>
      </c>
      <c r="D113" s="466">
        <v>44315</v>
      </c>
      <c r="E113" s="297">
        <v>876.55</v>
      </c>
      <c r="F113" s="297">
        <v>869.30000000000007</v>
      </c>
      <c r="G113" s="298">
        <v>859.35000000000014</v>
      </c>
      <c r="H113" s="298">
        <v>842.15000000000009</v>
      </c>
      <c r="I113" s="298">
        <v>832.20000000000016</v>
      </c>
      <c r="J113" s="298">
        <v>886.50000000000011</v>
      </c>
      <c r="K113" s="298">
        <v>896.45000000000016</v>
      </c>
      <c r="L113" s="298">
        <v>913.65000000000009</v>
      </c>
      <c r="M113" s="285">
        <v>879.25</v>
      </c>
      <c r="N113" s="285">
        <v>852.1</v>
      </c>
      <c r="O113" s="300">
        <v>2463500</v>
      </c>
      <c r="P113" s="301">
        <v>-1.5584415584415584E-2</v>
      </c>
    </row>
    <row r="114" spans="1:16" ht="15">
      <c r="A114" s="263">
        <v>104</v>
      </c>
      <c r="B114" s="362" t="s">
        <v>72</v>
      </c>
      <c r="C114" s="465" t="s">
        <v>143</v>
      </c>
      <c r="D114" s="466">
        <v>44315</v>
      </c>
      <c r="E114" s="297">
        <v>1089.0999999999999</v>
      </c>
      <c r="F114" s="297">
        <v>1095.4333333333334</v>
      </c>
      <c r="G114" s="298">
        <v>1071.8666666666668</v>
      </c>
      <c r="H114" s="298">
        <v>1054.6333333333334</v>
      </c>
      <c r="I114" s="298">
        <v>1031.0666666666668</v>
      </c>
      <c r="J114" s="298">
        <v>1112.6666666666667</v>
      </c>
      <c r="K114" s="298">
        <v>1136.2333333333333</v>
      </c>
      <c r="L114" s="298">
        <v>1153.4666666666667</v>
      </c>
      <c r="M114" s="285">
        <v>1119</v>
      </c>
      <c r="N114" s="285">
        <v>1078.2</v>
      </c>
      <c r="O114" s="300">
        <v>1738200</v>
      </c>
      <c r="P114" s="301">
        <v>3.3166904422253923E-2</v>
      </c>
    </row>
    <row r="115" spans="1:16" ht="15">
      <c r="A115" s="263">
        <v>105</v>
      </c>
      <c r="B115" s="362" t="s">
        <v>106</v>
      </c>
      <c r="C115" s="465" t="s">
        <v>144</v>
      </c>
      <c r="D115" s="466">
        <v>44315</v>
      </c>
      <c r="E115" s="297">
        <v>2074.25</v>
      </c>
      <c r="F115" s="297">
        <v>2047.6166666666668</v>
      </c>
      <c r="G115" s="298">
        <v>2007.0333333333338</v>
      </c>
      <c r="H115" s="298">
        <v>1939.8166666666671</v>
      </c>
      <c r="I115" s="298">
        <v>1899.233333333334</v>
      </c>
      <c r="J115" s="298">
        <v>2114.8333333333335</v>
      </c>
      <c r="K115" s="298">
        <v>2155.4166666666665</v>
      </c>
      <c r="L115" s="298">
        <v>2222.6333333333332</v>
      </c>
      <c r="M115" s="285">
        <v>2088.1999999999998</v>
      </c>
      <c r="N115" s="285">
        <v>1980.4</v>
      </c>
      <c r="O115" s="300">
        <v>2642400</v>
      </c>
      <c r="P115" s="301">
        <v>0.17628205128205129</v>
      </c>
    </row>
    <row r="116" spans="1:16" ht="15">
      <c r="A116" s="263">
        <v>106</v>
      </c>
      <c r="B116" s="362" t="s">
        <v>43</v>
      </c>
      <c r="C116" s="465" t="s">
        <v>145</v>
      </c>
      <c r="D116" s="466">
        <v>44315</v>
      </c>
      <c r="E116" s="297">
        <v>208.75</v>
      </c>
      <c r="F116" s="297">
        <v>209.78333333333333</v>
      </c>
      <c r="G116" s="298">
        <v>205.56666666666666</v>
      </c>
      <c r="H116" s="298">
        <v>202.38333333333333</v>
      </c>
      <c r="I116" s="298">
        <v>198.16666666666666</v>
      </c>
      <c r="J116" s="298">
        <v>212.96666666666667</v>
      </c>
      <c r="K116" s="298">
        <v>217.18333333333331</v>
      </c>
      <c r="L116" s="298">
        <v>220.36666666666667</v>
      </c>
      <c r="M116" s="285">
        <v>214</v>
      </c>
      <c r="N116" s="285">
        <v>206.6</v>
      </c>
      <c r="O116" s="300">
        <v>28903000</v>
      </c>
      <c r="P116" s="301">
        <v>1.2124151309408342E-3</v>
      </c>
    </row>
    <row r="117" spans="1:16" ht="15">
      <c r="A117" s="263">
        <v>107</v>
      </c>
      <c r="B117" s="362" t="s">
        <v>106</v>
      </c>
      <c r="C117" s="465" t="s">
        <v>262</v>
      </c>
      <c r="D117" s="466">
        <v>44315</v>
      </c>
      <c r="E117" s="297">
        <v>1707.4</v>
      </c>
      <c r="F117" s="297">
        <v>1698.1833333333334</v>
      </c>
      <c r="G117" s="298">
        <v>1653.3666666666668</v>
      </c>
      <c r="H117" s="298">
        <v>1599.3333333333335</v>
      </c>
      <c r="I117" s="298">
        <v>1554.5166666666669</v>
      </c>
      <c r="J117" s="298">
        <v>1752.2166666666667</v>
      </c>
      <c r="K117" s="298">
        <v>1797.0333333333333</v>
      </c>
      <c r="L117" s="298">
        <v>1851.0666666666666</v>
      </c>
      <c r="M117" s="285">
        <v>1743</v>
      </c>
      <c r="N117" s="285">
        <v>1644.15</v>
      </c>
      <c r="O117" s="300">
        <v>777725</v>
      </c>
      <c r="P117" s="301">
        <v>5.9318282425852145E-2</v>
      </c>
    </row>
    <row r="118" spans="1:16" ht="15">
      <c r="A118" s="263">
        <v>108</v>
      </c>
      <c r="B118" s="362" t="s">
        <v>43</v>
      </c>
      <c r="C118" s="465" t="s">
        <v>146</v>
      </c>
      <c r="D118" s="466">
        <v>44315</v>
      </c>
      <c r="E118" s="297">
        <v>81140.2</v>
      </c>
      <c r="F118" s="297">
        <v>81439.866666666654</v>
      </c>
      <c r="G118" s="298">
        <v>80257.333333333314</v>
      </c>
      <c r="H118" s="298">
        <v>79374.46666666666</v>
      </c>
      <c r="I118" s="298">
        <v>78191.93333333332</v>
      </c>
      <c r="J118" s="298">
        <v>82322.733333333308</v>
      </c>
      <c r="K118" s="298">
        <v>83505.266666666663</v>
      </c>
      <c r="L118" s="298">
        <v>84388.133333333302</v>
      </c>
      <c r="M118" s="285">
        <v>82622.399999999994</v>
      </c>
      <c r="N118" s="285">
        <v>80557</v>
      </c>
      <c r="O118" s="300">
        <v>42380</v>
      </c>
      <c r="P118" s="301">
        <v>-4.6970408642555191E-3</v>
      </c>
    </row>
    <row r="119" spans="1:16" ht="15">
      <c r="A119" s="263">
        <v>109</v>
      </c>
      <c r="B119" s="362" t="s">
        <v>56</v>
      </c>
      <c r="C119" s="465" t="s">
        <v>147</v>
      </c>
      <c r="D119" s="466">
        <v>44315</v>
      </c>
      <c r="E119" s="297">
        <v>1138.05</v>
      </c>
      <c r="F119" s="297">
        <v>1139.1166666666666</v>
      </c>
      <c r="G119" s="298">
        <v>1117.9333333333332</v>
      </c>
      <c r="H119" s="298">
        <v>1097.8166666666666</v>
      </c>
      <c r="I119" s="298">
        <v>1076.6333333333332</v>
      </c>
      <c r="J119" s="298">
        <v>1159.2333333333331</v>
      </c>
      <c r="K119" s="298">
        <v>1180.4166666666665</v>
      </c>
      <c r="L119" s="298">
        <v>1200.5333333333331</v>
      </c>
      <c r="M119" s="285">
        <v>1160.3</v>
      </c>
      <c r="N119" s="285">
        <v>1119</v>
      </c>
      <c r="O119" s="300">
        <v>2727000</v>
      </c>
      <c r="P119" s="301">
        <v>4.2730140521938631E-2</v>
      </c>
    </row>
    <row r="120" spans="1:16" ht="15">
      <c r="A120" s="263">
        <v>110</v>
      </c>
      <c r="B120" s="362" t="s">
        <v>39</v>
      </c>
      <c r="C120" s="465" t="s">
        <v>790</v>
      </c>
      <c r="D120" s="466">
        <v>44315</v>
      </c>
      <c r="E120" s="297">
        <v>332.75</v>
      </c>
      <c r="F120" s="297">
        <v>331.78333333333336</v>
      </c>
      <c r="G120" s="298">
        <v>326.7166666666667</v>
      </c>
      <c r="H120" s="298">
        <v>320.68333333333334</v>
      </c>
      <c r="I120" s="298">
        <v>315.61666666666667</v>
      </c>
      <c r="J120" s="298">
        <v>337.81666666666672</v>
      </c>
      <c r="K120" s="298">
        <v>342.88333333333344</v>
      </c>
      <c r="L120" s="298">
        <v>348.91666666666674</v>
      </c>
      <c r="M120" s="285">
        <v>336.85</v>
      </c>
      <c r="N120" s="285">
        <v>325.75</v>
      </c>
      <c r="O120" s="300">
        <v>1267200</v>
      </c>
      <c r="P120" s="301">
        <v>-7.5187969924812026E-3</v>
      </c>
    </row>
    <row r="121" spans="1:16" ht="15">
      <c r="A121" s="263">
        <v>111</v>
      </c>
      <c r="B121" s="362" t="s">
        <v>111</v>
      </c>
      <c r="C121" s="465" t="s">
        <v>148</v>
      </c>
      <c r="D121" s="466">
        <v>44315</v>
      </c>
      <c r="E121" s="297">
        <v>58.3</v>
      </c>
      <c r="F121" s="297">
        <v>57.716666666666661</v>
      </c>
      <c r="G121" s="298">
        <v>56.783333333333324</v>
      </c>
      <c r="H121" s="298">
        <v>55.266666666666666</v>
      </c>
      <c r="I121" s="298">
        <v>54.333333333333329</v>
      </c>
      <c r="J121" s="298">
        <v>59.23333333333332</v>
      </c>
      <c r="K121" s="298">
        <v>60.166666666666657</v>
      </c>
      <c r="L121" s="298">
        <v>61.683333333333316</v>
      </c>
      <c r="M121" s="285">
        <v>58.65</v>
      </c>
      <c r="N121" s="285">
        <v>56.2</v>
      </c>
      <c r="O121" s="300">
        <v>72981000</v>
      </c>
      <c r="P121" s="301">
        <v>2.9249580436346199E-2</v>
      </c>
    </row>
    <row r="122" spans="1:16" ht="15">
      <c r="A122" s="263">
        <v>112</v>
      </c>
      <c r="B122" s="362" t="s">
        <v>39</v>
      </c>
      <c r="C122" s="465" t="s">
        <v>256</v>
      </c>
      <c r="D122" s="466">
        <v>44315</v>
      </c>
      <c r="E122" s="297">
        <v>4598.7</v>
      </c>
      <c r="F122" s="297">
        <v>4536.0999999999995</v>
      </c>
      <c r="G122" s="298">
        <v>4440.4999999999991</v>
      </c>
      <c r="H122" s="298">
        <v>4282.2999999999993</v>
      </c>
      <c r="I122" s="298">
        <v>4186.6999999999989</v>
      </c>
      <c r="J122" s="298">
        <v>4694.2999999999993</v>
      </c>
      <c r="K122" s="298">
        <v>4789.8999999999996</v>
      </c>
      <c r="L122" s="298">
        <v>4948.0999999999995</v>
      </c>
      <c r="M122" s="285">
        <v>4631.7</v>
      </c>
      <c r="N122" s="285">
        <v>4377.8999999999996</v>
      </c>
      <c r="O122" s="300">
        <v>1398500</v>
      </c>
      <c r="P122" s="301">
        <v>2.4729803993405387E-2</v>
      </c>
    </row>
    <row r="123" spans="1:16" ht="15">
      <c r="A123" s="263">
        <v>113</v>
      </c>
      <c r="B123" s="362" t="s">
        <v>841</v>
      </c>
      <c r="C123" s="465" t="s">
        <v>450</v>
      </c>
      <c r="D123" s="466">
        <v>44315</v>
      </c>
      <c r="E123" s="297">
        <v>2973.5</v>
      </c>
      <c r="F123" s="297">
        <v>2958.2000000000003</v>
      </c>
      <c r="G123" s="298">
        <v>2921.4000000000005</v>
      </c>
      <c r="H123" s="298">
        <v>2869.3</v>
      </c>
      <c r="I123" s="298">
        <v>2832.5000000000005</v>
      </c>
      <c r="J123" s="298">
        <v>3010.3000000000006</v>
      </c>
      <c r="K123" s="298">
        <v>3047.1000000000008</v>
      </c>
      <c r="L123" s="298">
        <v>3099.2000000000007</v>
      </c>
      <c r="M123" s="285">
        <v>2995</v>
      </c>
      <c r="N123" s="285">
        <v>2906.1</v>
      </c>
      <c r="O123" s="300">
        <v>261000</v>
      </c>
      <c r="P123" s="301">
        <v>-2.0270270270270271E-2</v>
      </c>
    </row>
    <row r="124" spans="1:16" ht="15">
      <c r="A124" s="263">
        <v>114</v>
      </c>
      <c r="B124" s="362" t="s">
        <v>49</v>
      </c>
      <c r="C124" s="465" t="s">
        <v>151</v>
      </c>
      <c r="D124" s="466">
        <v>44315</v>
      </c>
      <c r="E124" s="297">
        <v>16838.099999999999</v>
      </c>
      <c r="F124" s="297">
        <v>16986.8</v>
      </c>
      <c r="G124" s="298">
        <v>16593.649999999998</v>
      </c>
      <c r="H124" s="298">
        <v>16349.199999999997</v>
      </c>
      <c r="I124" s="298">
        <v>15956.049999999996</v>
      </c>
      <c r="J124" s="298">
        <v>17231.25</v>
      </c>
      <c r="K124" s="298">
        <v>17624.400000000001</v>
      </c>
      <c r="L124" s="298">
        <v>17868.850000000002</v>
      </c>
      <c r="M124" s="285">
        <v>17379.95</v>
      </c>
      <c r="N124" s="285">
        <v>16742.349999999999</v>
      </c>
      <c r="O124" s="300">
        <v>308000</v>
      </c>
      <c r="P124" s="301">
        <v>5.4794520547945202E-2</v>
      </c>
    </row>
    <row r="125" spans="1:16" ht="15">
      <c r="A125" s="263">
        <v>115</v>
      </c>
      <c r="B125" s="362" t="s">
        <v>111</v>
      </c>
      <c r="C125" s="465" t="s">
        <v>152</v>
      </c>
      <c r="D125" s="466">
        <v>44315</v>
      </c>
      <c r="E125" s="297">
        <v>141.6</v>
      </c>
      <c r="F125" s="297">
        <v>141.20000000000002</v>
      </c>
      <c r="G125" s="298">
        <v>138.90000000000003</v>
      </c>
      <c r="H125" s="298">
        <v>136.20000000000002</v>
      </c>
      <c r="I125" s="298">
        <v>133.90000000000003</v>
      </c>
      <c r="J125" s="298">
        <v>143.90000000000003</v>
      </c>
      <c r="K125" s="298">
        <v>146.20000000000005</v>
      </c>
      <c r="L125" s="298">
        <v>148.90000000000003</v>
      </c>
      <c r="M125" s="285">
        <v>143.5</v>
      </c>
      <c r="N125" s="285">
        <v>138.5</v>
      </c>
      <c r="O125" s="300">
        <v>45352300</v>
      </c>
      <c r="P125" s="301">
        <v>-3.6441281138790034E-2</v>
      </c>
    </row>
    <row r="126" spans="1:16" ht="15">
      <c r="A126" s="263">
        <v>116</v>
      </c>
      <c r="B126" s="362" t="s">
        <v>42</v>
      </c>
      <c r="C126" s="465" t="s">
        <v>153</v>
      </c>
      <c r="D126" s="466">
        <v>44315</v>
      </c>
      <c r="E126" s="297">
        <v>101.4</v>
      </c>
      <c r="F126" s="297">
        <v>101.46666666666665</v>
      </c>
      <c r="G126" s="298">
        <v>99.583333333333314</v>
      </c>
      <c r="H126" s="298">
        <v>97.766666666666666</v>
      </c>
      <c r="I126" s="298">
        <v>95.883333333333326</v>
      </c>
      <c r="J126" s="298">
        <v>103.2833333333333</v>
      </c>
      <c r="K126" s="298">
        <v>105.16666666666666</v>
      </c>
      <c r="L126" s="298">
        <v>106.98333333333329</v>
      </c>
      <c r="M126" s="285">
        <v>103.35</v>
      </c>
      <c r="N126" s="285">
        <v>99.65</v>
      </c>
      <c r="O126" s="300">
        <v>75747300</v>
      </c>
      <c r="P126" s="301">
        <v>1.4892317091797769E-2</v>
      </c>
    </row>
    <row r="127" spans="1:16" ht="15">
      <c r="A127" s="263">
        <v>117</v>
      </c>
      <c r="B127" s="362" t="s">
        <v>72</v>
      </c>
      <c r="C127" s="465" t="s">
        <v>155</v>
      </c>
      <c r="D127" s="466">
        <v>44315</v>
      </c>
      <c r="E127" s="297">
        <v>105.35</v>
      </c>
      <c r="F127" s="297">
        <v>105.5</v>
      </c>
      <c r="G127" s="298">
        <v>103.75</v>
      </c>
      <c r="H127" s="298">
        <v>102.15</v>
      </c>
      <c r="I127" s="298">
        <v>100.4</v>
      </c>
      <c r="J127" s="298">
        <v>107.1</v>
      </c>
      <c r="K127" s="298">
        <v>108.85</v>
      </c>
      <c r="L127" s="298">
        <v>110.44999999999999</v>
      </c>
      <c r="M127" s="285">
        <v>107.25</v>
      </c>
      <c r="N127" s="285">
        <v>103.9</v>
      </c>
      <c r="O127" s="300">
        <v>37275700</v>
      </c>
      <c r="P127" s="301">
        <v>-6.3817443434538768E-2</v>
      </c>
    </row>
    <row r="128" spans="1:16" ht="15">
      <c r="A128" s="263">
        <v>118</v>
      </c>
      <c r="B128" s="362" t="s">
        <v>78</v>
      </c>
      <c r="C128" s="465" t="s">
        <v>156</v>
      </c>
      <c r="D128" s="466">
        <v>44315</v>
      </c>
      <c r="E128" s="297">
        <v>29843.200000000001</v>
      </c>
      <c r="F128" s="297">
        <v>29580.233333333337</v>
      </c>
      <c r="G128" s="298">
        <v>29141.816666666673</v>
      </c>
      <c r="H128" s="298">
        <v>28440.433333333334</v>
      </c>
      <c r="I128" s="298">
        <v>28002.01666666667</v>
      </c>
      <c r="J128" s="298">
        <v>30281.616666666676</v>
      </c>
      <c r="K128" s="298">
        <v>30720.03333333334</v>
      </c>
      <c r="L128" s="298">
        <v>31421.416666666679</v>
      </c>
      <c r="M128" s="285">
        <v>30018.65</v>
      </c>
      <c r="N128" s="285">
        <v>28878.85</v>
      </c>
      <c r="O128" s="300">
        <v>55740</v>
      </c>
      <c r="P128" s="301">
        <v>-2.8242677824267783E-2</v>
      </c>
    </row>
    <row r="129" spans="1:16" ht="15">
      <c r="A129" s="263">
        <v>119</v>
      </c>
      <c r="B129" s="382" t="s">
        <v>51</v>
      </c>
      <c r="C129" s="465" t="s">
        <v>157</v>
      </c>
      <c r="D129" s="466">
        <v>44315</v>
      </c>
      <c r="E129" s="297">
        <v>1717.85</v>
      </c>
      <c r="F129" s="297">
        <v>1715.3166666666666</v>
      </c>
      <c r="G129" s="298">
        <v>1685.6333333333332</v>
      </c>
      <c r="H129" s="298">
        <v>1653.4166666666665</v>
      </c>
      <c r="I129" s="298">
        <v>1623.7333333333331</v>
      </c>
      <c r="J129" s="298">
        <v>1747.5333333333333</v>
      </c>
      <c r="K129" s="298">
        <v>1777.2166666666667</v>
      </c>
      <c r="L129" s="298">
        <v>1809.4333333333334</v>
      </c>
      <c r="M129" s="285">
        <v>1745</v>
      </c>
      <c r="N129" s="285">
        <v>1683.1</v>
      </c>
      <c r="O129" s="300">
        <v>3399000</v>
      </c>
      <c r="P129" s="301">
        <v>-5.9514235161653535E-3</v>
      </c>
    </row>
    <row r="130" spans="1:16" ht="15">
      <c r="A130" s="263">
        <v>120</v>
      </c>
      <c r="B130" s="362" t="s">
        <v>72</v>
      </c>
      <c r="C130" s="465" t="s">
        <v>158</v>
      </c>
      <c r="D130" s="466">
        <v>44315</v>
      </c>
      <c r="E130" s="297">
        <v>223</v>
      </c>
      <c r="F130" s="297">
        <v>224.5</v>
      </c>
      <c r="G130" s="298">
        <v>220.8</v>
      </c>
      <c r="H130" s="298">
        <v>218.60000000000002</v>
      </c>
      <c r="I130" s="298">
        <v>214.90000000000003</v>
      </c>
      <c r="J130" s="298">
        <v>226.7</v>
      </c>
      <c r="K130" s="298">
        <v>230.39999999999998</v>
      </c>
      <c r="L130" s="298">
        <v>232.59999999999997</v>
      </c>
      <c r="M130" s="285">
        <v>228.2</v>
      </c>
      <c r="N130" s="285">
        <v>222.3</v>
      </c>
      <c r="O130" s="300">
        <v>17460000</v>
      </c>
      <c r="P130" s="301">
        <v>4.357181280258203E-2</v>
      </c>
    </row>
    <row r="131" spans="1:16" ht="15">
      <c r="A131" s="263">
        <v>121</v>
      </c>
      <c r="B131" s="362" t="s">
        <v>56</v>
      </c>
      <c r="C131" s="465" t="s">
        <v>159</v>
      </c>
      <c r="D131" s="466">
        <v>44315</v>
      </c>
      <c r="E131" s="297">
        <v>109.8</v>
      </c>
      <c r="F131" s="297">
        <v>109.86666666666667</v>
      </c>
      <c r="G131" s="298">
        <v>107.93333333333335</v>
      </c>
      <c r="H131" s="298">
        <v>106.06666666666668</v>
      </c>
      <c r="I131" s="298">
        <v>104.13333333333335</v>
      </c>
      <c r="J131" s="298">
        <v>111.73333333333335</v>
      </c>
      <c r="K131" s="298">
        <v>113.66666666666669</v>
      </c>
      <c r="L131" s="298">
        <v>115.53333333333335</v>
      </c>
      <c r="M131" s="285">
        <v>111.8</v>
      </c>
      <c r="N131" s="285">
        <v>108</v>
      </c>
      <c r="O131" s="300">
        <v>34168200</v>
      </c>
      <c r="P131" s="301">
        <v>-4.3063031776350062E-2</v>
      </c>
    </row>
    <row r="132" spans="1:16" ht="15">
      <c r="A132" s="263">
        <v>122</v>
      </c>
      <c r="B132" s="362" t="s">
        <v>51</v>
      </c>
      <c r="C132" s="465" t="s">
        <v>269</v>
      </c>
      <c r="D132" s="466">
        <v>44315</v>
      </c>
      <c r="E132" s="297">
        <v>5155.1499999999996</v>
      </c>
      <c r="F132" s="297">
        <v>5125.0499999999993</v>
      </c>
      <c r="G132" s="298">
        <v>5025.1499999999987</v>
      </c>
      <c r="H132" s="298">
        <v>4895.1499999999996</v>
      </c>
      <c r="I132" s="298">
        <v>4795.2499999999991</v>
      </c>
      <c r="J132" s="298">
        <v>5255.0499999999984</v>
      </c>
      <c r="K132" s="298">
        <v>5354.95</v>
      </c>
      <c r="L132" s="298">
        <v>5484.949999999998</v>
      </c>
      <c r="M132" s="285">
        <v>5224.95</v>
      </c>
      <c r="N132" s="285">
        <v>4995.05</v>
      </c>
      <c r="O132" s="300">
        <v>185500</v>
      </c>
      <c r="P132" s="301">
        <v>0.17871326449563146</v>
      </c>
    </row>
    <row r="133" spans="1:16" ht="15">
      <c r="A133" s="263">
        <v>123</v>
      </c>
      <c r="B133" s="362" t="s">
        <v>49</v>
      </c>
      <c r="C133" s="465" t="s">
        <v>160</v>
      </c>
      <c r="D133" s="466">
        <v>44315</v>
      </c>
      <c r="E133" s="297">
        <v>1824.95</v>
      </c>
      <c r="F133" s="297">
        <v>1812.3333333333333</v>
      </c>
      <c r="G133" s="298">
        <v>1792.7666666666664</v>
      </c>
      <c r="H133" s="298">
        <v>1760.5833333333333</v>
      </c>
      <c r="I133" s="298">
        <v>1741.0166666666664</v>
      </c>
      <c r="J133" s="298">
        <v>1844.5166666666664</v>
      </c>
      <c r="K133" s="298">
        <v>1864.0833333333335</v>
      </c>
      <c r="L133" s="298">
        <v>1896.2666666666664</v>
      </c>
      <c r="M133" s="285">
        <v>1831.9</v>
      </c>
      <c r="N133" s="285">
        <v>1780.15</v>
      </c>
      <c r="O133" s="300">
        <v>1871500</v>
      </c>
      <c r="P133" s="301">
        <v>-5.2165105089896177E-2</v>
      </c>
    </row>
    <row r="134" spans="1:16" ht="15">
      <c r="A134" s="263">
        <v>124</v>
      </c>
      <c r="B134" s="362" t="s">
        <v>841</v>
      </c>
      <c r="C134" s="465" t="s">
        <v>267</v>
      </c>
      <c r="D134" s="466">
        <v>44315</v>
      </c>
      <c r="E134" s="297">
        <v>2386.9499999999998</v>
      </c>
      <c r="F134" s="297">
        <v>2421.5166666666664</v>
      </c>
      <c r="G134" s="298">
        <v>2333.0333333333328</v>
      </c>
      <c r="H134" s="298">
        <v>2279.1166666666663</v>
      </c>
      <c r="I134" s="298">
        <v>2190.6333333333328</v>
      </c>
      <c r="J134" s="298">
        <v>2475.4333333333329</v>
      </c>
      <c r="K134" s="298">
        <v>2563.9166666666665</v>
      </c>
      <c r="L134" s="298">
        <v>2617.833333333333</v>
      </c>
      <c r="M134" s="285">
        <v>2510</v>
      </c>
      <c r="N134" s="285">
        <v>2367.6</v>
      </c>
      <c r="O134" s="300">
        <v>438250</v>
      </c>
      <c r="P134" s="301">
        <v>7.6781326781326778E-2</v>
      </c>
    </row>
    <row r="135" spans="1:16" ht="15">
      <c r="A135" s="263">
        <v>125</v>
      </c>
      <c r="B135" s="362" t="s">
        <v>53</v>
      </c>
      <c r="C135" s="465" t="s">
        <v>161</v>
      </c>
      <c r="D135" s="466">
        <v>44315</v>
      </c>
      <c r="E135" s="297">
        <v>34.85</v>
      </c>
      <c r="F135" s="297">
        <v>34.833333333333336</v>
      </c>
      <c r="G135" s="298">
        <v>34.166666666666671</v>
      </c>
      <c r="H135" s="298">
        <v>33.483333333333334</v>
      </c>
      <c r="I135" s="298">
        <v>32.81666666666667</v>
      </c>
      <c r="J135" s="298">
        <v>35.516666666666673</v>
      </c>
      <c r="K135" s="298">
        <v>36.183333333333344</v>
      </c>
      <c r="L135" s="298">
        <v>36.866666666666674</v>
      </c>
      <c r="M135" s="285">
        <v>35.5</v>
      </c>
      <c r="N135" s="285">
        <v>34.15</v>
      </c>
      <c r="O135" s="300">
        <v>216288000</v>
      </c>
      <c r="P135" s="301">
        <v>-4.3455844442807689E-3</v>
      </c>
    </row>
    <row r="136" spans="1:16" ht="15">
      <c r="A136" s="263">
        <v>126</v>
      </c>
      <c r="B136" s="362" t="s">
        <v>42</v>
      </c>
      <c r="C136" s="465" t="s">
        <v>162</v>
      </c>
      <c r="D136" s="466">
        <v>44315</v>
      </c>
      <c r="E136" s="297">
        <v>207.8</v>
      </c>
      <c r="F136" s="297">
        <v>208.95000000000002</v>
      </c>
      <c r="G136" s="298">
        <v>206.10000000000002</v>
      </c>
      <c r="H136" s="298">
        <v>204.4</v>
      </c>
      <c r="I136" s="298">
        <v>201.55</v>
      </c>
      <c r="J136" s="298">
        <v>210.65000000000003</v>
      </c>
      <c r="K136" s="298">
        <v>213.5</v>
      </c>
      <c r="L136" s="298">
        <v>215.20000000000005</v>
      </c>
      <c r="M136" s="285">
        <v>211.8</v>
      </c>
      <c r="N136" s="285">
        <v>207.25</v>
      </c>
      <c r="O136" s="300">
        <v>18948000</v>
      </c>
      <c r="P136" s="301">
        <v>-6.329113924050633E-4</v>
      </c>
    </row>
    <row r="137" spans="1:16" ht="15">
      <c r="A137" s="263">
        <v>127</v>
      </c>
      <c r="B137" s="362" t="s">
        <v>88</v>
      </c>
      <c r="C137" s="465" t="s">
        <v>163</v>
      </c>
      <c r="D137" s="466">
        <v>44315</v>
      </c>
      <c r="E137" s="297">
        <v>1058.9000000000001</v>
      </c>
      <c r="F137" s="297">
        <v>1063.0166666666667</v>
      </c>
      <c r="G137" s="298">
        <v>1045.8833333333332</v>
      </c>
      <c r="H137" s="298">
        <v>1032.8666666666666</v>
      </c>
      <c r="I137" s="298">
        <v>1015.7333333333331</v>
      </c>
      <c r="J137" s="298">
        <v>1076.0333333333333</v>
      </c>
      <c r="K137" s="298">
        <v>1093.166666666667</v>
      </c>
      <c r="L137" s="298">
        <v>1106.1833333333334</v>
      </c>
      <c r="M137" s="285">
        <v>1080.1500000000001</v>
      </c>
      <c r="N137" s="285">
        <v>1050</v>
      </c>
      <c r="O137" s="300">
        <v>2037442</v>
      </c>
      <c r="P137" s="301">
        <v>3.1739488870568835E-2</v>
      </c>
    </row>
    <row r="138" spans="1:16" ht="15">
      <c r="A138" s="263">
        <v>128</v>
      </c>
      <c r="B138" s="362" t="s">
        <v>37</v>
      </c>
      <c r="C138" s="465" t="s">
        <v>164</v>
      </c>
      <c r="D138" s="466">
        <v>44315</v>
      </c>
      <c r="E138" s="297">
        <v>1010.3</v>
      </c>
      <c r="F138" s="297">
        <v>1020.35</v>
      </c>
      <c r="G138" s="298">
        <v>971.15000000000009</v>
      </c>
      <c r="H138" s="298">
        <v>932.00000000000011</v>
      </c>
      <c r="I138" s="298">
        <v>882.80000000000018</v>
      </c>
      <c r="J138" s="298">
        <v>1059.5</v>
      </c>
      <c r="K138" s="298">
        <v>1108.7</v>
      </c>
      <c r="L138" s="298">
        <v>1147.8499999999999</v>
      </c>
      <c r="M138" s="285">
        <v>1069.55</v>
      </c>
      <c r="N138" s="285">
        <v>981.2</v>
      </c>
      <c r="O138" s="300">
        <v>1688950</v>
      </c>
      <c r="P138" s="301">
        <v>3.5435122459614381E-2</v>
      </c>
    </row>
    <row r="139" spans="1:16" ht="15">
      <c r="A139" s="263">
        <v>129</v>
      </c>
      <c r="B139" s="362" t="s">
        <v>53</v>
      </c>
      <c r="C139" s="465" t="s">
        <v>165</v>
      </c>
      <c r="D139" s="466">
        <v>44315</v>
      </c>
      <c r="E139" s="297">
        <v>190.45</v>
      </c>
      <c r="F139" s="297">
        <v>190.95000000000002</v>
      </c>
      <c r="G139" s="298">
        <v>183.75000000000003</v>
      </c>
      <c r="H139" s="298">
        <v>177.05</v>
      </c>
      <c r="I139" s="298">
        <v>169.85000000000002</v>
      </c>
      <c r="J139" s="298">
        <v>197.65000000000003</v>
      </c>
      <c r="K139" s="298">
        <v>204.85000000000002</v>
      </c>
      <c r="L139" s="298">
        <v>211.55000000000004</v>
      </c>
      <c r="M139" s="285">
        <v>198.15</v>
      </c>
      <c r="N139" s="285">
        <v>184.25</v>
      </c>
      <c r="O139" s="300">
        <v>24322300</v>
      </c>
      <c r="P139" s="301">
        <v>2.2057031440409457E-2</v>
      </c>
    </row>
    <row r="140" spans="1:16" ht="15">
      <c r="A140" s="263">
        <v>130</v>
      </c>
      <c r="B140" s="362" t="s">
        <v>42</v>
      </c>
      <c r="C140" s="465" t="s">
        <v>166</v>
      </c>
      <c r="D140" s="466">
        <v>44315</v>
      </c>
      <c r="E140" s="297">
        <v>128.65</v>
      </c>
      <c r="F140" s="297">
        <v>129.38333333333333</v>
      </c>
      <c r="G140" s="298">
        <v>126.16666666666666</v>
      </c>
      <c r="H140" s="298">
        <v>123.68333333333334</v>
      </c>
      <c r="I140" s="298">
        <v>120.46666666666667</v>
      </c>
      <c r="J140" s="298">
        <v>131.86666666666665</v>
      </c>
      <c r="K140" s="298">
        <v>135.08333333333334</v>
      </c>
      <c r="L140" s="298">
        <v>137.56666666666663</v>
      </c>
      <c r="M140" s="285">
        <v>132.6</v>
      </c>
      <c r="N140" s="285">
        <v>126.9</v>
      </c>
      <c r="O140" s="300">
        <v>18864000</v>
      </c>
      <c r="P140" s="301">
        <v>1.0282776349614395E-2</v>
      </c>
    </row>
    <row r="141" spans="1:16" ht="15">
      <c r="A141" s="263">
        <v>131</v>
      </c>
      <c r="B141" s="362" t="s">
        <v>72</v>
      </c>
      <c r="C141" s="465" t="s">
        <v>167</v>
      </c>
      <c r="D141" s="466">
        <v>44315</v>
      </c>
      <c r="E141" s="297">
        <v>1949.2</v>
      </c>
      <c r="F141" s="297">
        <v>1946.5500000000002</v>
      </c>
      <c r="G141" s="298">
        <v>1923.2000000000003</v>
      </c>
      <c r="H141" s="298">
        <v>1897.2</v>
      </c>
      <c r="I141" s="298">
        <v>1873.8500000000001</v>
      </c>
      <c r="J141" s="298">
        <v>1972.5500000000004</v>
      </c>
      <c r="K141" s="298">
        <v>1995.9000000000003</v>
      </c>
      <c r="L141" s="298">
        <v>2021.9000000000005</v>
      </c>
      <c r="M141" s="285">
        <v>1969.9</v>
      </c>
      <c r="N141" s="285">
        <v>1920.55</v>
      </c>
      <c r="O141" s="300">
        <v>30669000</v>
      </c>
      <c r="P141" s="301">
        <v>1.4798944468801443E-2</v>
      </c>
    </row>
    <row r="142" spans="1:16" ht="15">
      <c r="A142" s="263">
        <v>132</v>
      </c>
      <c r="B142" s="362" t="s">
        <v>111</v>
      </c>
      <c r="C142" s="465" t="s">
        <v>168</v>
      </c>
      <c r="D142" s="466">
        <v>44315</v>
      </c>
      <c r="E142" s="297">
        <v>93.1</v>
      </c>
      <c r="F142" s="297">
        <v>92.899999999999991</v>
      </c>
      <c r="G142" s="298">
        <v>89.999999999999986</v>
      </c>
      <c r="H142" s="298">
        <v>86.899999999999991</v>
      </c>
      <c r="I142" s="298">
        <v>83.999999999999986</v>
      </c>
      <c r="J142" s="298">
        <v>95.999999999999986</v>
      </c>
      <c r="K142" s="298">
        <v>98.899999999999991</v>
      </c>
      <c r="L142" s="298">
        <v>101.99999999999999</v>
      </c>
      <c r="M142" s="285">
        <v>95.8</v>
      </c>
      <c r="N142" s="285">
        <v>89.8</v>
      </c>
      <c r="O142" s="300">
        <v>139479000</v>
      </c>
      <c r="P142" s="301">
        <v>0.16412940057088488</v>
      </c>
    </row>
    <row r="143" spans="1:16" ht="15">
      <c r="A143" s="263">
        <v>133</v>
      </c>
      <c r="B143" s="362" t="s">
        <v>56</v>
      </c>
      <c r="C143" s="465" t="s">
        <v>274</v>
      </c>
      <c r="D143" s="466">
        <v>44315</v>
      </c>
      <c r="E143" s="297">
        <v>909.95</v>
      </c>
      <c r="F143" s="297">
        <v>904.80000000000007</v>
      </c>
      <c r="G143" s="298">
        <v>897.15000000000009</v>
      </c>
      <c r="H143" s="298">
        <v>884.35</v>
      </c>
      <c r="I143" s="298">
        <v>876.7</v>
      </c>
      <c r="J143" s="298">
        <v>917.60000000000014</v>
      </c>
      <c r="K143" s="298">
        <v>925.25</v>
      </c>
      <c r="L143" s="298">
        <v>938.05000000000018</v>
      </c>
      <c r="M143" s="285">
        <v>912.45</v>
      </c>
      <c r="N143" s="285">
        <v>892</v>
      </c>
      <c r="O143" s="300">
        <v>4891500</v>
      </c>
      <c r="P143" s="301">
        <v>4.6198267564966311E-2</v>
      </c>
    </row>
    <row r="144" spans="1:16" ht="15">
      <c r="A144" s="263">
        <v>134</v>
      </c>
      <c r="B144" s="362" t="s">
        <v>53</v>
      </c>
      <c r="C144" s="465" t="s">
        <v>169</v>
      </c>
      <c r="D144" s="466">
        <v>44315</v>
      </c>
      <c r="E144" s="297">
        <v>343.95</v>
      </c>
      <c r="F144" s="297">
        <v>342.96666666666664</v>
      </c>
      <c r="G144" s="298">
        <v>337.5333333333333</v>
      </c>
      <c r="H144" s="298">
        <v>331.11666666666667</v>
      </c>
      <c r="I144" s="298">
        <v>325.68333333333334</v>
      </c>
      <c r="J144" s="298">
        <v>349.38333333333327</v>
      </c>
      <c r="K144" s="298">
        <v>354.81666666666655</v>
      </c>
      <c r="L144" s="298">
        <v>361.23333333333323</v>
      </c>
      <c r="M144" s="285">
        <v>348.4</v>
      </c>
      <c r="N144" s="285">
        <v>336.55</v>
      </c>
      <c r="O144" s="300">
        <v>100650000</v>
      </c>
      <c r="P144" s="301">
        <v>-1.9039685845183554E-3</v>
      </c>
    </row>
    <row r="145" spans="1:16" ht="15">
      <c r="A145" s="263">
        <v>135</v>
      </c>
      <c r="B145" s="362" t="s">
        <v>37</v>
      </c>
      <c r="C145" s="465" t="s">
        <v>170</v>
      </c>
      <c r="D145" s="466">
        <v>44315</v>
      </c>
      <c r="E145" s="297">
        <v>30278.85</v>
      </c>
      <c r="F145" s="297">
        <v>30252.816666666666</v>
      </c>
      <c r="G145" s="298">
        <v>29537.033333333333</v>
      </c>
      <c r="H145" s="298">
        <v>28795.216666666667</v>
      </c>
      <c r="I145" s="298">
        <v>28079.433333333334</v>
      </c>
      <c r="J145" s="298">
        <v>30994.633333333331</v>
      </c>
      <c r="K145" s="298">
        <v>31710.416666666664</v>
      </c>
      <c r="L145" s="298">
        <v>32452.23333333333</v>
      </c>
      <c r="M145" s="285">
        <v>30968.6</v>
      </c>
      <c r="N145" s="285">
        <v>29511</v>
      </c>
      <c r="O145" s="300">
        <v>182650</v>
      </c>
      <c r="P145" s="301">
        <v>6.8753657109420718E-2</v>
      </c>
    </row>
    <row r="146" spans="1:16" ht="15">
      <c r="A146" s="263">
        <v>136</v>
      </c>
      <c r="B146" s="362" t="s">
        <v>63</v>
      </c>
      <c r="C146" s="465" t="s">
        <v>171</v>
      </c>
      <c r="D146" s="466">
        <v>44315</v>
      </c>
      <c r="E146" s="297">
        <v>1817.2</v>
      </c>
      <c r="F146" s="297">
        <v>1786.3000000000002</v>
      </c>
      <c r="G146" s="298">
        <v>1750.9500000000003</v>
      </c>
      <c r="H146" s="298">
        <v>1684.7</v>
      </c>
      <c r="I146" s="298">
        <v>1649.3500000000001</v>
      </c>
      <c r="J146" s="298">
        <v>1852.5500000000004</v>
      </c>
      <c r="K146" s="298">
        <v>1887.9000000000003</v>
      </c>
      <c r="L146" s="298">
        <v>1954.1500000000005</v>
      </c>
      <c r="M146" s="285">
        <v>1821.65</v>
      </c>
      <c r="N146" s="285">
        <v>1720.05</v>
      </c>
      <c r="O146" s="300">
        <v>831050</v>
      </c>
      <c r="P146" s="301">
        <v>-2.5161290322580646E-2</v>
      </c>
    </row>
    <row r="147" spans="1:16" ht="15">
      <c r="A147" s="263">
        <v>137</v>
      </c>
      <c r="B147" s="362" t="s">
        <v>78</v>
      </c>
      <c r="C147" s="465" t="s">
        <v>172</v>
      </c>
      <c r="D147" s="466">
        <v>44315</v>
      </c>
      <c r="E147" s="297">
        <v>6021.25</v>
      </c>
      <c r="F147" s="297">
        <v>6049.2333333333336</v>
      </c>
      <c r="G147" s="298">
        <v>5938.4666666666672</v>
      </c>
      <c r="H147" s="298">
        <v>5855.6833333333334</v>
      </c>
      <c r="I147" s="298">
        <v>5744.916666666667</v>
      </c>
      <c r="J147" s="298">
        <v>6132.0166666666673</v>
      </c>
      <c r="K147" s="298">
        <v>6242.7833333333338</v>
      </c>
      <c r="L147" s="298">
        <v>6325.5666666666675</v>
      </c>
      <c r="M147" s="285">
        <v>6160</v>
      </c>
      <c r="N147" s="285">
        <v>5966.45</v>
      </c>
      <c r="O147" s="300">
        <v>474000</v>
      </c>
      <c r="P147" s="301">
        <v>7.4829931972789115E-2</v>
      </c>
    </row>
    <row r="148" spans="1:16" ht="15">
      <c r="A148" s="263">
        <v>138</v>
      </c>
      <c r="B148" s="362" t="s">
        <v>56</v>
      </c>
      <c r="C148" s="465" t="s">
        <v>173</v>
      </c>
      <c r="D148" s="466">
        <v>44315</v>
      </c>
      <c r="E148" s="297">
        <v>1379.8</v>
      </c>
      <c r="F148" s="297">
        <v>1358.8666666666666</v>
      </c>
      <c r="G148" s="298">
        <v>1331.4333333333332</v>
      </c>
      <c r="H148" s="298">
        <v>1283.0666666666666</v>
      </c>
      <c r="I148" s="298">
        <v>1255.6333333333332</v>
      </c>
      <c r="J148" s="298">
        <v>1407.2333333333331</v>
      </c>
      <c r="K148" s="298">
        <v>1434.6666666666665</v>
      </c>
      <c r="L148" s="298">
        <v>1483.0333333333331</v>
      </c>
      <c r="M148" s="285">
        <v>1386.3</v>
      </c>
      <c r="N148" s="285">
        <v>1310.5</v>
      </c>
      <c r="O148" s="300">
        <v>3576000</v>
      </c>
      <c r="P148" s="301">
        <v>9.8010316875460579E-2</v>
      </c>
    </row>
    <row r="149" spans="1:16" ht="15">
      <c r="A149" s="263">
        <v>139</v>
      </c>
      <c r="B149" s="362" t="s">
        <v>51</v>
      </c>
      <c r="C149" s="465" t="s">
        <v>175</v>
      </c>
      <c r="D149" s="466">
        <v>44315</v>
      </c>
      <c r="E149" s="297">
        <v>633.6</v>
      </c>
      <c r="F149" s="297">
        <v>634.58333333333337</v>
      </c>
      <c r="G149" s="298">
        <v>626.7166666666667</v>
      </c>
      <c r="H149" s="298">
        <v>619.83333333333337</v>
      </c>
      <c r="I149" s="298">
        <v>611.9666666666667</v>
      </c>
      <c r="J149" s="298">
        <v>641.4666666666667</v>
      </c>
      <c r="K149" s="298">
        <v>649.33333333333326</v>
      </c>
      <c r="L149" s="298">
        <v>656.2166666666667</v>
      </c>
      <c r="M149" s="285">
        <v>642.45000000000005</v>
      </c>
      <c r="N149" s="285">
        <v>627.70000000000005</v>
      </c>
      <c r="O149" s="300">
        <v>40700800</v>
      </c>
      <c r="P149" s="301">
        <v>-2.2395588136391149E-2</v>
      </c>
    </row>
    <row r="150" spans="1:16" ht="15">
      <c r="A150" s="263">
        <v>140</v>
      </c>
      <c r="B150" s="362" t="s">
        <v>88</v>
      </c>
      <c r="C150" s="465" t="s">
        <v>176</v>
      </c>
      <c r="D150" s="466">
        <v>44315</v>
      </c>
      <c r="E150" s="297">
        <v>465.7</v>
      </c>
      <c r="F150" s="297">
        <v>466.2833333333333</v>
      </c>
      <c r="G150" s="298">
        <v>457.71666666666658</v>
      </c>
      <c r="H150" s="298">
        <v>449.73333333333329</v>
      </c>
      <c r="I150" s="298">
        <v>441.16666666666657</v>
      </c>
      <c r="J150" s="298">
        <v>474.26666666666659</v>
      </c>
      <c r="K150" s="298">
        <v>482.83333333333331</v>
      </c>
      <c r="L150" s="298">
        <v>490.81666666666661</v>
      </c>
      <c r="M150" s="285">
        <v>474.85</v>
      </c>
      <c r="N150" s="285">
        <v>458.3</v>
      </c>
      <c r="O150" s="300">
        <v>13584000</v>
      </c>
      <c r="P150" s="301">
        <v>1.7699115044247787E-3</v>
      </c>
    </row>
    <row r="151" spans="1:16" ht="15">
      <c r="A151" s="263">
        <v>141</v>
      </c>
      <c r="B151" s="362" t="s">
        <v>841</v>
      </c>
      <c r="C151" s="465" t="s">
        <v>177</v>
      </c>
      <c r="D151" s="466">
        <v>44315</v>
      </c>
      <c r="E151" s="297">
        <v>751.9</v>
      </c>
      <c r="F151" s="297">
        <v>748.30000000000007</v>
      </c>
      <c r="G151" s="298">
        <v>734.60000000000014</v>
      </c>
      <c r="H151" s="298">
        <v>717.30000000000007</v>
      </c>
      <c r="I151" s="298">
        <v>703.60000000000014</v>
      </c>
      <c r="J151" s="298">
        <v>765.60000000000014</v>
      </c>
      <c r="K151" s="298">
        <v>779.30000000000018</v>
      </c>
      <c r="L151" s="298">
        <v>796.60000000000014</v>
      </c>
      <c r="M151" s="285">
        <v>762</v>
      </c>
      <c r="N151" s="285">
        <v>731</v>
      </c>
      <c r="O151" s="300">
        <v>10146000</v>
      </c>
      <c r="P151" s="301">
        <v>-1.5524936929943722E-2</v>
      </c>
    </row>
    <row r="152" spans="1:16" ht="15">
      <c r="A152" s="263">
        <v>142</v>
      </c>
      <c r="B152" s="362" t="s">
        <v>49</v>
      </c>
      <c r="C152" s="465" t="s">
        <v>804</v>
      </c>
      <c r="D152" s="466">
        <v>44315</v>
      </c>
      <c r="E152" s="297">
        <v>661.7</v>
      </c>
      <c r="F152" s="297">
        <v>662.2166666666667</v>
      </c>
      <c r="G152" s="298">
        <v>649.68333333333339</v>
      </c>
      <c r="H152" s="298">
        <v>637.66666666666674</v>
      </c>
      <c r="I152" s="298">
        <v>625.13333333333344</v>
      </c>
      <c r="J152" s="298">
        <v>674.23333333333335</v>
      </c>
      <c r="K152" s="298">
        <v>686.76666666666665</v>
      </c>
      <c r="L152" s="298">
        <v>698.7833333333333</v>
      </c>
      <c r="M152" s="285">
        <v>674.75</v>
      </c>
      <c r="N152" s="285">
        <v>650.20000000000005</v>
      </c>
      <c r="O152" s="300">
        <v>17235450</v>
      </c>
      <c r="P152" s="301">
        <v>1.6076402705929169E-2</v>
      </c>
    </row>
    <row r="153" spans="1:16" ht="15">
      <c r="A153" s="263">
        <v>143</v>
      </c>
      <c r="B153" s="362" t="s">
        <v>43</v>
      </c>
      <c r="C153" s="465" t="s">
        <v>179</v>
      </c>
      <c r="D153" s="466">
        <v>44315</v>
      </c>
      <c r="E153" s="297">
        <v>303.7</v>
      </c>
      <c r="F153" s="297">
        <v>302.75</v>
      </c>
      <c r="G153" s="298">
        <v>297.64999999999998</v>
      </c>
      <c r="H153" s="298">
        <v>291.59999999999997</v>
      </c>
      <c r="I153" s="298">
        <v>286.49999999999994</v>
      </c>
      <c r="J153" s="298">
        <v>308.8</v>
      </c>
      <c r="K153" s="298">
        <v>313.90000000000003</v>
      </c>
      <c r="L153" s="298">
        <v>319.95000000000005</v>
      </c>
      <c r="M153" s="285">
        <v>307.85000000000002</v>
      </c>
      <c r="N153" s="285">
        <v>296.7</v>
      </c>
      <c r="O153" s="300">
        <v>96797400</v>
      </c>
      <c r="P153" s="301">
        <v>1.8838492920566354E-2</v>
      </c>
    </row>
    <row r="154" spans="1:16" ht="15">
      <c r="A154" s="263">
        <v>144</v>
      </c>
      <c r="B154" s="362" t="s">
        <v>42</v>
      </c>
      <c r="C154" s="465" t="s">
        <v>181</v>
      </c>
      <c r="D154" s="466">
        <v>44315</v>
      </c>
      <c r="E154" s="297">
        <v>94.45</v>
      </c>
      <c r="F154" s="297">
        <v>94.88333333333334</v>
      </c>
      <c r="G154" s="298">
        <v>92.866666666666674</v>
      </c>
      <c r="H154" s="298">
        <v>91.283333333333331</v>
      </c>
      <c r="I154" s="298">
        <v>89.266666666666666</v>
      </c>
      <c r="J154" s="298">
        <v>96.466666666666683</v>
      </c>
      <c r="K154" s="298">
        <v>98.483333333333363</v>
      </c>
      <c r="L154" s="298">
        <v>100.06666666666669</v>
      </c>
      <c r="M154" s="285">
        <v>96.9</v>
      </c>
      <c r="N154" s="285">
        <v>93.3</v>
      </c>
      <c r="O154" s="300">
        <v>138226500</v>
      </c>
      <c r="P154" s="301">
        <v>6.7846607669616518E-3</v>
      </c>
    </row>
    <row r="155" spans="1:16" ht="15">
      <c r="A155" s="263">
        <v>145</v>
      </c>
      <c r="B155" s="362" t="s">
        <v>111</v>
      </c>
      <c r="C155" s="465" t="s">
        <v>182</v>
      </c>
      <c r="D155" s="466">
        <v>44315</v>
      </c>
      <c r="E155" s="297">
        <v>899.75</v>
      </c>
      <c r="F155" s="297">
        <v>898.08333333333337</v>
      </c>
      <c r="G155" s="298">
        <v>882.76666666666677</v>
      </c>
      <c r="H155" s="298">
        <v>865.78333333333342</v>
      </c>
      <c r="I155" s="298">
        <v>850.46666666666681</v>
      </c>
      <c r="J155" s="298">
        <v>915.06666666666672</v>
      </c>
      <c r="K155" s="298">
        <v>930.38333333333333</v>
      </c>
      <c r="L155" s="298">
        <v>947.36666666666667</v>
      </c>
      <c r="M155" s="285">
        <v>913.4</v>
      </c>
      <c r="N155" s="285">
        <v>881.1</v>
      </c>
      <c r="O155" s="300">
        <v>45276100</v>
      </c>
      <c r="P155" s="301">
        <v>9.4757988098396698E-3</v>
      </c>
    </row>
    <row r="156" spans="1:16" ht="15">
      <c r="A156" s="263">
        <v>146</v>
      </c>
      <c r="B156" s="362" t="s">
        <v>106</v>
      </c>
      <c r="C156" s="465" t="s">
        <v>183</v>
      </c>
      <c r="D156" s="466">
        <v>44315</v>
      </c>
      <c r="E156" s="297">
        <v>3221.6</v>
      </c>
      <c r="F156" s="297">
        <v>3182.75</v>
      </c>
      <c r="G156" s="298">
        <v>3130.15</v>
      </c>
      <c r="H156" s="298">
        <v>3038.7000000000003</v>
      </c>
      <c r="I156" s="298">
        <v>2986.1000000000004</v>
      </c>
      <c r="J156" s="298">
        <v>3274.2</v>
      </c>
      <c r="K156" s="298">
        <v>3326.8</v>
      </c>
      <c r="L156" s="298">
        <v>3418.2499999999995</v>
      </c>
      <c r="M156" s="285">
        <v>3235.35</v>
      </c>
      <c r="N156" s="285">
        <v>3091.3</v>
      </c>
      <c r="O156" s="300">
        <v>7091100</v>
      </c>
      <c r="P156" s="301">
        <v>-0.18904175386832264</v>
      </c>
    </row>
    <row r="157" spans="1:16" ht="15">
      <c r="A157" s="263">
        <v>147</v>
      </c>
      <c r="B157" s="362" t="s">
        <v>106</v>
      </c>
      <c r="C157" s="465" t="s">
        <v>184</v>
      </c>
      <c r="D157" s="466">
        <v>44315</v>
      </c>
      <c r="E157" s="297">
        <v>995.7</v>
      </c>
      <c r="F157" s="297">
        <v>991.63333333333333</v>
      </c>
      <c r="G157" s="298">
        <v>973.26666666666665</v>
      </c>
      <c r="H157" s="298">
        <v>950.83333333333337</v>
      </c>
      <c r="I157" s="298">
        <v>932.4666666666667</v>
      </c>
      <c r="J157" s="298">
        <v>1014.0666666666666</v>
      </c>
      <c r="K157" s="298">
        <v>1032.4333333333332</v>
      </c>
      <c r="L157" s="298">
        <v>1054.8666666666666</v>
      </c>
      <c r="M157" s="285">
        <v>1010</v>
      </c>
      <c r="N157" s="285">
        <v>969.2</v>
      </c>
      <c r="O157" s="300">
        <v>11757600</v>
      </c>
      <c r="P157" s="301">
        <v>-2.0983213429256596E-2</v>
      </c>
    </row>
    <row r="158" spans="1:16" ht="15">
      <c r="A158" s="263">
        <v>148</v>
      </c>
      <c r="B158" s="362" t="s">
        <v>49</v>
      </c>
      <c r="C158" s="465" t="s">
        <v>185</v>
      </c>
      <c r="D158" s="466">
        <v>44315</v>
      </c>
      <c r="E158" s="297">
        <v>1538.55</v>
      </c>
      <c r="F158" s="297">
        <v>1537.1833333333334</v>
      </c>
      <c r="G158" s="298">
        <v>1519.5666666666668</v>
      </c>
      <c r="H158" s="298">
        <v>1500.5833333333335</v>
      </c>
      <c r="I158" s="298">
        <v>1482.9666666666669</v>
      </c>
      <c r="J158" s="298">
        <v>1556.1666666666667</v>
      </c>
      <c r="K158" s="298">
        <v>1573.7833333333335</v>
      </c>
      <c r="L158" s="298">
        <v>1592.7666666666667</v>
      </c>
      <c r="M158" s="285">
        <v>1554.8</v>
      </c>
      <c r="N158" s="285">
        <v>1518.2</v>
      </c>
      <c r="O158" s="300">
        <v>5796750</v>
      </c>
      <c r="P158" s="301">
        <v>-1.629120529464172E-2</v>
      </c>
    </row>
    <row r="159" spans="1:16" ht="15">
      <c r="A159" s="263">
        <v>149</v>
      </c>
      <c r="B159" s="362" t="s">
        <v>51</v>
      </c>
      <c r="C159" s="465" t="s">
        <v>186</v>
      </c>
      <c r="D159" s="466">
        <v>44315</v>
      </c>
      <c r="E159" s="297">
        <v>2572.1</v>
      </c>
      <c r="F159" s="297">
        <v>2591.3833333333332</v>
      </c>
      <c r="G159" s="298">
        <v>2538.8166666666666</v>
      </c>
      <c r="H159" s="298">
        <v>2505.5333333333333</v>
      </c>
      <c r="I159" s="298">
        <v>2452.9666666666667</v>
      </c>
      <c r="J159" s="298">
        <v>2624.6666666666665</v>
      </c>
      <c r="K159" s="298">
        <v>2677.2333333333331</v>
      </c>
      <c r="L159" s="298">
        <v>2710.5166666666664</v>
      </c>
      <c r="M159" s="285">
        <v>2643.95</v>
      </c>
      <c r="N159" s="285">
        <v>2558.1</v>
      </c>
      <c r="O159" s="300">
        <v>987000</v>
      </c>
      <c r="P159" s="301">
        <v>1.9101703665462055E-2</v>
      </c>
    </row>
    <row r="160" spans="1:16" ht="15">
      <c r="A160" s="263">
        <v>150</v>
      </c>
      <c r="B160" s="362" t="s">
        <v>42</v>
      </c>
      <c r="C160" s="465" t="s">
        <v>187</v>
      </c>
      <c r="D160" s="466">
        <v>44315</v>
      </c>
      <c r="E160" s="297">
        <v>397.05</v>
      </c>
      <c r="F160" s="297">
        <v>398.9666666666667</v>
      </c>
      <c r="G160" s="298">
        <v>393.63333333333338</v>
      </c>
      <c r="H160" s="298">
        <v>390.2166666666667</v>
      </c>
      <c r="I160" s="298">
        <v>384.88333333333338</v>
      </c>
      <c r="J160" s="298">
        <v>402.38333333333338</v>
      </c>
      <c r="K160" s="298">
        <v>407.71666666666664</v>
      </c>
      <c r="L160" s="298">
        <v>411.13333333333338</v>
      </c>
      <c r="M160" s="285">
        <v>404.3</v>
      </c>
      <c r="N160" s="285">
        <v>395.55</v>
      </c>
      <c r="O160" s="300">
        <v>2274000</v>
      </c>
      <c r="P160" s="301">
        <v>-2.9449423815621E-2</v>
      </c>
    </row>
    <row r="161" spans="1:16" ht="15">
      <c r="A161" s="263">
        <v>151</v>
      </c>
      <c r="B161" s="362" t="s">
        <v>39</v>
      </c>
      <c r="C161" s="465" t="s">
        <v>510</v>
      </c>
      <c r="D161" s="466">
        <v>44315</v>
      </c>
      <c r="E161" s="297">
        <v>741.3</v>
      </c>
      <c r="F161" s="297">
        <v>734.54999999999984</v>
      </c>
      <c r="G161" s="298">
        <v>721.79999999999973</v>
      </c>
      <c r="H161" s="298">
        <v>702.29999999999984</v>
      </c>
      <c r="I161" s="298">
        <v>689.54999999999973</v>
      </c>
      <c r="J161" s="298">
        <v>754.04999999999973</v>
      </c>
      <c r="K161" s="298">
        <v>766.8</v>
      </c>
      <c r="L161" s="298">
        <v>786.29999999999973</v>
      </c>
      <c r="M161" s="285">
        <v>747.3</v>
      </c>
      <c r="N161" s="285">
        <v>715.05</v>
      </c>
      <c r="O161" s="300">
        <v>1196975</v>
      </c>
      <c r="P161" s="301">
        <v>2.1658415841584157E-2</v>
      </c>
    </row>
    <row r="162" spans="1:16" ht="15">
      <c r="A162" s="263">
        <v>152</v>
      </c>
      <c r="B162" s="362" t="s">
        <v>43</v>
      </c>
      <c r="C162" s="465" t="s">
        <v>188</v>
      </c>
      <c r="D162" s="466">
        <v>44315</v>
      </c>
      <c r="E162" s="297">
        <v>542.9</v>
      </c>
      <c r="F162" s="297">
        <v>543.7833333333333</v>
      </c>
      <c r="G162" s="298">
        <v>533.26666666666665</v>
      </c>
      <c r="H162" s="298">
        <v>523.63333333333333</v>
      </c>
      <c r="I162" s="298">
        <v>513.11666666666667</v>
      </c>
      <c r="J162" s="298">
        <v>553.41666666666663</v>
      </c>
      <c r="K162" s="298">
        <v>563.93333333333328</v>
      </c>
      <c r="L162" s="298">
        <v>573.56666666666661</v>
      </c>
      <c r="M162" s="285">
        <v>554.29999999999995</v>
      </c>
      <c r="N162" s="285">
        <v>534.15</v>
      </c>
      <c r="O162" s="300">
        <v>3729600</v>
      </c>
      <c r="P162" s="301">
        <v>2.1472392638036811E-2</v>
      </c>
    </row>
    <row r="163" spans="1:16" ht="15">
      <c r="A163" s="263">
        <v>153</v>
      </c>
      <c r="B163" s="362" t="s">
        <v>49</v>
      </c>
      <c r="C163" s="465" t="s">
        <v>189</v>
      </c>
      <c r="D163" s="466">
        <v>44315</v>
      </c>
      <c r="E163" s="297">
        <v>1104.75</v>
      </c>
      <c r="F163" s="297">
        <v>1100.8</v>
      </c>
      <c r="G163" s="298">
        <v>1091.8499999999999</v>
      </c>
      <c r="H163" s="298">
        <v>1078.95</v>
      </c>
      <c r="I163" s="298">
        <v>1070</v>
      </c>
      <c r="J163" s="298">
        <v>1113.6999999999998</v>
      </c>
      <c r="K163" s="298">
        <v>1122.6500000000001</v>
      </c>
      <c r="L163" s="298">
        <v>1135.5499999999997</v>
      </c>
      <c r="M163" s="285">
        <v>1109.75</v>
      </c>
      <c r="N163" s="285">
        <v>1087.9000000000001</v>
      </c>
      <c r="O163" s="300">
        <v>1385300</v>
      </c>
      <c r="P163" s="301">
        <v>-1.1488511488511488E-2</v>
      </c>
    </row>
    <row r="164" spans="1:16" ht="15">
      <c r="A164" s="263">
        <v>154</v>
      </c>
      <c r="B164" s="362" t="s">
        <v>37</v>
      </c>
      <c r="C164" s="465" t="s">
        <v>191</v>
      </c>
      <c r="D164" s="466">
        <v>44315</v>
      </c>
      <c r="E164" s="297">
        <v>6546.95</v>
      </c>
      <c r="F164" s="297">
        <v>6562.333333333333</v>
      </c>
      <c r="G164" s="298">
        <v>6394.5666666666657</v>
      </c>
      <c r="H164" s="298">
        <v>6242.1833333333325</v>
      </c>
      <c r="I164" s="298">
        <v>6074.4166666666652</v>
      </c>
      <c r="J164" s="298">
        <v>6714.7166666666662</v>
      </c>
      <c r="K164" s="298">
        <v>6882.4833333333345</v>
      </c>
      <c r="L164" s="298">
        <v>7034.8666666666668</v>
      </c>
      <c r="M164" s="285">
        <v>6730.1</v>
      </c>
      <c r="N164" s="285">
        <v>6409.95</v>
      </c>
      <c r="O164" s="300">
        <v>1926800</v>
      </c>
      <c r="P164" s="301">
        <v>-2.4602612129189023E-2</v>
      </c>
    </row>
    <row r="165" spans="1:16" ht="15">
      <c r="A165" s="263">
        <v>155</v>
      </c>
      <c r="B165" s="362" t="s">
        <v>841</v>
      </c>
      <c r="C165" s="465" t="s">
        <v>193</v>
      </c>
      <c r="D165" s="466">
        <v>44315</v>
      </c>
      <c r="E165" s="297">
        <v>608.15</v>
      </c>
      <c r="F165" s="297">
        <v>611.08333333333326</v>
      </c>
      <c r="G165" s="298">
        <v>595.36666666666656</v>
      </c>
      <c r="H165" s="298">
        <v>582.58333333333326</v>
      </c>
      <c r="I165" s="298">
        <v>566.86666666666656</v>
      </c>
      <c r="J165" s="298">
        <v>623.86666666666656</v>
      </c>
      <c r="K165" s="298">
        <v>639.58333333333326</v>
      </c>
      <c r="L165" s="298">
        <v>652.36666666666656</v>
      </c>
      <c r="M165" s="285">
        <v>626.79999999999995</v>
      </c>
      <c r="N165" s="285">
        <v>598.29999999999995</v>
      </c>
      <c r="O165" s="300">
        <v>22249500</v>
      </c>
      <c r="P165" s="301">
        <v>-4.6525152660657166E-3</v>
      </c>
    </row>
    <row r="166" spans="1:16" ht="15">
      <c r="A166" s="263">
        <v>156</v>
      </c>
      <c r="B166" s="362" t="s">
        <v>111</v>
      </c>
      <c r="C166" s="465" t="s">
        <v>194</v>
      </c>
      <c r="D166" s="466">
        <v>44315</v>
      </c>
      <c r="E166" s="297">
        <v>226.15</v>
      </c>
      <c r="F166" s="297">
        <v>224.30000000000004</v>
      </c>
      <c r="G166" s="298">
        <v>221.30000000000007</v>
      </c>
      <c r="H166" s="298">
        <v>216.45000000000002</v>
      </c>
      <c r="I166" s="298">
        <v>213.45000000000005</v>
      </c>
      <c r="J166" s="298">
        <v>229.15000000000009</v>
      </c>
      <c r="K166" s="298">
        <v>232.15000000000003</v>
      </c>
      <c r="L166" s="298">
        <v>237.00000000000011</v>
      </c>
      <c r="M166" s="285">
        <v>227.3</v>
      </c>
      <c r="N166" s="285">
        <v>219.45</v>
      </c>
      <c r="O166" s="300">
        <v>87320800</v>
      </c>
      <c r="P166" s="301">
        <v>1.6968734204635714E-2</v>
      </c>
    </row>
    <row r="167" spans="1:16" ht="15">
      <c r="A167" s="263">
        <v>157</v>
      </c>
      <c r="B167" s="362" t="s">
        <v>63</v>
      </c>
      <c r="C167" s="465" t="s">
        <v>195</v>
      </c>
      <c r="D167" s="466">
        <v>44315</v>
      </c>
      <c r="E167" s="297">
        <v>948.35</v>
      </c>
      <c r="F167" s="297">
        <v>949.68333333333339</v>
      </c>
      <c r="G167" s="298">
        <v>938.66666666666674</v>
      </c>
      <c r="H167" s="298">
        <v>928.98333333333335</v>
      </c>
      <c r="I167" s="298">
        <v>917.9666666666667</v>
      </c>
      <c r="J167" s="298">
        <v>959.36666666666679</v>
      </c>
      <c r="K167" s="298">
        <v>970.38333333333344</v>
      </c>
      <c r="L167" s="298">
        <v>980.06666666666683</v>
      </c>
      <c r="M167" s="285">
        <v>960.7</v>
      </c>
      <c r="N167" s="285">
        <v>940</v>
      </c>
      <c r="O167" s="300">
        <v>4498000</v>
      </c>
      <c r="P167" s="301">
        <v>-2.7038719446247025E-2</v>
      </c>
    </row>
    <row r="168" spans="1:16" ht="15">
      <c r="A168" s="263">
        <v>158</v>
      </c>
      <c r="B168" s="362" t="s">
        <v>106</v>
      </c>
      <c r="C168" s="465" t="s">
        <v>196</v>
      </c>
      <c r="D168" s="466">
        <v>44315</v>
      </c>
      <c r="E168" s="297">
        <v>433.05</v>
      </c>
      <c r="F168" s="297">
        <v>428.43333333333334</v>
      </c>
      <c r="G168" s="298">
        <v>420.66666666666669</v>
      </c>
      <c r="H168" s="298">
        <v>408.28333333333336</v>
      </c>
      <c r="I168" s="298">
        <v>400.51666666666671</v>
      </c>
      <c r="J168" s="298">
        <v>440.81666666666666</v>
      </c>
      <c r="K168" s="298">
        <v>448.58333333333331</v>
      </c>
      <c r="L168" s="298">
        <v>460.96666666666664</v>
      </c>
      <c r="M168" s="285">
        <v>436.2</v>
      </c>
      <c r="N168" s="285">
        <v>416.05</v>
      </c>
      <c r="O168" s="300">
        <v>41740800</v>
      </c>
      <c r="P168" s="301">
        <v>0.17217828900071891</v>
      </c>
    </row>
    <row r="169" spans="1:16" ht="15">
      <c r="A169" s="263">
        <v>159</v>
      </c>
      <c r="B169" s="362" t="s">
        <v>88</v>
      </c>
      <c r="C169" s="465" t="s">
        <v>198</v>
      </c>
      <c r="D169" s="466">
        <v>44315</v>
      </c>
      <c r="E169" s="297">
        <v>189.35</v>
      </c>
      <c r="F169" s="297">
        <v>188.38333333333333</v>
      </c>
      <c r="G169" s="298">
        <v>185.96666666666664</v>
      </c>
      <c r="H169" s="298">
        <v>182.58333333333331</v>
      </c>
      <c r="I169" s="298">
        <v>180.16666666666663</v>
      </c>
      <c r="J169" s="298">
        <v>191.76666666666665</v>
      </c>
      <c r="K169" s="298">
        <v>194.18333333333334</v>
      </c>
      <c r="L169" s="298">
        <v>197.56666666666666</v>
      </c>
      <c r="M169" s="285">
        <v>190.8</v>
      </c>
      <c r="N169" s="285">
        <v>185</v>
      </c>
      <c r="O169" s="300">
        <v>56316000</v>
      </c>
      <c r="P169" s="301">
        <v>-8.4512993872807949E-3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K26" sqref="K26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44302</v>
      </c>
    </row>
    <row r="7" spans="1:15">
      <c r="A7"/>
    </row>
    <row r="8" spans="1:15" ht="28.5" customHeight="1">
      <c r="A8" s="568" t="s">
        <v>16</v>
      </c>
      <c r="B8" s="569" t="s">
        <v>18</v>
      </c>
      <c r="C8" s="567" t="s">
        <v>19</v>
      </c>
      <c r="D8" s="567" t="s">
        <v>20</v>
      </c>
      <c r="E8" s="567" t="s">
        <v>21</v>
      </c>
      <c r="F8" s="567"/>
      <c r="G8" s="567"/>
      <c r="H8" s="567" t="s">
        <v>22</v>
      </c>
      <c r="I8" s="567"/>
      <c r="J8" s="567"/>
      <c r="K8" s="260"/>
      <c r="L8" s="268"/>
      <c r="M8" s="268"/>
    </row>
    <row r="9" spans="1:15" ht="36" customHeight="1">
      <c r="A9" s="563"/>
      <c r="B9" s="565"/>
      <c r="C9" s="570" t="s">
        <v>23</v>
      </c>
      <c r="D9" s="570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14581.45</v>
      </c>
      <c r="D10" s="284">
        <v>14510.733333333332</v>
      </c>
      <c r="E10" s="284">
        <v>14423.916666666664</v>
      </c>
      <c r="F10" s="284">
        <v>14266.383333333333</v>
      </c>
      <c r="G10" s="284">
        <v>14179.566666666666</v>
      </c>
      <c r="H10" s="284">
        <v>14668.266666666663</v>
      </c>
      <c r="I10" s="284">
        <v>14755.083333333332</v>
      </c>
      <c r="J10" s="284">
        <v>14912.616666666661</v>
      </c>
      <c r="K10" s="283">
        <v>14597.55</v>
      </c>
      <c r="L10" s="283">
        <v>14353.2</v>
      </c>
      <c r="M10" s="288"/>
    </row>
    <row r="11" spans="1:15">
      <c r="A11" s="282">
        <v>2</v>
      </c>
      <c r="B11" s="263" t="s">
        <v>216</v>
      </c>
      <c r="C11" s="285">
        <v>32112.85</v>
      </c>
      <c r="D11" s="265">
        <v>31902.099999999995</v>
      </c>
      <c r="E11" s="265">
        <v>31617.149999999991</v>
      </c>
      <c r="F11" s="265">
        <v>31121.449999999997</v>
      </c>
      <c r="G11" s="265">
        <v>30836.499999999993</v>
      </c>
      <c r="H11" s="265">
        <v>32397.799999999988</v>
      </c>
      <c r="I11" s="265">
        <v>32682.749999999993</v>
      </c>
      <c r="J11" s="265">
        <v>33178.449999999983</v>
      </c>
      <c r="K11" s="285">
        <v>32187.05</v>
      </c>
      <c r="L11" s="285">
        <v>31406.400000000001</v>
      </c>
      <c r="M11" s="288"/>
    </row>
    <row r="12" spans="1:15">
      <c r="A12" s="282">
        <v>3</v>
      </c>
      <c r="B12" s="271" t="s">
        <v>217</v>
      </c>
      <c r="C12" s="285">
        <v>1751.75</v>
      </c>
      <c r="D12" s="265">
        <v>1750.9666666666665</v>
      </c>
      <c r="E12" s="265">
        <v>1732.083333333333</v>
      </c>
      <c r="F12" s="265">
        <v>1712.4166666666665</v>
      </c>
      <c r="G12" s="265">
        <v>1693.5333333333331</v>
      </c>
      <c r="H12" s="265">
        <v>1770.633333333333</v>
      </c>
      <c r="I12" s="265">
        <v>1789.5166666666667</v>
      </c>
      <c r="J12" s="265">
        <v>1809.1833333333329</v>
      </c>
      <c r="K12" s="285">
        <v>1769.85</v>
      </c>
      <c r="L12" s="285">
        <v>1731.3</v>
      </c>
      <c r="M12" s="288"/>
    </row>
    <row r="13" spans="1:15">
      <c r="A13" s="282">
        <v>4</v>
      </c>
      <c r="B13" s="263" t="s">
        <v>218</v>
      </c>
      <c r="C13" s="285">
        <v>4025</v>
      </c>
      <c r="D13" s="265">
        <v>4021.4833333333336</v>
      </c>
      <c r="E13" s="265">
        <v>3972.9666666666672</v>
      </c>
      <c r="F13" s="265">
        <v>3920.9333333333334</v>
      </c>
      <c r="G13" s="265">
        <v>3872.416666666667</v>
      </c>
      <c r="H13" s="265">
        <v>4073.5166666666673</v>
      </c>
      <c r="I13" s="265">
        <v>4122.0333333333338</v>
      </c>
      <c r="J13" s="265">
        <v>4174.0666666666675</v>
      </c>
      <c r="K13" s="285">
        <v>4070</v>
      </c>
      <c r="L13" s="285">
        <v>3969.45</v>
      </c>
      <c r="M13" s="288"/>
    </row>
    <row r="14" spans="1:15">
      <c r="A14" s="282">
        <v>5</v>
      </c>
      <c r="B14" s="263" t="s">
        <v>219</v>
      </c>
      <c r="C14" s="285">
        <v>26010.85</v>
      </c>
      <c r="D14" s="265">
        <v>25796.100000000002</v>
      </c>
      <c r="E14" s="265">
        <v>25508.050000000003</v>
      </c>
      <c r="F14" s="265">
        <v>25005.25</v>
      </c>
      <c r="G14" s="265">
        <v>24717.200000000001</v>
      </c>
      <c r="H14" s="265">
        <v>26298.900000000005</v>
      </c>
      <c r="I14" s="265">
        <v>26586.95</v>
      </c>
      <c r="J14" s="265">
        <v>27089.750000000007</v>
      </c>
      <c r="K14" s="285">
        <v>26084.15</v>
      </c>
      <c r="L14" s="285">
        <v>25293.3</v>
      </c>
      <c r="M14" s="288"/>
    </row>
    <row r="15" spans="1:15">
      <c r="A15" s="282">
        <v>6</v>
      </c>
      <c r="B15" s="263" t="s">
        <v>220</v>
      </c>
      <c r="C15" s="285">
        <v>3059.05</v>
      </c>
      <c r="D15" s="265">
        <v>3058.0666666666671</v>
      </c>
      <c r="E15" s="265">
        <v>3022.5833333333339</v>
      </c>
      <c r="F15" s="265">
        <v>2986.1166666666668</v>
      </c>
      <c r="G15" s="265">
        <v>2950.6333333333337</v>
      </c>
      <c r="H15" s="265">
        <v>3094.5333333333342</v>
      </c>
      <c r="I15" s="265">
        <v>3130.0166666666669</v>
      </c>
      <c r="J15" s="265">
        <v>3166.4833333333345</v>
      </c>
      <c r="K15" s="285">
        <v>3093.55</v>
      </c>
      <c r="L15" s="285">
        <v>3021.6</v>
      </c>
      <c r="M15" s="288"/>
    </row>
    <row r="16" spans="1:15">
      <c r="A16" s="282">
        <v>7</v>
      </c>
      <c r="B16" s="263" t="s">
        <v>221</v>
      </c>
      <c r="C16" s="285">
        <v>6562.6</v>
      </c>
      <c r="D16" s="265">
        <v>6545.1500000000005</v>
      </c>
      <c r="E16" s="265">
        <v>6470.0000000000009</v>
      </c>
      <c r="F16" s="265">
        <v>6377.4000000000005</v>
      </c>
      <c r="G16" s="265">
        <v>6302.2500000000009</v>
      </c>
      <c r="H16" s="265">
        <v>6637.7500000000009</v>
      </c>
      <c r="I16" s="265">
        <v>6712.9000000000005</v>
      </c>
      <c r="J16" s="265">
        <v>6805.5000000000009</v>
      </c>
      <c r="K16" s="285">
        <v>6620.3</v>
      </c>
      <c r="L16" s="285">
        <v>6452.55</v>
      </c>
      <c r="M16" s="288"/>
    </row>
    <row r="17" spans="1:13">
      <c r="A17" s="282">
        <v>8</v>
      </c>
      <c r="B17" s="263" t="s">
        <v>38</v>
      </c>
      <c r="C17" s="263">
        <v>1836.65</v>
      </c>
      <c r="D17" s="265">
        <v>1848.2833333333335</v>
      </c>
      <c r="E17" s="265">
        <v>1800.366666666667</v>
      </c>
      <c r="F17" s="265">
        <v>1764.0833333333335</v>
      </c>
      <c r="G17" s="265">
        <v>1716.166666666667</v>
      </c>
      <c r="H17" s="265">
        <v>1884.5666666666671</v>
      </c>
      <c r="I17" s="265">
        <v>1932.4833333333336</v>
      </c>
      <c r="J17" s="265">
        <v>1968.7666666666671</v>
      </c>
      <c r="K17" s="263">
        <v>1896.2</v>
      </c>
      <c r="L17" s="263">
        <v>1812</v>
      </c>
      <c r="M17" s="263">
        <v>7.0645300000000004</v>
      </c>
    </row>
    <row r="18" spans="1:13">
      <c r="A18" s="282">
        <v>9</v>
      </c>
      <c r="B18" s="263" t="s">
        <v>222</v>
      </c>
      <c r="C18" s="263">
        <v>1055.45</v>
      </c>
      <c r="D18" s="265">
        <v>1066.4833333333333</v>
      </c>
      <c r="E18" s="265">
        <v>1028.9666666666667</v>
      </c>
      <c r="F18" s="265">
        <v>1002.4833333333333</v>
      </c>
      <c r="G18" s="265">
        <v>964.9666666666667</v>
      </c>
      <c r="H18" s="265">
        <v>1092.9666666666667</v>
      </c>
      <c r="I18" s="265">
        <v>1130.4833333333336</v>
      </c>
      <c r="J18" s="265">
        <v>1156.9666666666667</v>
      </c>
      <c r="K18" s="263">
        <v>1104</v>
      </c>
      <c r="L18" s="263">
        <v>1040</v>
      </c>
      <c r="M18" s="263">
        <v>23.326080000000001</v>
      </c>
    </row>
    <row r="19" spans="1:13">
      <c r="A19" s="282">
        <v>10</v>
      </c>
      <c r="B19" s="263" t="s">
        <v>735</v>
      </c>
      <c r="C19" s="264">
        <v>1369</v>
      </c>
      <c r="D19" s="265">
        <v>1365.95</v>
      </c>
      <c r="E19" s="265">
        <v>1343.3500000000001</v>
      </c>
      <c r="F19" s="265">
        <v>1317.7</v>
      </c>
      <c r="G19" s="265">
        <v>1295.1000000000001</v>
      </c>
      <c r="H19" s="265">
        <v>1391.6000000000001</v>
      </c>
      <c r="I19" s="265">
        <v>1414.2</v>
      </c>
      <c r="J19" s="265">
        <v>1439.8500000000001</v>
      </c>
      <c r="K19" s="263">
        <v>1388.55</v>
      </c>
      <c r="L19" s="263">
        <v>1340.3</v>
      </c>
      <c r="M19" s="263">
        <v>1.66764</v>
      </c>
    </row>
    <row r="20" spans="1:13">
      <c r="A20" s="282">
        <v>11</v>
      </c>
      <c r="B20" s="263" t="s">
        <v>288</v>
      </c>
      <c r="C20" s="263">
        <v>14919.75</v>
      </c>
      <c r="D20" s="265">
        <v>14952.300000000001</v>
      </c>
      <c r="E20" s="265">
        <v>14822.450000000003</v>
      </c>
      <c r="F20" s="265">
        <v>14725.150000000001</v>
      </c>
      <c r="G20" s="265">
        <v>14595.300000000003</v>
      </c>
      <c r="H20" s="265">
        <v>15049.600000000002</v>
      </c>
      <c r="I20" s="265">
        <v>15179.45</v>
      </c>
      <c r="J20" s="265">
        <v>15276.750000000002</v>
      </c>
      <c r="K20" s="263">
        <v>15082.15</v>
      </c>
      <c r="L20" s="263">
        <v>14855</v>
      </c>
      <c r="M20" s="263">
        <v>6.6850000000000007E-2</v>
      </c>
    </row>
    <row r="21" spans="1:13">
      <c r="A21" s="282">
        <v>12</v>
      </c>
      <c r="B21" s="263" t="s">
        <v>40</v>
      </c>
      <c r="C21" s="263">
        <v>1129.95</v>
      </c>
      <c r="D21" s="265">
        <v>1118.7333333333333</v>
      </c>
      <c r="E21" s="265">
        <v>1092.5666666666666</v>
      </c>
      <c r="F21" s="265">
        <v>1055.1833333333332</v>
      </c>
      <c r="G21" s="265">
        <v>1029.0166666666664</v>
      </c>
      <c r="H21" s="265">
        <v>1156.1166666666668</v>
      </c>
      <c r="I21" s="265">
        <v>1182.2833333333333</v>
      </c>
      <c r="J21" s="265">
        <v>1219.666666666667</v>
      </c>
      <c r="K21" s="263">
        <v>1144.9000000000001</v>
      </c>
      <c r="L21" s="263">
        <v>1081.3499999999999</v>
      </c>
      <c r="M21" s="263">
        <v>93.508889999999994</v>
      </c>
    </row>
    <row r="22" spans="1:13">
      <c r="A22" s="282">
        <v>13</v>
      </c>
      <c r="B22" s="263" t="s">
        <v>289</v>
      </c>
      <c r="C22" s="263">
        <v>1122.7</v>
      </c>
      <c r="D22" s="265">
        <v>1117.3666666666666</v>
      </c>
      <c r="E22" s="265">
        <v>1090.7333333333331</v>
      </c>
      <c r="F22" s="265">
        <v>1058.7666666666667</v>
      </c>
      <c r="G22" s="265">
        <v>1032.1333333333332</v>
      </c>
      <c r="H22" s="265">
        <v>1149.333333333333</v>
      </c>
      <c r="I22" s="265">
        <v>1175.9666666666667</v>
      </c>
      <c r="J22" s="265">
        <v>1207.9333333333329</v>
      </c>
      <c r="K22" s="263">
        <v>1144</v>
      </c>
      <c r="L22" s="263">
        <v>1085.4000000000001</v>
      </c>
      <c r="M22" s="263">
        <v>7.8622300000000003</v>
      </c>
    </row>
    <row r="23" spans="1:13">
      <c r="A23" s="282">
        <v>14</v>
      </c>
      <c r="B23" s="263" t="s">
        <v>41</v>
      </c>
      <c r="C23" s="263">
        <v>750.35</v>
      </c>
      <c r="D23" s="265">
        <v>743.2833333333333</v>
      </c>
      <c r="E23" s="265">
        <v>732.06666666666661</v>
      </c>
      <c r="F23" s="265">
        <v>713.7833333333333</v>
      </c>
      <c r="G23" s="265">
        <v>702.56666666666661</v>
      </c>
      <c r="H23" s="265">
        <v>761.56666666666661</v>
      </c>
      <c r="I23" s="265">
        <v>772.7833333333333</v>
      </c>
      <c r="J23" s="265">
        <v>791.06666666666661</v>
      </c>
      <c r="K23" s="263">
        <v>754.5</v>
      </c>
      <c r="L23" s="263">
        <v>725</v>
      </c>
      <c r="M23" s="263">
        <v>261.08614</v>
      </c>
    </row>
    <row r="24" spans="1:13">
      <c r="A24" s="282">
        <v>15</v>
      </c>
      <c r="B24" s="263" t="s">
        <v>831</v>
      </c>
      <c r="C24" s="263">
        <v>1113.55</v>
      </c>
      <c r="D24" s="265">
        <v>1078.75</v>
      </c>
      <c r="E24" s="265">
        <v>1027.8</v>
      </c>
      <c r="F24" s="265">
        <v>942.05</v>
      </c>
      <c r="G24" s="265">
        <v>891.09999999999991</v>
      </c>
      <c r="H24" s="265">
        <v>1164.5</v>
      </c>
      <c r="I24" s="265">
        <v>1215.4499999999998</v>
      </c>
      <c r="J24" s="265">
        <v>1301.2</v>
      </c>
      <c r="K24" s="263">
        <v>1129.7</v>
      </c>
      <c r="L24" s="263">
        <v>993</v>
      </c>
      <c r="M24" s="263">
        <v>29.003830000000001</v>
      </c>
    </row>
    <row r="25" spans="1:13">
      <c r="A25" s="282">
        <v>16</v>
      </c>
      <c r="B25" s="263" t="s">
        <v>290</v>
      </c>
      <c r="C25" s="263">
        <v>944.15</v>
      </c>
      <c r="D25" s="265">
        <v>916.15</v>
      </c>
      <c r="E25" s="265">
        <v>888.09999999999991</v>
      </c>
      <c r="F25" s="265">
        <v>832.05</v>
      </c>
      <c r="G25" s="265">
        <v>803.99999999999989</v>
      </c>
      <c r="H25" s="265">
        <v>972.19999999999993</v>
      </c>
      <c r="I25" s="265">
        <v>1000.2499999999999</v>
      </c>
      <c r="J25" s="265">
        <v>1056.3</v>
      </c>
      <c r="K25" s="263">
        <v>944.2</v>
      </c>
      <c r="L25" s="263">
        <v>860.1</v>
      </c>
      <c r="M25" s="263">
        <v>14.77107</v>
      </c>
    </row>
    <row r="26" spans="1:13">
      <c r="A26" s="282">
        <v>17</v>
      </c>
      <c r="B26" s="263" t="s">
        <v>223</v>
      </c>
      <c r="C26" s="263">
        <v>119.65</v>
      </c>
      <c r="D26" s="265">
        <v>120.13333333333333</v>
      </c>
      <c r="E26" s="265">
        <v>116.86666666666665</v>
      </c>
      <c r="F26" s="265">
        <v>114.08333333333331</v>
      </c>
      <c r="G26" s="265">
        <v>110.81666666666663</v>
      </c>
      <c r="H26" s="265">
        <v>122.91666666666666</v>
      </c>
      <c r="I26" s="265">
        <v>126.18333333333334</v>
      </c>
      <c r="J26" s="265">
        <v>128.96666666666667</v>
      </c>
      <c r="K26" s="263">
        <v>123.4</v>
      </c>
      <c r="L26" s="263">
        <v>117.35</v>
      </c>
      <c r="M26" s="263">
        <v>74.432370000000006</v>
      </c>
    </row>
    <row r="27" spans="1:13">
      <c r="A27" s="282">
        <v>18</v>
      </c>
      <c r="B27" s="263" t="s">
        <v>224</v>
      </c>
      <c r="C27" s="263">
        <v>171.6</v>
      </c>
      <c r="D27" s="265">
        <v>172.03333333333333</v>
      </c>
      <c r="E27" s="265">
        <v>168.81666666666666</v>
      </c>
      <c r="F27" s="265">
        <v>166.03333333333333</v>
      </c>
      <c r="G27" s="265">
        <v>162.81666666666666</v>
      </c>
      <c r="H27" s="265">
        <v>174.81666666666666</v>
      </c>
      <c r="I27" s="265">
        <v>178.0333333333333</v>
      </c>
      <c r="J27" s="265">
        <v>180.81666666666666</v>
      </c>
      <c r="K27" s="263">
        <v>175.25</v>
      </c>
      <c r="L27" s="263">
        <v>169.25</v>
      </c>
      <c r="M27" s="263">
        <v>13.25248</v>
      </c>
    </row>
    <row r="28" spans="1:13">
      <c r="A28" s="282">
        <v>19</v>
      </c>
      <c r="B28" s="263" t="s">
        <v>225</v>
      </c>
      <c r="C28" s="263">
        <v>1709.6</v>
      </c>
      <c r="D28" s="265">
        <v>1715.7166666666665</v>
      </c>
      <c r="E28" s="265">
        <v>1686.4333333333329</v>
      </c>
      <c r="F28" s="265">
        <v>1663.2666666666664</v>
      </c>
      <c r="G28" s="265">
        <v>1633.9833333333329</v>
      </c>
      <c r="H28" s="265">
        <v>1738.883333333333</v>
      </c>
      <c r="I28" s="265">
        <v>1768.1666666666663</v>
      </c>
      <c r="J28" s="265">
        <v>1791.333333333333</v>
      </c>
      <c r="K28" s="263">
        <v>1745</v>
      </c>
      <c r="L28" s="263">
        <v>1692.55</v>
      </c>
      <c r="M28" s="263">
        <v>1.1418299999999999</v>
      </c>
    </row>
    <row r="29" spans="1:13">
      <c r="A29" s="282">
        <v>20</v>
      </c>
      <c r="B29" s="263" t="s">
        <v>294</v>
      </c>
      <c r="C29" s="263">
        <v>972.6</v>
      </c>
      <c r="D29" s="265">
        <v>973.18333333333339</v>
      </c>
      <c r="E29" s="265">
        <v>959.41666666666674</v>
      </c>
      <c r="F29" s="265">
        <v>946.23333333333335</v>
      </c>
      <c r="G29" s="265">
        <v>932.4666666666667</v>
      </c>
      <c r="H29" s="265">
        <v>986.36666666666679</v>
      </c>
      <c r="I29" s="265">
        <v>1000.1333333333334</v>
      </c>
      <c r="J29" s="265">
        <v>1013.3166666666668</v>
      </c>
      <c r="K29" s="263">
        <v>986.95</v>
      </c>
      <c r="L29" s="263">
        <v>960</v>
      </c>
      <c r="M29" s="263">
        <v>1.40229</v>
      </c>
    </row>
    <row r="30" spans="1:13">
      <c r="A30" s="282">
        <v>21</v>
      </c>
      <c r="B30" s="263" t="s">
        <v>226</v>
      </c>
      <c r="C30" s="263">
        <v>2750.45</v>
      </c>
      <c r="D30" s="265">
        <v>2737.9666666666667</v>
      </c>
      <c r="E30" s="265">
        <v>2693.9833333333336</v>
      </c>
      <c r="F30" s="265">
        <v>2637.5166666666669</v>
      </c>
      <c r="G30" s="265">
        <v>2593.5333333333338</v>
      </c>
      <c r="H30" s="265">
        <v>2794.4333333333334</v>
      </c>
      <c r="I30" s="265">
        <v>2838.4166666666661</v>
      </c>
      <c r="J30" s="265">
        <v>2894.8833333333332</v>
      </c>
      <c r="K30" s="263">
        <v>2781.95</v>
      </c>
      <c r="L30" s="263">
        <v>2681.5</v>
      </c>
      <c r="M30" s="263">
        <v>1.1231899999999999</v>
      </c>
    </row>
    <row r="31" spans="1:13">
      <c r="A31" s="282">
        <v>22</v>
      </c>
      <c r="B31" s="263" t="s">
        <v>44</v>
      </c>
      <c r="C31" s="263">
        <v>801.9</v>
      </c>
      <c r="D31" s="265">
        <v>800.13333333333333</v>
      </c>
      <c r="E31" s="265">
        <v>790.26666666666665</v>
      </c>
      <c r="F31" s="265">
        <v>778.63333333333333</v>
      </c>
      <c r="G31" s="265">
        <v>768.76666666666665</v>
      </c>
      <c r="H31" s="265">
        <v>811.76666666666665</v>
      </c>
      <c r="I31" s="265">
        <v>821.63333333333321</v>
      </c>
      <c r="J31" s="265">
        <v>833.26666666666665</v>
      </c>
      <c r="K31" s="263">
        <v>810</v>
      </c>
      <c r="L31" s="263">
        <v>788.5</v>
      </c>
      <c r="M31" s="263">
        <v>10.06376</v>
      </c>
    </row>
    <row r="32" spans="1:13">
      <c r="A32" s="282">
        <v>23</v>
      </c>
      <c r="B32" s="263" t="s">
        <v>45</v>
      </c>
      <c r="C32" s="263">
        <v>295.2</v>
      </c>
      <c r="D32" s="265">
        <v>298.23333333333335</v>
      </c>
      <c r="E32" s="265">
        <v>289.9666666666667</v>
      </c>
      <c r="F32" s="265">
        <v>284.73333333333335</v>
      </c>
      <c r="G32" s="265">
        <v>276.4666666666667</v>
      </c>
      <c r="H32" s="265">
        <v>303.4666666666667</v>
      </c>
      <c r="I32" s="265">
        <v>311.73333333333335</v>
      </c>
      <c r="J32" s="265">
        <v>316.9666666666667</v>
      </c>
      <c r="K32" s="263">
        <v>306.5</v>
      </c>
      <c r="L32" s="263">
        <v>293</v>
      </c>
      <c r="M32" s="263">
        <v>90.690020000000004</v>
      </c>
    </row>
    <row r="33" spans="1:13">
      <c r="A33" s="282">
        <v>24</v>
      </c>
      <c r="B33" s="263" t="s">
        <v>46</v>
      </c>
      <c r="C33" s="263">
        <v>2993.5</v>
      </c>
      <c r="D33" s="265">
        <v>2978.25</v>
      </c>
      <c r="E33" s="265">
        <v>2917.55</v>
      </c>
      <c r="F33" s="265">
        <v>2841.6000000000004</v>
      </c>
      <c r="G33" s="265">
        <v>2780.9000000000005</v>
      </c>
      <c r="H33" s="265">
        <v>3054.2</v>
      </c>
      <c r="I33" s="265">
        <v>3114.8999999999996</v>
      </c>
      <c r="J33" s="265">
        <v>3190.8499999999995</v>
      </c>
      <c r="K33" s="263">
        <v>3038.95</v>
      </c>
      <c r="L33" s="263">
        <v>2902.3</v>
      </c>
      <c r="M33" s="263">
        <v>6.92875</v>
      </c>
    </row>
    <row r="34" spans="1:13">
      <c r="A34" s="282">
        <v>25</v>
      </c>
      <c r="B34" s="263" t="s">
        <v>47</v>
      </c>
      <c r="C34" s="263">
        <v>208.4</v>
      </c>
      <c r="D34" s="265">
        <v>209.73333333333335</v>
      </c>
      <c r="E34" s="265">
        <v>203.9666666666667</v>
      </c>
      <c r="F34" s="265">
        <v>199.53333333333336</v>
      </c>
      <c r="G34" s="265">
        <v>193.76666666666671</v>
      </c>
      <c r="H34" s="265">
        <v>214.16666666666669</v>
      </c>
      <c r="I34" s="265">
        <v>219.93333333333334</v>
      </c>
      <c r="J34" s="265">
        <v>224.36666666666667</v>
      </c>
      <c r="K34" s="263">
        <v>215.5</v>
      </c>
      <c r="L34" s="263">
        <v>205.3</v>
      </c>
      <c r="M34" s="263">
        <v>72.431100000000001</v>
      </c>
    </row>
    <row r="35" spans="1:13">
      <c r="A35" s="282">
        <v>26</v>
      </c>
      <c r="B35" s="263" t="s">
        <v>48</v>
      </c>
      <c r="C35" s="263">
        <v>112</v>
      </c>
      <c r="D35" s="265">
        <v>112.3</v>
      </c>
      <c r="E35" s="265">
        <v>109.75</v>
      </c>
      <c r="F35" s="265">
        <v>107.5</v>
      </c>
      <c r="G35" s="265">
        <v>104.95</v>
      </c>
      <c r="H35" s="265">
        <v>114.55</v>
      </c>
      <c r="I35" s="265">
        <v>117.09999999999998</v>
      </c>
      <c r="J35" s="265">
        <v>119.35</v>
      </c>
      <c r="K35" s="263">
        <v>114.85</v>
      </c>
      <c r="L35" s="263">
        <v>110.05</v>
      </c>
      <c r="M35" s="263">
        <v>225.12842000000001</v>
      </c>
    </row>
    <row r="36" spans="1:13">
      <c r="A36" s="282">
        <v>27</v>
      </c>
      <c r="B36" s="263" t="s">
        <v>50</v>
      </c>
      <c r="C36" s="263">
        <v>2587.6999999999998</v>
      </c>
      <c r="D36" s="265">
        <v>2572.75</v>
      </c>
      <c r="E36" s="265">
        <v>2551.9499999999998</v>
      </c>
      <c r="F36" s="265">
        <v>2516.1999999999998</v>
      </c>
      <c r="G36" s="265">
        <v>2495.3999999999996</v>
      </c>
      <c r="H36" s="265">
        <v>2608.5</v>
      </c>
      <c r="I36" s="265">
        <v>2629.3</v>
      </c>
      <c r="J36" s="265">
        <v>2665.05</v>
      </c>
      <c r="K36" s="263">
        <v>2593.5500000000002</v>
      </c>
      <c r="L36" s="263">
        <v>2537</v>
      </c>
      <c r="M36" s="263">
        <v>12.09829</v>
      </c>
    </row>
    <row r="37" spans="1:13">
      <c r="A37" s="282">
        <v>28</v>
      </c>
      <c r="B37" s="263" t="s">
        <v>52</v>
      </c>
      <c r="C37" s="263">
        <v>915.25</v>
      </c>
      <c r="D37" s="265">
        <v>915.75</v>
      </c>
      <c r="E37" s="265">
        <v>899.5</v>
      </c>
      <c r="F37" s="265">
        <v>883.75</v>
      </c>
      <c r="G37" s="265">
        <v>867.5</v>
      </c>
      <c r="H37" s="265">
        <v>931.5</v>
      </c>
      <c r="I37" s="265">
        <v>947.75</v>
      </c>
      <c r="J37" s="265">
        <v>963.5</v>
      </c>
      <c r="K37" s="263">
        <v>932</v>
      </c>
      <c r="L37" s="263">
        <v>900</v>
      </c>
      <c r="M37" s="263">
        <v>43.935809999999996</v>
      </c>
    </row>
    <row r="38" spans="1:13">
      <c r="A38" s="282">
        <v>29</v>
      </c>
      <c r="B38" s="263" t="s">
        <v>227</v>
      </c>
      <c r="C38" s="263">
        <v>2928.9</v>
      </c>
      <c r="D38" s="265">
        <v>2903.3166666666671</v>
      </c>
      <c r="E38" s="265">
        <v>2853.6833333333343</v>
      </c>
      <c r="F38" s="265">
        <v>2778.4666666666672</v>
      </c>
      <c r="G38" s="265">
        <v>2728.8333333333344</v>
      </c>
      <c r="H38" s="265">
        <v>2978.5333333333342</v>
      </c>
      <c r="I38" s="265">
        <v>3028.1666666666665</v>
      </c>
      <c r="J38" s="265">
        <v>3103.3833333333341</v>
      </c>
      <c r="K38" s="263">
        <v>2952.95</v>
      </c>
      <c r="L38" s="263">
        <v>2828.1</v>
      </c>
      <c r="M38" s="263">
        <v>3.7754400000000001</v>
      </c>
    </row>
    <row r="39" spans="1:13">
      <c r="A39" s="282">
        <v>30</v>
      </c>
      <c r="B39" s="263" t="s">
        <v>54</v>
      </c>
      <c r="C39" s="263">
        <v>668.85</v>
      </c>
      <c r="D39" s="265">
        <v>664.16666666666663</v>
      </c>
      <c r="E39" s="265">
        <v>656.98333333333323</v>
      </c>
      <c r="F39" s="265">
        <v>645.11666666666656</v>
      </c>
      <c r="G39" s="265">
        <v>637.93333333333317</v>
      </c>
      <c r="H39" s="265">
        <v>676.0333333333333</v>
      </c>
      <c r="I39" s="265">
        <v>683.2166666666667</v>
      </c>
      <c r="J39" s="265">
        <v>695.08333333333337</v>
      </c>
      <c r="K39" s="263">
        <v>671.35</v>
      </c>
      <c r="L39" s="263">
        <v>652.29999999999995</v>
      </c>
      <c r="M39" s="263">
        <v>151.95950999999999</v>
      </c>
    </row>
    <row r="40" spans="1:13">
      <c r="A40" s="282">
        <v>31</v>
      </c>
      <c r="B40" s="263" t="s">
        <v>55</v>
      </c>
      <c r="C40" s="263">
        <v>3597.5</v>
      </c>
      <c r="D40" s="265">
        <v>3593.0499999999997</v>
      </c>
      <c r="E40" s="265">
        <v>3530.5499999999993</v>
      </c>
      <c r="F40" s="265">
        <v>3463.5999999999995</v>
      </c>
      <c r="G40" s="265">
        <v>3401.099999999999</v>
      </c>
      <c r="H40" s="265">
        <v>3659.9999999999995</v>
      </c>
      <c r="I40" s="265">
        <v>3722.5000000000005</v>
      </c>
      <c r="J40" s="265">
        <v>3789.45</v>
      </c>
      <c r="K40" s="263">
        <v>3655.55</v>
      </c>
      <c r="L40" s="263">
        <v>3526.1</v>
      </c>
      <c r="M40" s="263">
        <v>6.1444999999999999</v>
      </c>
    </row>
    <row r="41" spans="1:13">
      <c r="A41" s="282">
        <v>32</v>
      </c>
      <c r="B41" s="263" t="s">
        <v>58</v>
      </c>
      <c r="C41" s="263">
        <v>4660.3</v>
      </c>
      <c r="D41" s="265">
        <v>4658.8</v>
      </c>
      <c r="E41" s="265">
        <v>4567.6000000000004</v>
      </c>
      <c r="F41" s="265">
        <v>4474.9000000000005</v>
      </c>
      <c r="G41" s="265">
        <v>4383.7000000000007</v>
      </c>
      <c r="H41" s="265">
        <v>4751.5</v>
      </c>
      <c r="I41" s="265">
        <v>4842.6999999999989</v>
      </c>
      <c r="J41" s="265">
        <v>4935.3999999999996</v>
      </c>
      <c r="K41" s="263">
        <v>4750</v>
      </c>
      <c r="L41" s="263">
        <v>4566.1000000000004</v>
      </c>
      <c r="M41" s="263">
        <v>28.97185</v>
      </c>
    </row>
    <row r="42" spans="1:13">
      <c r="A42" s="282">
        <v>33</v>
      </c>
      <c r="B42" s="263" t="s">
        <v>57</v>
      </c>
      <c r="C42" s="263">
        <v>9739.7000000000007</v>
      </c>
      <c r="D42" s="265">
        <v>9723.5666666666675</v>
      </c>
      <c r="E42" s="265">
        <v>9613.133333333335</v>
      </c>
      <c r="F42" s="265">
        <v>9486.5666666666675</v>
      </c>
      <c r="G42" s="265">
        <v>9376.133333333335</v>
      </c>
      <c r="H42" s="265">
        <v>9850.133333333335</v>
      </c>
      <c r="I42" s="265">
        <v>9960.5666666666657</v>
      </c>
      <c r="J42" s="265">
        <v>10087.133333333335</v>
      </c>
      <c r="K42" s="263">
        <v>9834</v>
      </c>
      <c r="L42" s="263">
        <v>9597</v>
      </c>
      <c r="M42" s="263">
        <v>5.8750400000000003</v>
      </c>
    </row>
    <row r="43" spans="1:13">
      <c r="A43" s="282">
        <v>34</v>
      </c>
      <c r="B43" s="263" t="s">
        <v>228</v>
      </c>
      <c r="C43" s="263">
        <v>3341.1</v>
      </c>
      <c r="D43" s="265">
        <v>3323.7000000000003</v>
      </c>
      <c r="E43" s="265">
        <v>3287.4000000000005</v>
      </c>
      <c r="F43" s="265">
        <v>3233.7000000000003</v>
      </c>
      <c r="G43" s="265">
        <v>3197.4000000000005</v>
      </c>
      <c r="H43" s="265">
        <v>3377.4000000000005</v>
      </c>
      <c r="I43" s="265">
        <v>3413.7000000000007</v>
      </c>
      <c r="J43" s="265">
        <v>3467.4000000000005</v>
      </c>
      <c r="K43" s="263">
        <v>3360</v>
      </c>
      <c r="L43" s="263">
        <v>3270</v>
      </c>
      <c r="M43" s="263">
        <v>0.13012000000000001</v>
      </c>
    </row>
    <row r="44" spans="1:13">
      <c r="A44" s="282">
        <v>35</v>
      </c>
      <c r="B44" s="263" t="s">
        <v>59</v>
      </c>
      <c r="C44" s="263">
        <v>1678.45</v>
      </c>
      <c r="D44" s="265">
        <v>1666.6166666666668</v>
      </c>
      <c r="E44" s="265">
        <v>1644.2333333333336</v>
      </c>
      <c r="F44" s="265">
        <v>1610.0166666666669</v>
      </c>
      <c r="G44" s="265">
        <v>1587.6333333333337</v>
      </c>
      <c r="H44" s="265">
        <v>1700.8333333333335</v>
      </c>
      <c r="I44" s="265">
        <v>1723.2166666666667</v>
      </c>
      <c r="J44" s="265">
        <v>1757.4333333333334</v>
      </c>
      <c r="K44" s="263">
        <v>1689</v>
      </c>
      <c r="L44" s="263">
        <v>1632.4</v>
      </c>
      <c r="M44" s="263">
        <v>3.79962</v>
      </c>
    </row>
    <row r="45" spans="1:13">
      <c r="A45" s="282">
        <v>36</v>
      </c>
      <c r="B45" s="263" t="s">
        <v>229</v>
      </c>
      <c r="C45" s="263">
        <v>326.2</v>
      </c>
      <c r="D45" s="265">
        <v>327.36666666666667</v>
      </c>
      <c r="E45" s="265">
        <v>318.93333333333334</v>
      </c>
      <c r="F45" s="265">
        <v>311.66666666666669</v>
      </c>
      <c r="G45" s="265">
        <v>303.23333333333335</v>
      </c>
      <c r="H45" s="265">
        <v>334.63333333333333</v>
      </c>
      <c r="I45" s="265">
        <v>343.06666666666672</v>
      </c>
      <c r="J45" s="265">
        <v>350.33333333333331</v>
      </c>
      <c r="K45" s="263">
        <v>335.8</v>
      </c>
      <c r="L45" s="263">
        <v>320.10000000000002</v>
      </c>
      <c r="M45" s="263">
        <v>111.19029999999999</v>
      </c>
    </row>
    <row r="46" spans="1:13">
      <c r="A46" s="282">
        <v>37</v>
      </c>
      <c r="B46" s="263" t="s">
        <v>60</v>
      </c>
      <c r="C46" s="263">
        <v>68.3</v>
      </c>
      <c r="D46" s="265">
        <v>68</v>
      </c>
      <c r="E46" s="265">
        <v>66.599999999999994</v>
      </c>
      <c r="F46" s="265">
        <v>64.899999999999991</v>
      </c>
      <c r="G46" s="265">
        <v>63.499999999999986</v>
      </c>
      <c r="H46" s="265">
        <v>69.7</v>
      </c>
      <c r="I46" s="265">
        <v>71.100000000000009</v>
      </c>
      <c r="J46" s="265">
        <v>72.800000000000011</v>
      </c>
      <c r="K46" s="263">
        <v>69.400000000000006</v>
      </c>
      <c r="L46" s="263">
        <v>66.3</v>
      </c>
      <c r="M46" s="263">
        <v>511.64587999999998</v>
      </c>
    </row>
    <row r="47" spans="1:13">
      <c r="A47" s="282">
        <v>38</v>
      </c>
      <c r="B47" s="263" t="s">
        <v>61</v>
      </c>
      <c r="C47" s="263">
        <v>69.150000000000006</v>
      </c>
      <c r="D47" s="265">
        <v>68.95</v>
      </c>
      <c r="E47" s="265">
        <v>67.900000000000006</v>
      </c>
      <c r="F47" s="265">
        <v>66.650000000000006</v>
      </c>
      <c r="G47" s="265">
        <v>65.600000000000009</v>
      </c>
      <c r="H47" s="265">
        <v>70.2</v>
      </c>
      <c r="I47" s="265">
        <v>71.249999999999986</v>
      </c>
      <c r="J47" s="265">
        <v>72.5</v>
      </c>
      <c r="K47" s="263">
        <v>70</v>
      </c>
      <c r="L47" s="263">
        <v>67.7</v>
      </c>
      <c r="M47" s="263">
        <v>81.85033</v>
      </c>
    </row>
    <row r="48" spans="1:13">
      <c r="A48" s="282">
        <v>39</v>
      </c>
      <c r="B48" s="263" t="s">
        <v>62</v>
      </c>
      <c r="C48" s="263">
        <v>1317.1</v>
      </c>
      <c r="D48" s="265">
        <v>1311.3500000000001</v>
      </c>
      <c r="E48" s="265">
        <v>1299.7000000000003</v>
      </c>
      <c r="F48" s="265">
        <v>1282.3000000000002</v>
      </c>
      <c r="G48" s="265">
        <v>1270.6500000000003</v>
      </c>
      <c r="H48" s="265">
        <v>1328.7500000000002</v>
      </c>
      <c r="I48" s="265">
        <v>1340.4000000000003</v>
      </c>
      <c r="J48" s="265">
        <v>1357.8000000000002</v>
      </c>
      <c r="K48" s="263">
        <v>1323</v>
      </c>
      <c r="L48" s="263">
        <v>1293.95</v>
      </c>
      <c r="M48" s="263">
        <v>3.4443600000000001</v>
      </c>
    </row>
    <row r="49" spans="1:13">
      <c r="A49" s="282">
        <v>40</v>
      </c>
      <c r="B49" s="263" t="s">
        <v>65</v>
      </c>
      <c r="C49" s="263">
        <v>727.45</v>
      </c>
      <c r="D49" s="265">
        <v>723.23333333333323</v>
      </c>
      <c r="E49" s="265">
        <v>715.21666666666647</v>
      </c>
      <c r="F49" s="265">
        <v>702.98333333333323</v>
      </c>
      <c r="G49" s="265">
        <v>694.96666666666647</v>
      </c>
      <c r="H49" s="265">
        <v>735.46666666666647</v>
      </c>
      <c r="I49" s="265">
        <v>743.48333333333312</v>
      </c>
      <c r="J49" s="265">
        <v>755.71666666666647</v>
      </c>
      <c r="K49" s="263">
        <v>731.25</v>
      </c>
      <c r="L49" s="263">
        <v>711</v>
      </c>
      <c r="M49" s="263">
        <v>6.8135500000000002</v>
      </c>
    </row>
    <row r="50" spans="1:13">
      <c r="A50" s="282">
        <v>41</v>
      </c>
      <c r="B50" s="263" t="s">
        <v>64</v>
      </c>
      <c r="C50" s="263">
        <v>128.5</v>
      </c>
      <c r="D50" s="265">
        <v>127.53333333333335</v>
      </c>
      <c r="E50" s="265">
        <v>125.3666666666667</v>
      </c>
      <c r="F50" s="265">
        <v>122.23333333333336</v>
      </c>
      <c r="G50" s="265">
        <v>120.06666666666672</v>
      </c>
      <c r="H50" s="265">
        <v>130.66666666666669</v>
      </c>
      <c r="I50" s="265">
        <v>132.83333333333334</v>
      </c>
      <c r="J50" s="265">
        <v>135.96666666666667</v>
      </c>
      <c r="K50" s="263">
        <v>129.69999999999999</v>
      </c>
      <c r="L50" s="263">
        <v>124.4</v>
      </c>
      <c r="M50" s="263">
        <v>142.26635999999999</v>
      </c>
    </row>
    <row r="51" spans="1:13">
      <c r="A51" s="282">
        <v>42</v>
      </c>
      <c r="B51" s="263" t="s">
        <v>66</v>
      </c>
      <c r="C51" s="263">
        <v>575.04999999999995</v>
      </c>
      <c r="D51" s="265">
        <v>577.06666666666661</v>
      </c>
      <c r="E51" s="265">
        <v>556.98333333333323</v>
      </c>
      <c r="F51" s="265">
        <v>538.91666666666663</v>
      </c>
      <c r="G51" s="265">
        <v>518.83333333333326</v>
      </c>
      <c r="H51" s="265">
        <v>595.13333333333321</v>
      </c>
      <c r="I51" s="265">
        <v>615.2166666666667</v>
      </c>
      <c r="J51" s="265">
        <v>633.28333333333319</v>
      </c>
      <c r="K51" s="263">
        <v>597.15</v>
      </c>
      <c r="L51" s="263">
        <v>559</v>
      </c>
      <c r="M51" s="263">
        <v>22.702490000000001</v>
      </c>
    </row>
    <row r="52" spans="1:13">
      <c r="A52" s="282">
        <v>43</v>
      </c>
      <c r="B52" s="263" t="s">
        <v>69</v>
      </c>
      <c r="C52" s="263">
        <v>46.05</v>
      </c>
      <c r="D52" s="265">
        <v>46.066666666666663</v>
      </c>
      <c r="E52" s="265">
        <v>44.983333333333327</v>
      </c>
      <c r="F52" s="265">
        <v>43.916666666666664</v>
      </c>
      <c r="G52" s="265">
        <v>42.833333333333329</v>
      </c>
      <c r="H52" s="265">
        <v>47.133333333333326</v>
      </c>
      <c r="I52" s="265">
        <v>48.216666666666669</v>
      </c>
      <c r="J52" s="265">
        <v>49.283333333333324</v>
      </c>
      <c r="K52" s="263">
        <v>47.15</v>
      </c>
      <c r="L52" s="263">
        <v>45</v>
      </c>
      <c r="M52" s="263">
        <v>402.30734999999999</v>
      </c>
    </row>
    <row r="53" spans="1:13">
      <c r="A53" s="282">
        <v>44</v>
      </c>
      <c r="B53" s="263" t="s">
        <v>73</v>
      </c>
      <c r="C53" s="263">
        <v>404.85</v>
      </c>
      <c r="D53" s="265">
        <v>408.18333333333334</v>
      </c>
      <c r="E53" s="265">
        <v>399.9666666666667</v>
      </c>
      <c r="F53" s="265">
        <v>395.08333333333337</v>
      </c>
      <c r="G53" s="265">
        <v>386.86666666666673</v>
      </c>
      <c r="H53" s="265">
        <v>413.06666666666666</v>
      </c>
      <c r="I53" s="265">
        <v>421.28333333333325</v>
      </c>
      <c r="J53" s="265">
        <v>426.16666666666663</v>
      </c>
      <c r="K53" s="263">
        <v>416.4</v>
      </c>
      <c r="L53" s="263">
        <v>403.3</v>
      </c>
      <c r="M53" s="263">
        <v>72.201790000000003</v>
      </c>
    </row>
    <row r="54" spans="1:13">
      <c r="A54" s="282">
        <v>45</v>
      </c>
      <c r="B54" s="263" t="s">
        <v>68</v>
      </c>
      <c r="C54" s="263">
        <v>539.35</v>
      </c>
      <c r="D54" s="265">
        <v>538.58333333333337</v>
      </c>
      <c r="E54" s="265">
        <v>531.01666666666677</v>
      </c>
      <c r="F54" s="265">
        <v>522.68333333333339</v>
      </c>
      <c r="G54" s="265">
        <v>515.11666666666679</v>
      </c>
      <c r="H54" s="265">
        <v>546.91666666666674</v>
      </c>
      <c r="I54" s="265">
        <v>554.48333333333335</v>
      </c>
      <c r="J54" s="265">
        <v>562.81666666666672</v>
      </c>
      <c r="K54" s="263">
        <v>546.15</v>
      </c>
      <c r="L54" s="263">
        <v>530.25</v>
      </c>
      <c r="M54" s="263">
        <v>98.057109999999994</v>
      </c>
    </row>
    <row r="55" spans="1:13">
      <c r="A55" s="282">
        <v>46</v>
      </c>
      <c r="B55" s="263" t="s">
        <v>70</v>
      </c>
      <c r="C55" s="263">
        <v>404.6</v>
      </c>
      <c r="D55" s="265">
        <v>405.5</v>
      </c>
      <c r="E55" s="265">
        <v>399.1</v>
      </c>
      <c r="F55" s="265">
        <v>393.6</v>
      </c>
      <c r="G55" s="265">
        <v>387.20000000000005</v>
      </c>
      <c r="H55" s="265">
        <v>411</v>
      </c>
      <c r="I55" s="265">
        <v>417.4</v>
      </c>
      <c r="J55" s="265">
        <v>422.9</v>
      </c>
      <c r="K55" s="263">
        <v>411.9</v>
      </c>
      <c r="L55" s="263">
        <v>400</v>
      </c>
      <c r="M55" s="263">
        <v>27.447310000000002</v>
      </c>
    </row>
    <row r="56" spans="1:13">
      <c r="A56" s="282">
        <v>47</v>
      </c>
      <c r="B56" s="263" t="s">
        <v>230</v>
      </c>
      <c r="C56" s="263">
        <v>1191.75</v>
      </c>
      <c r="D56" s="265">
        <v>1201.6166666666666</v>
      </c>
      <c r="E56" s="265">
        <v>1176.2333333333331</v>
      </c>
      <c r="F56" s="265">
        <v>1160.7166666666665</v>
      </c>
      <c r="G56" s="265">
        <v>1135.333333333333</v>
      </c>
      <c r="H56" s="265">
        <v>1217.1333333333332</v>
      </c>
      <c r="I56" s="265">
        <v>1242.5166666666669</v>
      </c>
      <c r="J56" s="265">
        <v>1258.0333333333333</v>
      </c>
      <c r="K56" s="263">
        <v>1227</v>
      </c>
      <c r="L56" s="263">
        <v>1186.0999999999999</v>
      </c>
      <c r="M56" s="263">
        <v>0.23055999999999999</v>
      </c>
    </row>
    <row r="57" spans="1:13">
      <c r="A57" s="282">
        <v>48</v>
      </c>
      <c r="B57" s="263" t="s">
        <v>71</v>
      </c>
      <c r="C57" s="263">
        <v>13647.6</v>
      </c>
      <c r="D57" s="265">
        <v>13696.433333333334</v>
      </c>
      <c r="E57" s="265">
        <v>13526.166666666668</v>
      </c>
      <c r="F57" s="265">
        <v>13404.733333333334</v>
      </c>
      <c r="G57" s="265">
        <v>13234.466666666667</v>
      </c>
      <c r="H57" s="265">
        <v>13817.866666666669</v>
      </c>
      <c r="I57" s="265">
        <v>13988.133333333335</v>
      </c>
      <c r="J57" s="265">
        <v>14109.566666666669</v>
      </c>
      <c r="K57" s="263">
        <v>13866.7</v>
      </c>
      <c r="L57" s="263">
        <v>13575</v>
      </c>
      <c r="M57" s="263">
        <v>0.43056</v>
      </c>
    </row>
    <row r="58" spans="1:13">
      <c r="A58" s="282">
        <v>49</v>
      </c>
      <c r="B58" s="263" t="s">
        <v>74</v>
      </c>
      <c r="C58" s="263">
        <v>3692.7</v>
      </c>
      <c r="D58" s="265">
        <v>3721.8666666666668</v>
      </c>
      <c r="E58" s="265">
        <v>3643.8333333333335</v>
      </c>
      <c r="F58" s="265">
        <v>3594.9666666666667</v>
      </c>
      <c r="G58" s="265">
        <v>3516.9333333333334</v>
      </c>
      <c r="H58" s="265">
        <v>3770.7333333333336</v>
      </c>
      <c r="I58" s="265">
        <v>3848.7666666666664</v>
      </c>
      <c r="J58" s="265">
        <v>3897.6333333333337</v>
      </c>
      <c r="K58" s="263">
        <v>3799.9</v>
      </c>
      <c r="L58" s="263">
        <v>3673</v>
      </c>
      <c r="M58" s="263">
        <v>4.9446399999999997</v>
      </c>
    </row>
    <row r="59" spans="1:13">
      <c r="A59" s="282">
        <v>50</v>
      </c>
      <c r="B59" s="263" t="s">
        <v>80</v>
      </c>
      <c r="C59" s="263">
        <v>616.85</v>
      </c>
      <c r="D59" s="265">
        <v>608.36666666666667</v>
      </c>
      <c r="E59" s="265">
        <v>597.18333333333339</v>
      </c>
      <c r="F59" s="265">
        <v>577.51666666666677</v>
      </c>
      <c r="G59" s="265">
        <v>566.33333333333348</v>
      </c>
      <c r="H59" s="265">
        <v>628.0333333333333</v>
      </c>
      <c r="I59" s="265">
        <v>639.21666666666647</v>
      </c>
      <c r="J59" s="265">
        <v>658.88333333333321</v>
      </c>
      <c r="K59" s="263">
        <v>619.54999999999995</v>
      </c>
      <c r="L59" s="263">
        <v>588.70000000000005</v>
      </c>
      <c r="M59" s="263">
        <v>3.8005100000000001</v>
      </c>
    </row>
    <row r="60" spans="1:13">
      <c r="A60" s="282">
        <v>51</v>
      </c>
      <c r="B60" s="263" t="s">
        <v>75</v>
      </c>
      <c r="C60" s="263">
        <v>504.7</v>
      </c>
      <c r="D60" s="265">
        <v>501.3</v>
      </c>
      <c r="E60" s="265">
        <v>489.6</v>
      </c>
      <c r="F60" s="265">
        <v>474.5</v>
      </c>
      <c r="G60" s="265">
        <v>462.8</v>
      </c>
      <c r="H60" s="265">
        <v>516.40000000000009</v>
      </c>
      <c r="I60" s="265">
        <v>528.09999999999991</v>
      </c>
      <c r="J60" s="265">
        <v>543.20000000000005</v>
      </c>
      <c r="K60" s="263">
        <v>513</v>
      </c>
      <c r="L60" s="263">
        <v>486.2</v>
      </c>
      <c r="M60" s="263">
        <v>129.21095</v>
      </c>
    </row>
    <row r="61" spans="1:13">
      <c r="A61" s="282">
        <v>52</v>
      </c>
      <c r="B61" s="263" t="s">
        <v>76</v>
      </c>
      <c r="C61" s="263">
        <v>135.75</v>
      </c>
      <c r="D61" s="265">
        <v>136.21666666666667</v>
      </c>
      <c r="E61" s="265">
        <v>133.13333333333333</v>
      </c>
      <c r="F61" s="265">
        <v>130.51666666666665</v>
      </c>
      <c r="G61" s="265">
        <v>127.43333333333331</v>
      </c>
      <c r="H61" s="265">
        <v>138.83333333333334</v>
      </c>
      <c r="I61" s="265">
        <v>141.91666666666666</v>
      </c>
      <c r="J61" s="265">
        <v>144.53333333333336</v>
      </c>
      <c r="K61" s="263">
        <v>139.30000000000001</v>
      </c>
      <c r="L61" s="263">
        <v>133.6</v>
      </c>
      <c r="M61" s="263">
        <v>155.54952</v>
      </c>
    </row>
    <row r="62" spans="1:13">
      <c r="A62" s="282">
        <v>53</v>
      </c>
      <c r="B62" s="263" t="s">
        <v>77</v>
      </c>
      <c r="C62" s="263">
        <v>122.05</v>
      </c>
      <c r="D62" s="265">
        <v>121.51666666666667</v>
      </c>
      <c r="E62" s="265">
        <v>120.08333333333333</v>
      </c>
      <c r="F62" s="265">
        <v>118.11666666666666</v>
      </c>
      <c r="G62" s="265">
        <v>116.68333333333332</v>
      </c>
      <c r="H62" s="265">
        <v>123.48333333333333</v>
      </c>
      <c r="I62" s="265">
        <v>124.91666666666667</v>
      </c>
      <c r="J62" s="265">
        <v>126.88333333333334</v>
      </c>
      <c r="K62" s="263">
        <v>122.95</v>
      </c>
      <c r="L62" s="263">
        <v>119.55</v>
      </c>
      <c r="M62" s="263">
        <v>9.3115600000000001</v>
      </c>
    </row>
    <row r="63" spans="1:13">
      <c r="A63" s="282">
        <v>54</v>
      </c>
      <c r="B63" s="263" t="s">
        <v>81</v>
      </c>
      <c r="C63" s="263">
        <v>535.29999999999995</v>
      </c>
      <c r="D63" s="265">
        <v>533.19999999999993</v>
      </c>
      <c r="E63" s="265">
        <v>525.24999999999989</v>
      </c>
      <c r="F63" s="265">
        <v>515.19999999999993</v>
      </c>
      <c r="G63" s="265">
        <v>507.24999999999989</v>
      </c>
      <c r="H63" s="265">
        <v>543.24999999999989</v>
      </c>
      <c r="I63" s="265">
        <v>551.19999999999993</v>
      </c>
      <c r="J63" s="265">
        <v>561.24999999999989</v>
      </c>
      <c r="K63" s="263">
        <v>541.15</v>
      </c>
      <c r="L63" s="263">
        <v>523.15</v>
      </c>
      <c r="M63" s="263">
        <v>34.70035</v>
      </c>
    </row>
    <row r="64" spans="1:13">
      <c r="A64" s="282">
        <v>55</v>
      </c>
      <c r="B64" s="263" t="s">
        <v>82</v>
      </c>
      <c r="C64" s="263">
        <v>914.2</v>
      </c>
      <c r="D64" s="265">
        <v>907.83333333333337</v>
      </c>
      <c r="E64" s="265">
        <v>890.26666666666677</v>
      </c>
      <c r="F64" s="265">
        <v>866.33333333333337</v>
      </c>
      <c r="G64" s="265">
        <v>848.76666666666677</v>
      </c>
      <c r="H64" s="265">
        <v>931.76666666666677</v>
      </c>
      <c r="I64" s="265">
        <v>949.33333333333337</v>
      </c>
      <c r="J64" s="265">
        <v>973.26666666666677</v>
      </c>
      <c r="K64" s="263">
        <v>925.4</v>
      </c>
      <c r="L64" s="263">
        <v>883.9</v>
      </c>
      <c r="M64" s="263">
        <v>132.18002000000001</v>
      </c>
    </row>
    <row r="65" spans="1:13">
      <c r="A65" s="282">
        <v>56</v>
      </c>
      <c r="B65" s="263" t="s">
        <v>231</v>
      </c>
      <c r="C65" s="263">
        <v>162</v>
      </c>
      <c r="D65" s="265">
        <v>162.11666666666667</v>
      </c>
      <c r="E65" s="265">
        <v>158.73333333333335</v>
      </c>
      <c r="F65" s="265">
        <v>155.46666666666667</v>
      </c>
      <c r="G65" s="265">
        <v>152.08333333333334</v>
      </c>
      <c r="H65" s="265">
        <v>165.38333333333335</v>
      </c>
      <c r="I65" s="265">
        <v>168.76666666666668</v>
      </c>
      <c r="J65" s="265">
        <v>172.03333333333336</v>
      </c>
      <c r="K65" s="263">
        <v>165.5</v>
      </c>
      <c r="L65" s="263">
        <v>158.85</v>
      </c>
      <c r="M65" s="263">
        <v>21.681039999999999</v>
      </c>
    </row>
    <row r="66" spans="1:13">
      <c r="A66" s="282">
        <v>57</v>
      </c>
      <c r="B66" s="263" t="s">
        <v>83</v>
      </c>
      <c r="C66" s="263">
        <v>128.25</v>
      </c>
      <c r="D66" s="265">
        <v>128.66666666666666</v>
      </c>
      <c r="E66" s="265">
        <v>126.5333333333333</v>
      </c>
      <c r="F66" s="265">
        <v>124.81666666666665</v>
      </c>
      <c r="G66" s="265">
        <v>122.68333333333329</v>
      </c>
      <c r="H66" s="265">
        <v>130.38333333333333</v>
      </c>
      <c r="I66" s="265">
        <v>132.51666666666671</v>
      </c>
      <c r="J66" s="265">
        <v>134.23333333333332</v>
      </c>
      <c r="K66" s="263">
        <v>130.80000000000001</v>
      </c>
      <c r="L66" s="263">
        <v>126.95</v>
      </c>
      <c r="M66" s="263">
        <v>89.24391</v>
      </c>
    </row>
    <row r="67" spans="1:13">
      <c r="A67" s="282">
        <v>58</v>
      </c>
      <c r="B67" s="263" t="s">
        <v>822</v>
      </c>
      <c r="C67" s="263">
        <v>3045.05</v>
      </c>
      <c r="D67" s="265">
        <v>2995.6833333333329</v>
      </c>
      <c r="E67" s="265">
        <v>2919.3666666666659</v>
      </c>
      <c r="F67" s="265">
        <v>2793.6833333333329</v>
      </c>
      <c r="G67" s="265">
        <v>2717.3666666666659</v>
      </c>
      <c r="H67" s="265">
        <v>3121.3666666666659</v>
      </c>
      <c r="I67" s="265">
        <v>3197.6833333333325</v>
      </c>
      <c r="J67" s="265">
        <v>3323.3666666666659</v>
      </c>
      <c r="K67" s="263">
        <v>3072</v>
      </c>
      <c r="L67" s="263">
        <v>2870</v>
      </c>
      <c r="M67" s="263">
        <v>11.972379999999999</v>
      </c>
    </row>
    <row r="68" spans="1:13">
      <c r="A68" s="282">
        <v>59</v>
      </c>
      <c r="B68" s="263" t="s">
        <v>84</v>
      </c>
      <c r="C68" s="263">
        <v>1555.45</v>
      </c>
      <c r="D68" s="265">
        <v>1550.6666666666667</v>
      </c>
      <c r="E68" s="265">
        <v>1536.3333333333335</v>
      </c>
      <c r="F68" s="265">
        <v>1517.2166666666667</v>
      </c>
      <c r="G68" s="265">
        <v>1502.8833333333334</v>
      </c>
      <c r="H68" s="265">
        <v>1569.7833333333335</v>
      </c>
      <c r="I68" s="265">
        <v>1584.116666666667</v>
      </c>
      <c r="J68" s="265">
        <v>1603.2333333333336</v>
      </c>
      <c r="K68" s="263">
        <v>1565</v>
      </c>
      <c r="L68" s="263">
        <v>1531.55</v>
      </c>
      <c r="M68" s="263">
        <v>7.2837699999999996</v>
      </c>
    </row>
    <row r="69" spans="1:13">
      <c r="A69" s="282">
        <v>60</v>
      </c>
      <c r="B69" s="263" t="s">
        <v>85</v>
      </c>
      <c r="C69" s="263">
        <v>564.45000000000005</v>
      </c>
      <c r="D69" s="265">
        <v>569.81666666666661</v>
      </c>
      <c r="E69" s="265">
        <v>553.98333333333323</v>
      </c>
      <c r="F69" s="265">
        <v>543.51666666666665</v>
      </c>
      <c r="G69" s="265">
        <v>527.68333333333328</v>
      </c>
      <c r="H69" s="265">
        <v>580.28333333333319</v>
      </c>
      <c r="I69" s="265">
        <v>596.11666666666667</v>
      </c>
      <c r="J69" s="265">
        <v>606.58333333333314</v>
      </c>
      <c r="K69" s="263">
        <v>585.65</v>
      </c>
      <c r="L69" s="263">
        <v>559.35</v>
      </c>
      <c r="M69" s="263">
        <v>21.845420000000001</v>
      </c>
    </row>
    <row r="70" spans="1:13">
      <c r="A70" s="282">
        <v>61</v>
      </c>
      <c r="B70" s="263" t="s">
        <v>232</v>
      </c>
      <c r="C70" s="263">
        <v>734.05</v>
      </c>
      <c r="D70" s="265">
        <v>733.2166666666667</v>
      </c>
      <c r="E70" s="265">
        <v>726.43333333333339</v>
      </c>
      <c r="F70" s="265">
        <v>718.81666666666672</v>
      </c>
      <c r="G70" s="265">
        <v>712.03333333333342</v>
      </c>
      <c r="H70" s="265">
        <v>740.83333333333337</v>
      </c>
      <c r="I70" s="265">
        <v>747.61666666666667</v>
      </c>
      <c r="J70" s="265">
        <v>755.23333333333335</v>
      </c>
      <c r="K70" s="263">
        <v>740</v>
      </c>
      <c r="L70" s="263">
        <v>725.6</v>
      </c>
      <c r="M70" s="263">
        <v>2.2882400000000001</v>
      </c>
    </row>
    <row r="71" spans="1:13">
      <c r="A71" s="282">
        <v>62</v>
      </c>
      <c r="B71" s="263" t="s">
        <v>233</v>
      </c>
      <c r="C71" s="263">
        <v>385.25</v>
      </c>
      <c r="D71" s="265">
        <v>381.86666666666662</v>
      </c>
      <c r="E71" s="265">
        <v>373.73333333333323</v>
      </c>
      <c r="F71" s="265">
        <v>362.21666666666664</v>
      </c>
      <c r="G71" s="265">
        <v>354.08333333333326</v>
      </c>
      <c r="H71" s="265">
        <v>393.38333333333321</v>
      </c>
      <c r="I71" s="265">
        <v>401.51666666666654</v>
      </c>
      <c r="J71" s="265">
        <v>413.03333333333319</v>
      </c>
      <c r="K71" s="263">
        <v>390</v>
      </c>
      <c r="L71" s="263">
        <v>370.35</v>
      </c>
      <c r="M71" s="263">
        <v>12.65461</v>
      </c>
    </row>
    <row r="72" spans="1:13">
      <c r="A72" s="282">
        <v>63</v>
      </c>
      <c r="B72" s="263" t="s">
        <v>86</v>
      </c>
      <c r="C72" s="263">
        <v>848.55</v>
      </c>
      <c r="D72" s="265">
        <v>845.61666666666667</v>
      </c>
      <c r="E72" s="265">
        <v>833.43333333333339</v>
      </c>
      <c r="F72" s="265">
        <v>818.31666666666672</v>
      </c>
      <c r="G72" s="265">
        <v>806.13333333333344</v>
      </c>
      <c r="H72" s="265">
        <v>860.73333333333335</v>
      </c>
      <c r="I72" s="265">
        <v>872.91666666666652</v>
      </c>
      <c r="J72" s="265">
        <v>888.0333333333333</v>
      </c>
      <c r="K72" s="263">
        <v>857.8</v>
      </c>
      <c r="L72" s="263">
        <v>830.5</v>
      </c>
      <c r="M72" s="263">
        <v>5.2039900000000001</v>
      </c>
    </row>
    <row r="73" spans="1:13">
      <c r="A73" s="282">
        <v>64</v>
      </c>
      <c r="B73" s="263" t="s">
        <v>92</v>
      </c>
      <c r="C73" s="263">
        <v>248</v>
      </c>
      <c r="D73" s="265">
        <v>250.93333333333331</v>
      </c>
      <c r="E73" s="265">
        <v>243.06666666666661</v>
      </c>
      <c r="F73" s="265">
        <v>238.1333333333333</v>
      </c>
      <c r="G73" s="265">
        <v>230.26666666666659</v>
      </c>
      <c r="H73" s="265">
        <v>255.86666666666662</v>
      </c>
      <c r="I73" s="265">
        <v>263.73333333333335</v>
      </c>
      <c r="J73" s="265">
        <v>268.66666666666663</v>
      </c>
      <c r="K73" s="263">
        <v>258.8</v>
      </c>
      <c r="L73" s="263">
        <v>246</v>
      </c>
      <c r="M73" s="263">
        <v>107.0091</v>
      </c>
    </row>
    <row r="74" spans="1:13">
      <c r="A74" s="282">
        <v>65</v>
      </c>
      <c r="B74" s="263" t="s">
        <v>87</v>
      </c>
      <c r="C74" s="263">
        <v>572.04999999999995</v>
      </c>
      <c r="D74" s="265">
        <v>569.93333333333328</v>
      </c>
      <c r="E74" s="265">
        <v>562.86666666666656</v>
      </c>
      <c r="F74" s="265">
        <v>553.68333333333328</v>
      </c>
      <c r="G74" s="265">
        <v>546.61666666666656</v>
      </c>
      <c r="H74" s="265">
        <v>579.11666666666656</v>
      </c>
      <c r="I74" s="265">
        <v>586.18333333333339</v>
      </c>
      <c r="J74" s="265">
        <v>595.36666666666656</v>
      </c>
      <c r="K74" s="263">
        <v>577</v>
      </c>
      <c r="L74" s="263">
        <v>560.75</v>
      </c>
      <c r="M74" s="263">
        <v>53.36354</v>
      </c>
    </row>
    <row r="75" spans="1:13">
      <c r="A75" s="282">
        <v>66</v>
      </c>
      <c r="B75" s="263" t="s">
        <v>234</v>
      </c>
      <c r="C75" s="263">
        <v>1578.25</v>
      </c>
      <c r="D75" s="265">
        <v>1573.4166666666667</v>
      </c>
      <c r="E75" s="265">
        <v>1546.8333333333335</v>
      </c>
      <c r="F75" s="265">
        <v>1515.4166666666667</v>
      </c>
      <c r="G75" s="265">
        <v>1488.8333333333335</v>
      </c>
      <c r="H75" s="265">
        <v>1604.8333333333335</v>
      </c>
      <c r="I75" s="265">
        <v>1631.416666666667</v>
      </c>
      <c r="J75" s="265">
        <v>1662.8333333333335</v>
      </c>
      <c r="K75" s="263">
        <v>1600</v>
      </c>
      <c r="L75" s="263">
        <v>1542</v>
      </c>
      <c r="M75" s="263">
        <v>3.3416899999999998</v>
      </c>
    </row>
    <row r="76" spans="1:13">
      <c r="A76" s="282">
        <v>67</v>
      </c>
      <c r="B76" s="263" t="s">
        <v>833</v>
      </c>
      <c r="C76" s="263">
        <v>200.75</v>
      </c>
      <c r="D76" s="265">
        <v>199.35</v>
      </c>
      <c r="E76" s="265">
        <v>195.29999999999998</v>
      </c>
      <c r="F76" s="265">
        <v>189.85</v>
      </c>
      <c r="G76" s="265">
        <v>185.79999999999998</v>
      </c>
      <c r="H76" s="265">
        <v>204.79999999999998</v>
      </c>
      <c r="I76" s="265">
        <v>208.85</v>
      </c>
      <c r="J76" s="265">
        <v>214.29999999999998</v>
      </c>
      <c r="K76" s="263">
        <v>203.4</v>
      </c>
      <c r="L76" s="263">
        <v>193.9</v>
      </c>
      <c r="M76" s="263">
        <v>16.51446</v>
      </c>
    </row>
    <row r="77" spans="1:13">
      <c r="A77" s="282">
        <v>68</v>
      </c>
      <c r="B77" s="263" t="s">
        <v>90</v>
      </c>
      <c r="C77" s="263">
        <v>3783.4</v>
      </c>
      <c r="D77" s="265">
        <v>3766.2833333333333</v>
      </c>
      <c r="E77" s="265">
        <v>3712.6666666666665</v>
      </c>
      <c r="F77" s="265">
        <v>3641.9333333333334</v>
      </c>
      <c r="G77" s="265">
        <v>3588.3166666666666</v>
      </c>
      <c r="H77" s="265">
        <v>3837.0166666666664</v>
      </c>
      <c r="I77" s="265">
        <v>3890.6333333333332</v>
      </c>
      <c r="J77" s="265">
        <v>3961.3666666666663</v>
      </c>
      <c r="K77" s="263">
        <v>3819.9</v>
      </c>
      <c r="L77" s="263">
        <v>3695.55</v>
      </c>
      <c r="M77" s="263">
        <v>8.5007599999999996</v>
      </c>
    </row>
    <row r="78" spans="1:13">
      <c r="A78" s="282">
        <v>69</v>
      </c>
      <c r="B78" s="263" t="s">
        <v>348</v>
      </c>
      <c r="C78" s="263">
        <v>2936.2</v>
      </c>
      <c r="D78" s="265">
        <v>2965.7333333333336</v>
      </c>
      <c r="E78" s="265">
        <v>2871.4666666666672</v>
      </c>
      <c r="F78" s="265">
        <v>2806.7333333333336</v>
      </c>
      <c r="G78" s="265">
        <v>2712.4666666666672</v>
      </c>
      <c r="H78" s="265">
        <v>3030.4666666666672</v>
      </c>
      <c r="I78" s="265">
        <v>3124.7333333333336</v>
      </c>
      <c r="J78" s="265">
        <v>3189.4666666666672</v>
      </c>
      <c r="K78" s="263">
        <v>3060</v>
      </c>
      <c r="L78" s="263">
        <v>2901</v>
      </c>
      <c r="M78" s="263">
        <v>12.997870000000001</v>
      </c>
    </row>
    <row r="79" spans="1:13">
      <c r="A79" s="282">
        <v>70</v>
      </c>
      <c r="B79" s="263" t="s">
        <v>93</v>
      </c>
      <c r="C79" s="263">
        <v>4845.55</v>
      </c>
      <c r="D79" s="265">
        <v>4835.2</v>
      </c>
      <c r="E79" s="265">
        <v>4795.3499999999995</v>
      </c>
      <c r="F79" s="265">
        <v>4745.1499999999996</v>
      </c>
      <c r="G79" s="265">
        <v>4705.2999999999993</v>
      </c>
      <c r="H79" s="265">
        <v>4885.3999999999996</v>
      </c>
      <c r="I79" s="265">
        <v>4925.25</v>
      </c>
      <c r="J79" s="265">
        <v>4975.45</v>
      </c>
      <c r="K79" s="263">
        <v>4875.05</v>
      </c>
      <c r="L79" s="263">
        <v>4785</v>
      </c>
      <c r="M79" s="263">
        <v>13.869009999999999</v>
      </c>
    </row>
    <row r="80" spans="1:13">
      <c r="A80" s="282">
        <v>71</v>
      </c>
      <c r="B80" s="263" t="s">
        <v>235</v>
      </c>
      <c r="C80" s="263">
        <v>63.65</v>
      </c>
      <c r="D80" s="265">
        <v>63.983333333333341</v>
      </c>
      <c r="E80" s="265">
        <v>62.316666666666677</v>
      </c>
      <c r="F80" s="265">
        <v>60.983333333333334</v>
      </c>
      <c r="G80" s="265">
        <v>59.31666666666667</v>
      </c>
      <c r="H80" s="265">
        <v>65.316666666666691</v>
      </c>
      <c r="I80" s="265">
        <v>66.983333333333348</v>
      </c>
      <c r="J80" s="265">
        <v>68.316666666666691</v>
      </c>
      <c r="K80" s="263">
        <v>65.650000000000006</v>
      </c>
      <c r="L80" s="263">
        <v>62.65</v>
      </c>
      <c r="M80" s="263">
        <v>6.8323999999999998</v>
      </c>
    </row>
    <row r="81" spans="1:13">
      <c r="A81" s="282">
        <v>72</v>
      </c>
      <c r="B81" s="263" t="s">
        <v>94</v>
      </c>
      <c r="C81" s="263">
        <v>2412.6</v>
      </c>
      <c r="D81" s="265">
        <v>2426.8333333333335</v>
      </c>
      <c r="E81" s="265">
        <v>2363.7666666666669</v>
      </c>
      <c r="F81" s="265">
        <v>2314.9333333333334</v>
      </c>
      <c r="G81" s="265">
        <v>2251.8666666666668</v>
      </c>
      <c r="H81" s="265">
        <v>2475.666666666667</v>
      </c>
      <c r="I81" s="265">
        <v>2538.7333333333336</v>
      </c>
      <c r="J81" s="265">
        <v>2587.5666666666671</v>
      </c>
      <c r="K81" s="263">
        <v>2489.9</v>
      </c>
      <c r="L81" s="263">
        <v>2378</v>
      </c>
      <c r="M81" s="263">
        <v>19.799389999999999</v>
      </c>
    </row>
    <row r="82" spans="1:13">
      <c r="A82" s="282">
        <v>73</v>
      </c>
      <c r="B82" s="263" t="s">
        <v>236</v>
      </c>
      <c r="C82" s="263">
        <v>529.45000000000005</v>
      </c>
      <c r="D82" s="265">
        <v>522.81666666666672</v>
      </c>
      <c r="E82" s="265">
        <v>514.63333333333344</v>
      </c>
      <c r="F82" s="265">
        <v>499.81666666666672</v>
      </c>
      <c r="G82" s="265">
        <v>491.63333333333344</v>
      </c>
      <c r="H82" s="265">
        <v>537.63333333333344</v>
      </c>
      <c r="I82" s="265">
        <v>545.81666666666661</v>
      </c>
      <c r="J82" s="265">
        <v>560.63333333333344</v>
      </c>
      <c r="K82" s="263">
        <v>531</v>
      </c>
      <c r="L82" s="263">
        <v>508</v>
      </c>
      <c r="M82" s="263">
        <v>13.10763</v>
      </c>
    </row>
    <row r="83" spans="1:13">
      <c r="A83" s="282">
        <v>74</v>
      </c>
      <c r="B83" s="263" t="s">
        <v>237</v>
      </c>
      <c r="C83" s="263">
        <v>1294.05</v>
      </c>
      <c r="D83" s="265">
        <v>1285.5999999999999</v>
      </c>
      <c r="E83" s="265">
        <v>1257.8499999999999</v>
      </c>
      <c r="F83" s="265">
        <v>1221.6500000000001</v>
      </c>
      <c r="G83" s="265">
        <v>1193.9000000000001</v>
      </c>
      <c r="H83" s="265">
        <v>1321.7999999999997</v>
      </c>
      <c r="I83" s="265">
        <v>1349.5499999999997</v>
      </c>
      <c r="J83" s="265">
        <v>1385.7499999999995</v>
      </c>
      <c r="K83" s="263">
        <v>1313.35</v>
      </c>
      <c r="L83" s="263">
        <v>1249.4000000000001</v>
      </c>
      <c r="M83" s="263">
        <v>1.6947700000000001</v>
      </c>
    </row>
    <row r="84" spans="1:13">
      <c r="A84" s="282">
        <v>75</v>
      </c>
      <c r="B84" s="263" t="s">
        <v>96</v>
      </c>
      <c r="C84" s="263">
        <v>1217.9000000000001</v>
      </c>
      <c r="D84" s="265">
        <v>1208.3833333333334</v>
      </c>
      <c r="E84" s="265">
        <v>1186.7666666666669</v>
      </c>
      <c r="F84" s="265">
        <v>1155.6333333333334</v>
      </c>
      <c r="G84" s="265">
        <v>1134.0166666666669</v>
      </c>
      <c r="H84" s="265">
        <v>1239.5166666666669</v>
      </c>
      <c r="I84" s="265">
        <v>1261.1333333333332</v>
      </c>
      <c r="J84" s="265">
        <v>1292.2666666666669</v>
      </c>
      <c r="K84" s="263">
        <v>1230</v>
      </c>
      <c r="L84" s="263">
        <v>1177.25</v>
      </c>
      <c r="M84" s="263">
        <v>12.12087</v>
      </c>
    </row>
    <row r="85" spans="1:13">
      <c r="A85" s="282">
        <v>76</v>
      </c>
      <c r="B85" s="263" t="s">
        <v>97</v>
      </c>
      <c r="C85" s="263">
        <v>177.65</v>
      </c>
      <c r="D85" s="265">
        <v>178.20000000000002</v>
      </c>
      <c r="E85" s="265">
        <v>176.10000000000002</v>
      </c>
      <c r="F85" s="265">
        <v>174.55</v>
      </c>
      <c r="G85" s="265">
        <v>172.45000000000002</v>
      </c>
      <c r="H85" s="265">
        <v>179.75000000000003</v>
      </c>
      <c r="I85" s="265">
        <v>181.85</v>
      </c>
      <c r="J85" s="265">
        <v>183.40000000000003</v>
      </c>
      <c r="K85" s="263">
        <v>180.3</v>
      </c>
      <c r="L85" s="263">
        <v>176.65</v>
      </c>
      <c r="M85" s="263">
        <v>20.250260000000001</v>
      </c>
    </row>
    <row r="86" spans="1:13">
      <c r="A86" s="282">
        <v>77</v>
      </c>
      <c r="B86" s="263" t="s">
        <v>98</v>
      </c>
      <c r="C86" s="263">
        <v>75.849999999999994</v>
      </c>
      <c r="D86" s="265">
        <v>75.733333333333334</v>
      </c>
      <c r="E86" s="265">
        <v>74.216666666666669</v>
      </c>
      <c r="F86" s="265">
        <v>72.583333333333329</v>
      </c>
      <c r="G86" s="265">
        <v>71.066666666666663</v>
      </c>
      <c r="H86" s="265">
        <v>77.366666666666674</v>
      </c>
      <c r="I86" s="265">
        <v>78.883333333333354</v>
      </c>
      <c r="J86" s="265">
        <v>80.51666666666668</v>
      </c>
      <c r="K86" s="263">
        <v>77.25</v>
      </c>
      <c r="L86" s="263">
        <v>74.099999999999994</v>
      </c>
      <c r="M86" s="263">
        <v>221.21020999999999</v>
      </c>
    </row>
    <row r="87" spans="1:13">
      <c r="A87" s="282">
        <v>78</v>
      </c>
      <c r="B87" s="263" t="s">
        <v>359</v>
      </c>
      <c r="C87" s="263">
        <v>205.9</v>
      </c>
      <c r="D87" s="265">
        <v>205.26666666666665</v>
      </c>
      <c r="E87" s="265">
        <v>201.83333333333331</v>
      </c>
      <c r="F87" s="265">
        <v>197.76666666666665</v>
      </c>
      <c r="G87" s="265">
        <v>194.33333333333331</v>
      </c>
      <c r="H87" s="265">
        <v>209.33333333333331</v>
      </c>
      <c r="I87" s="265">
        <v>212.76666666666665</v>
      </c>
      <c r="J87" s="265">
        <v>216.83333333333331</v>
      </c>
      <c r="K87" s="263">
        <v>208.7</v>
      </c>
      <c r="L87" s="263">
        <v>201.2</v>
      </c>
      <c r="M87" s="263">
        <v>45.530929999999998</v>
      </c>
    </row>
    <row r="88" spans="1:13">
      <c r="A88" s="282">
        <v>79</v>
      </c>
      <c r="B88" s="263" t="s">
        <v>240</v>
      </c>
      <c r="C88" s="263">
        <v>46.3</v>
      </c>
      <c r="D88" s="265">
        <v>46.516666666666673</v>
      </c>
      <c r="E88" s="265">
        <v>45.583333333333343</v>
      </c>
      <c r="F88" s="265">
        <v>44.866666666666667</v>
      </c>
      <c r="G88" s="265">
        <v>43.933333333333337</v>
      </c>
      <c r="H88" s="265">
        <v>47.233333333333348</v>
      </c>
      <c r="I88" s="265">
        <v>48.166666666666671</v>
      </c>
      <c r="J88" s="265">
        <v>48.883333333333354</v>
      </c>
      <c r="K88" s="263">
        <v>47.45</v>
      </c>
      <c r="L88" s="263">
        <v>45.8</v>
      </c>
      <c r="M88" s="263">
        <v>17.434360000000002</v>
      </c>
    </row>
    <row r="89" spans="1:13">
      <c r="A89" s="282">
        <v>80</v>
      </c>
      <c r="B89" s="263" t="s">
        <v>99</v>
      </c>
      <c r="C89" s="263">
        <v>140.6</v>
      </c>
      <c r="D89" s="265">
        <v>139.53333333333333</v>
      </c>
      <c r="E89" s="265">
        <v>137.51666666666665</v>
      </c>
      <c r="F89" s="265">
        <v>134.43333333333331</v>
      </c>
      <c r="G89" s="265">
        <v>132.41666666666663</v>
      </c>
      <c r="H89" s="265">
        <v>142.61666666666667</v>
      </c>
      <c r="I89" s="265">
        <v>144.63333333333338</v>
      </c>
      <c r="J89" s="265">
        <v>147.7166666666667</v>
      </c>
      <c r="K89" s="263">
        <v>141.55000000000001</v>
      </c>
      <c r="L89" s="263">
        <v>136.44999999999999</v>
      </c>
      <c r="M89" s="263">
        <v>143.08074999999999</v>
      </c>
    </row>
    <row r="90" spans="1:13">
      <c r="A90" s="282">
        <v>81</v>
      </c>
      <c r="B90" s="263" t="s">
        <v>102</v>
      </c>
      <c r="C90" s="263">
        <v>24</v>
      </c>
      <c r="D90" s="265">
        <v>23.966666666666669</v>
      </c>
      <c r="E90" s="265">
        <v>23.733333333333338</v>
      </c>
      <c r="F90" s="265">
        <v>23.466666666666669</v>
      </c>
      <c r="G90" s="265">
        <v>23.233333333333338</v>
      </c>
      <c r="H90" s="265">
        <v>24.233333333333338</v>
      </c>
      <c r="I90" s="265">
        <v>24.466666666666672</v>
      </c>
      <c r="J90" s="265">
        <v>24.733333333333338</v>
      </c>
      <c r="K90" s="263">
        <v>24.2</v>
      </c>
      <c r="L90" s="263">
        <v>23.7</v>
      </c>
      <c r="M90" s="263">
        <v>108.73276</v>
      </c>
    </row>
    <row r="91" spans="1:13">
      <c r="A91" s="282">
        <v>82</v>
      </c>
      <c r="B91" s="263" t="s">
        <v>241</v>
      </c>
      <c r="C91" s="263">
        <v>201.25</v>
      </c>
      <c r="D91" s="265">
        <v>201.98333333333335</v>
      </c>
      <c r="E91" s="265">
        <v>198.31666666666669</v>
      </c>
      <c r="F91" s="265">
        <v>195.38333333333335</v>
      </c>
      <c r="G91" s="265">
        <v>191.7166666666667</v>
      </c>
      <c r="H91" s="265">
        <v>204.91666666666669</v>
      </c>
      <c r="I91" s="265">
        <v>208.58333333333331</v>
      </c>
      <c r="J91" s="265">
        <v>211.51666666666668</v>
      </c>
      <c r="K91" s="263">
        <v>205.65</v>
      </c>
      <c r="L91" s="263">
        <v>199.05</v>
      </c>
      <c r="M91" s="263">
        <v>4.4828999999999999</v>
      </c>
    </row>
    <row r="92" spans="1:13">
      <c r="A92" s="282">
        <v>83</v>
      </c>
      <c r="B92" s="263" t="s">
        <v>100</v>
      </c>
      <c r="C92" s="263">
        <v>536.95000000000005</v>
      </c>
      <c r="D92" s="265">
        <v>534.18333333333339</v>
      </c>
      <c r="E92" s="265">
        <v>515.16666666666674</v>
      </c>
      <c r="F92" s="265">
        <v>493.38333333333333</v>
      </c>
      <c r="G92" s="265">
        <v>474.36666666666667</v>
      </c>
      <c r="H92" s="265">
        <v>555.96666666666681</v>
      </c>
      <c r="I92" s="265">
        <v>574.98333333333346</v>
      </c>
      <c r="J92" s="265">
        <v>596.76666666666688</v>
      </c>
      <c r="K92" s="263">
        <v>553.20000000000005</v>
      </c>
      <c r="L92" s="263">
        <v>512.4</v>
      </c>
      <c r="M92" s="263">
        <v>134.13739000000001</v>
      </c>
    </row>
    <row r="93" spans="1:13">
      <c r="A93" s="282">
        <v>84</v>
      </c>
      <c r="B93" s="263" t="s">
        <v>242</v>
      </c>
      <c r="C93" s="263">
        <v>499.7</v>
      </c>
      <c r="D93" s="265">
        <v>502.09999999999997</v>
      </c>
      <c r="E93" s="265">
        <v>494.59999999999991</v>
      </c>
      <c r="F93" s="265">
        <v>489.49999999999994</v>
      </c>
      <c r="G93" s="265">
        <v>481.99999999999989</v>
      </c>
      <c r="H93" s="265">
        <v>507.19999999999993</v>
      </c>
      <c r="I93" s="265">
        <v>514.70000000000005</v>
      </c>
      <c r="J93" s="265">
        <v>519.79999999999995</v>
      </c>
      <c r="K93" s="263">
        <v>509.6</v>
      </c>
      <c r="L93" s="263">
        <v>497</v>
      </c>
      <c r="M93" s="263">
        <v>0.6714</v>
      </c>
    </row>
    <row r="94" spans="1:13">
      <c r="A94" s="282">
        <v>85</v>
      </c>
      <c r="B94" s="263" t="s">
        <v>103</v>
      </c>
      <c r="C94" s="263">
        <v>736.55</v>
      </c>
      <c r="D94" s="265">
        <v>731.80000000000007</v>
      </c>
      <c r="E94" s="265">
        <v>724.75000000000011</v>
      </c>
      <c r="F94" s="265">
        <v>712.95</v>
      </c>
      <c r="G94" s="265">
        <v>705.90000000000009</v>
      </c>
      <c r="H94" s="265">
        <v>743.60000000000014</v>
      </c>
      <c r="I94" s="265">
        <v>750.65000000000009</v>
      </c>
      <c r="J94" s="265">
        <v>762.45000000000016</v>
      </c>
      <c r="K94" s="263">
        <v>738.85</v>
      </c>
      <c r="L94" s="263">
        <v>720</v>
      </c>
      <c r="M94" s="263">
        <v>7.8387500000000001</v>
      </c>
    </row>
    <row r="95" spans="1:13">
      <c r="A95" s="282">
        <v>86</v>
      </c>
      <c r="B95" s="263" t="s">
        <v>243</v>
      </c>
      <c r="C95" s="263">
        <v>509.2</v>
      </c>
      <c r="D95" s="265">
        <v>509.06666666666666</v>
      </c>
      <c r="E95" s="265">
        <v>501.13333333333333</v>
      </c>
      <c r="F95" s="265">
        <v>493.06666666666666</v>
      </c>
      <c r="G95" s="265">
        <v>485.13333333333333</v>
      </c>
      <c r="H95" s="265">
        <v>517.13333333333333</v>
      </c>
      <c r="I95" s="265">
        <v>525.06666666666661</v>
      </c>
      <c r="J95" s="265">
        <v>533.13333333333333</v>
      </c>
      <c r="K95" s="263">
        <v>517</v>
      </c>
      <c r="L95" s="263">
        <v>501</v>
      </c>
      <c r="M95" s="263">
        <v>0.65847999999999995</v>
      </c>
    </row>
    <row r="96" spans="1:13">
      <c r="A96" s="282">
        <v>87</v>
      </c>
      <c r="B96" s="263" t="s">
        <v>244</v>
      </c>
      <c r="C96" s="263">
        <v>1347.75</v>
      </c>
      <c r="D96" s="265">
        <v>1326.8833333333334</v>
      </c>
      <c r="E96" s="265">
        <v>1298.8666666666668</v>
      </c>
      <c r="F96" s="265">
        <v>1249.9833333333333</v>
      </c>
      <c r="G96" s="265">
        <v>1221.9666666666667</v>
      </c>
      <c r="H96" s="265">
        <v>1375.7666666666669</v>
      </c>
      <c r="I96" s="265">
        <v>1403.7833333333338</v>
      </c>
      <c r="J96" s="265">
        <v>1452.666666666667</v>
      </c>
      <c r="K96" s="263">
        <v>1354.9</v>
      </c>
      <c r="L96" s="263">
        <v>1278</v>
      </c>
      <c r="M96" s="263">
        <v>12.14044</v>
      </c>
    </row>
    <row r="97" spans="1:13">
      <c r="A97" s="282">
        <v>88</v>
      </c>
      <c r="B97" s="263" t="s">
        <v>104</v>
      </c>
      <c r="C97" s="263">
        <v>1349.25</v>
      </c>
      <c r="D97" s="265">
        <v>1358.0666666666666</v>
      </c>
      <c r="E97" s="265">
        <v>1316.1833333333332</v>
      </c>
      <c r="F97" s="265">
        <v>1283.1166666666666</v>
      </c>
      <c r="G97" s="265">
        <v>1241.2333333333331</v>
      </c>
      <c r="H97" s="265">
        <v>1391.1333333333332</v>
      </c>
      <c r="I97" s="265">
        <v>1433.0166666666664</v>
      </c>
      <c r="J97" s="265">
        <v>1466.0833333333333</v>
      </c>
      <c r="K97" s="263">
        <v>1399.95</v>
      </c>
      <c r="L97" s="263">
        <v>1325</v>
      </c>
      <c r="M97" s="263">
        <v>20.089289999999998</v>
      </c>
    </row>
    <row r="98" spans="1:13">
      <c r="A98" s="282">
        <v>89</v>
      </c>
      <c r="B98" s="263" t="s">
        <v>372</v>
      </c>
      <c r="C98" s="263">
        <v>528.65</v>
      </c>
      <c r="D98" s="265">
        <v>529.2166666666667</v>
      </c>
      <c r="E98" s="265">
        <v>523.43333333333339</v>
      </c>
      <c r="F98" s="265">
        <v>518.2166666666667</v>
      </c>
      <c r="G98" s="265">
        <v>512.43333333333339</v>
      </c>
      <c r="H98" s="265">
        <v>534.43333333333339</v>
      </c>
      <c r="I98" s="265">
        <v>540.2166666666667</v>
      </c>
      <c r="J98" s="265">
        <v>545.43333333333339</v>
      </c>
      <c r="K98" s="263">
        <v>535</v>
      </c>
      <c r="L98" s="263">
        <v>524</v>
      </c>
      <c r="M98" s="263">
        <v>7.0259999999999998</v>
      </c>
    </row>
    <row r="99" spans="1:13">
      <c r="A99" s="282">
        <v>90</v>
      </c>
      <c r="B99" s="263" t="s">
        <v>246</v>
      </c>
      <c r="C99" s="263">
        <v>256.05</v>
      </c>
      <c r="D99" s="265">
        <v>253.81666666666669</v>
      </c>
      <c r="E99" s="265">
        <v>250.78333333333336</v>
      </c>
      <c r="F99" s="265">
        <v>245.51666666666668</v>
      </c>
      <c r="G99" s="265">
        <v>242.48333333333335</v>
      </c>
      <c r="H99" s="265">
        <v>259.08333333333337</v>
      </c>
      <c r="I99" s="265">
        <v>262.11666666666673</v>
      </c>
      <c r="J99" s="265">
        <v>267.38333333333338</v>
      </c>
      <c r="K99" s="263">
        <v>256.85000000000002</v>
      </c>
      <c r="L99" s="263">
        <v>248.55</v>
      </c>
      <c r="M99" s="263">
        <v>4.8483499999999999</v>
      </c>
    </row>
    <row r="100" spans="1:13">
      <c r="A100" s="282">
        <v>91</v>
      </c>
      <c r="B100" s="263" t="s">
        <v>107</v>
      </c>
      <c r="C100" s="263">
        <v>991.9</v>
      </c>
      <c r="D100" s="265">
        <v>981.7833333333333</v>
      </c>
      <c r="E100" s="265">
        <v>968.86666666666656</v>
      </c>
      <c r="F100" s="265">
        <v>945.83333333333326</v>
      </c>
      <c r="G100" s="265">
        <v>932.91666666666652</v>
      </c>
      <c r="H100" s="265">
        <v>1004.8166666666666</v>
      </c>
      <c r="I100" s="265">
        <v>1017.7333333333333</v>
      </c>
      <c r="J100" s="265">
        <v>1040.7666666666667</v>
      </c>
      <c r="K100" s="263">
        <v>994.7</v>
      </c>
      <c r="L100" s="263">
        <v>958.75</v>
      </c>
      <c r="M100" s="263">
        <v>74.302790000000002</v>
      </c>
    </row>
    <row r="101" spans="1:13">
      <c r="A101" s="282">
        <v>92</v>
      </c>
      <c r="B101" s="263" t="s">
        <v>248</v>
      </c>
      <c r="C101" s="263">
        <v>2949.5</v>
      </c>
      <c r="D101" s="265">
        <v>2921.25</v>
      </c>
      <c r="E101" s="265">
        <v>2883.5</v>
      </c>
      <c r="F101" s="265">
        <v>2817.5</v>
      </c>
      <c r="G101" s="265">
        <v>2779.75</v>
      </c>
      <c r="H101" s="265">
        <v>2987.25</v>
      </c>
      <c r="I101" s="265">
        <v>3025</v>
      </c>
      <c r="J101" s="265">
        <v>3091</v>
      </c>
      <c r="K101" s="263">
        <v>2959</v>
      </c>
      <c r="L101" s="263">
        <v>2855.25</v>
      </c>
      <c r="M101" s="263">
        <v>3.14438</v>
      </c>
    </row>
    <row r="102" spans="1:13">
      <c r="A102" s="282">
        <v>93</v>
      </c>
      <c r="B102" s="263" t="s">
        <v>109</v>
      </c>
      <c r="C102" s="263">
        <v>1430.1</v>
      </c>
      <c r="D102" s="265">
        <v>1419.2666666666667</v>
      </c>
      <c r="E102" s="265">
        <v>1401.8333333333333</v>
      </c>
      <c r="F102" s="265">
        <v>1373.5666666666666</v>
      </c>
      <c r="G102" s="265">
        <v>1356.1333333333332</v>
      </c>
      <c r="H102" s="265">
        <v>1447.5333333333333</v>
      </c>
      <c r="I102" s="265">
        <v>1464.9666666666667</v>
      </c>
      <c r="J102" s="265">
        <v>1493.2333333333333</v>
      </c>
      <c r="K102" s="263">
        <v>1436.7</v>
      </c>
      <c r="L102" s="263">
        <v>1391</v>
      </c>
      <c r="M102" s="263">
        <v>172.22492</v>
      </c>
    </row>
    <row r="103" spans="1:13">
      <c r="A103" s="282">
        <v>94</v>
      </c>
      <c r="B103" s="263" t="s">
        <v>249</v>
      </c>
      <c r="C103" s="263">
        <v>694.45</v>
      </c>
      <c r="D103" s="265">
        <v>698.7166666666667</v>
      </c>
      <c r="E103" s="265">
        <v>683.73333333333335</v>
      </c>
      <c r="F103" s="265">
        <v>673.01666666666665</v>
      </c>
      <c r="G103" s="265">
        <v>658.0333333333333</v>
      </c>
      <c r="H103" s="265">
        <v>709.43333333333339</v>
      </c>
      <c r="I103" s="265">
        <v>724.41666666666674</v>
      </c>
      <c r="J103" s="265">
        <v>735.13333333333344</v>
      </c>
      <c r="K103" s="263">
        <v>713.7</v>
      </c>
      <c r="L103" s="263">
        <v>688</v>
      </c>
      <c r="M103" s="263">
        <v>25.661249999999999</v>
      </c>
    </row>
    <row r="104" spans="1:13">
      <c r="A104" s="282">
        <v>95</v>
      </c>
      <c r="B104" s="263" t="s">
        <v>105</v>
      </c>
      <c r="C104" s="263">
        <v>1010.2</v>
      </c>
      <c r="D104" s="265">
        <v>1017.3499999999999</v>
      </c>
      <c r="E104" s="265">
        <v>996.69999999999982</v>
      </c>
      <c r="F104" s="265">
        <v>983.19999999999993</v>
      </c>
      <c r="G104" s="265">
        <v>962.54999999999984</v>
      </c>
      <c r="H104" s="265">
        <v>1030.8499999999999</v>
      </c>
      <c r="I104" s="265">
        <v>1051.5</v>
      </c>
      <c r="J104" s="265">
        <v>1064.9999999999998</v>
      </c>
      <c r="K104" s="263">
        <v>1038</v>
      </c>
      <c r="L104" s="263">
        <v>1003.85</v>
      </c>
      <c r="M104" s="263">
        <v>14.67066</v>
      </c>
    </row>
    <row r="105" spans="1:13">
      <c r="A105" s="282">
        <v>96</v>
      </c>
      <c r="B105" s="263" t="s">
        <v>110</v>
      </c>
      <c r="C105" s="263">
        <v>2862.55</v>
      </c>
      <c r="D105" s="265">
        <v>2857.5166666666664</v>
      </c>
      <c r="E105" s="265">
        <v>2825.0333333333328</v>
      </c>
      <c r="F105" s="265">
        <v>2787.5166666666664</v>
      </c>
      <c r="G105" s="265">
        <v>2755.0333333333328</v>
      </c>
      <c r="H105" s="265">
        <v>2895.0333333333328</v>
      </c>
      <c r="I105" s="265">
        <v>2927.5166666666664</v>
      </c>
      <c r="J105" s="265">
        <v>2965.0333333333328</v>
      </c>
      <c r="K105" s="263">
        <v>2890</v>
      </c>
      <c r="L105" s="263">
        <v>2820</v>
      </c>
      <c r="M105" s="263">
        <v>6.8342599999999996</v>
      </c>
    </row>
    <row r="106" spans="1:13">
      <c r="A106" s="282">
        <v>97</v>
      </c>
      <c r="B106" s="263" t="s">
        <v>112</v>
      </c>
      <c r="C106" s="263">
        <v>353.55</v>
      </c>
      <c r="D106" s="265">
        <v>356.7</v>
      </c>
      <c r="E106" s="265">
        <v>346.59999999999997</v>
      </c>
      <c r="F106" s="265">
        <v>339.65</v>
      </c>
      <c r="G106" s="265">
        <v>329.54999999999995</v>
      </c>
      <c r="H106" s="265">
        <v>363.65</v>
      </c>
      <c r="I106" s="265">
        <v>373.75</v>
      </c>
      <c r="J106" s="265">
        <v>380.7</v>
      </c>
      <c r="K106" s="263">
        <v>366.8</v>
      </c>
      <c r="L106" s="263">
        <v>349.75</v>
      </c>
      <c r="M106" s="263">
        <v>218.2552</v>
      </c>
    </row>
    <row r="107" spans="1:13">
      <c r="A107" s="282">
        <v>98</v>
      </c>
      <c r="B107" s="263" t="s">
        <v>113</v>
      </c>
      <c r="C107" s="263">
        <v>237.15</v>
      </c>
      <c r="D107" s="265">
        <v>234.56666666666669</v>
      </c>
      <c r="E107" s="265">
        <v>231.23333333333338</v>
      </c>
      <c r="F107" s="265">
        <v>225.31666666666669</v>
      </c>
      <c r="G107" s="265">
        <v>221.98333333333338</v>
      </c>
      <c r="H107" s="265">
        <v>240.48333333333338</v>
      </c>
      <c r="I107" s="265">
        <v>243.81666666666669</v>
      </c>
      <c r="J107" s="265">
        <v>249.73333333333338</v>
      </c>
      <c r="K107" s="263">
        <v>237.9</v>
      </c>
      <c r="L107" s="263">
        <v>228.65</v>
      </c>
      <c r="M107" s="263">
        <v>43.428100000000001</v>
      </c>
    </row>
    <row r="108" spans="1:13">
      <c r="A108" s="282">
        <v>99</v>
      </c>
      <c r="B108" s="263" t="s">
        <v>114</v>
      </c>
      <c r="C108" s="263">
        <v>2460.65</v>
      </c>
      <c r="D108" s="265">
        <v>2459.5833333333335</v>
      </c>
      <c r="E108" s="265">
        <v>2422.166666666667</v>
      </c>
      <c r="F108" s="265">
        <v>2383.6833333333334</v>
      </c>
      <c r="G108" s="265">
        <v>2346.2666666666669</v>
      </c>
      <c r="H108" s="265">
        <v>2498.0666666666671</v>
      </c>
      <c r="I108" s="265">
        <v>2535.483333333334</v>
      </c>
      <c r="J108" s="265">
        <v>2573.9666666666672</v>
      </c>
      <c r="K108" s="263">
        <v>2497</v>
      </c>
      <c r="L108" s="263">
        <v>2421.1</v>
      </c>
      <c r="M108" s="263">
        <v>33.523789999999998</v>
      </c>
    </row>
    <row r="109" spans="1:13">
      <c r="A109" s="282">
        <v>100</v>
      </c>
      <c r="B109" s="263" t="s">
        <v>250</v>
      </c>
      <c r="C109" s="263">
        <v>291.75</v>
      </c>
      <c r="D109" s="265">
        <v>293.21666666666664</v>
      </c>
      <c r="E109" s="265">
        <v>288.5333333333333</v>
      </c>
      <c r="F109" s="265">
        <v>285.31666666666666</v>
      </c>
      <c r="G109" s="265">
        <v>280.63333333333333</v>
      </c>
      <c r="H109" s="265">
        <v>296.43333333333328</v>
      </c>
      <c r="I109" s="265">
        <v>301.11666666666656</v>
      </c>
      <c r="J109" s="265">
        <v>304.33333333333326</v>
      </c>
      <c r="K109" s="263">
        <v>297.89999999999998</v>
      </c>
      <c r="L109" s="263">
        <v>290</v>
      </c>
      <c r="M109" s="263">
        <v>10.15424</v>
      </c>
    </row>
    <row r="110" spans="1:13">
      <c r="A110" s="282">
        <v>101</v>
      </c>
      <c r="B110" s="263" t="s">
        <v>251</v>
      </c>
      <c r="C110" s="263">
        <v>41.2</v>
      </c>
      <c r="D110" s="265">
        <v>41.333333333333336</v>
      </c>
      <c r="E110" s="265">
        <v>40.416666666666671</v>
      </c>
      <c r="F110" s="265">
        <v>39.633333333333333</v>
      </c>
      <c r="G110" s="265">
        <v>38.716666666666669</v>
      </c>
      <c r="H110" s="265">
        <v>42.116666666666674</v>
      </c>
      <c r="I110" s="265">
        <v>43.033333333333346</v>
      </c>
      <c r="J110" s="265">
        <v>43.816666666666677</v>
      </c>
      <c r="K110" s="263">
        <v>42.25</v>
      </c>
      <c r="L110" s="263">
        <v>40.549999999999997</v>
      </c>
      <c r="M110" s="263">
        <v>11.975820000000001</v>
      </c>
    </row>
    <row r="111" spans="1:13">
      <c r="A111" s="282">
        <v>102</v>
      </c>
      <c r="B111" s="263" t="s">
        <v>108</v>
      </c>
      <c r="C111" s="263">
        <v>2547.15</v>
      </c>
      <c r="D111" s="265">
        <v>2531.7166666666667</v>
      </c>
      <c r="E111" s="265">
        <v>2508.4333333333334</v>
      </c>
      <c r="F111" s="265">
        <v>2469.7166666666667</v>
      </c>
      <c r="G111" s="265">
        <v>2446.4333333333334</v>
      </c>
      <c r="H111" s="265">
        <v>2570.4333333333334</v>
      </c>
      <c r="I111" s="265">
        <v>2593.7166666666672</v>
      </c>
      <c r="J111" s="265">
        <v>2632.4333333333334</v>
      </c>
      <c r="K111" s="263">
        <v>2555</v>
      </c>
      <c r="L111" s="263">
        <v>2493</v>
      </c>
      <c r="M111" s="263">
        <v>42.016330000000004</v>
      </c>
    </row>
    <row r="112" spans="1:13">
      <c r="A112" s="282">
        <v>103</v>
      </c>
      <c r="B112" s="263" t="s">
        <v>116</v>
      </c>
      <c r="C112" s="263">
        <v>575.20000000000005</v>
      </c>
      <c r="D112" s="265">
        <v>568.69999999999993</v>
      </c>
      <c r="E112" s="265">
        <v>560.64999999999986</v>
      </c>
      <c r="F112" s="265">
        <v>546.09999999999991</v>
      </c>
      <c r="G112" s="265">
        <v>538.04999999999984</v>
      </c>
      <c r="H112" s="265">
        <v>583.24999999999989</v>
      </c>
      <c r="I112" s="265">
        <v>591.29999999999984</v>
      </c>
      <c r="J112" s="265">
        <v>605.84999999999991</v>
      </c>
      <c r="K112" s="263">
        <v>576.75</v>
      </c>
      <c r="L112" s="263">
        <v>554.15</v>
      </c>
      <c r="M112" s="263">
        <v>376.14884000000001</v>
      </c>
    </row>
    <row r="113" spans="1:13">
      <c r="A113" s="282">
        <v>104</v>
      </c>
      <c r="B113" s="263" t="s">
        <v>252</v>
      </c>
      <c r="C113" s="263">
        <v>1386.6</v>
      </c>
      <c r="D113" s="265">
        <v>1372.2666666666667</v>
      </c>
      <c r="E113" s="265">
        <v>1348.8833333333332</v>
      </c>
      <c r="F113" s="265">
        <v>1311.1666666666665</v>
      </c>
      <c r="G113" s="265">
        <v>1287.7833333333331</v>
      </c>
      <c r="H113" s="265">
        <v>1409.9833333333333</v>
      </c>
      <c r="I113" s="265">
        <v>1433.366666666667</v>
      </c>
      <c r="J113" s="265">
        <v>1471.0833333333335</v>
      </c>
      <c r="K113" s="263">
        <v>1395.65</v>
      </c>
      <c r="L113" s="263">
        <v>1334.55</v>
      </c>
      <c r="M113" s="263">
        <v>5.9721799999999998</v>
      </c>
    </row>
    <row r="114" spans="1:13">
      <c r="A114" s="282">
        <v>105</v>
      </c>
      <c r="B114" s="263" t="s">
        <v>117</v>
      </c>
      <c r="C114" s="263">
        <v>456</v>
      </c>
      <c r="D114" s="265">
        <v>454.31666666666666</v>
      </c>
      <c r="E114" s="265">
        <v>445.7833333333333</v>
      </c>
      <c r="F114" s="265">
        <v>435.56666666666666</v>
      </c>
      <c r="G114" s="265">
        <v>427.0333333333333</v>
      </c>
      <c r="H114" s="265">
        <v>464.5333333333333</v>
      </c>
      <c r="I114" s="265">
        <v>473.06666666666672</v>
      </c>
      <c r="J114" s="265">
        <v>483.2833333333333</v>
      </c>
      <c r="K114" s="263">
        <v>462.85</v>
      </c>
      <c r="L114" s="263">
        <v>444.1</v>
      </c>
      <c r="M114" s="263">
        <v>15.93383</v>
      </c>
    </row>
    <row r="115" spans="1:13">
      <c r="A115" s="282">
        <v>106</v>
      </c>
      <c r="B115" s="263" t="s">
        <v>387</v>
      </c>
      <c r="C115" s="263">
        <v>409.8</v>
      </c>
      <c r="D115" s="265">
        <v>407.31666666666661</v>
      </c>
      <c r="E115" s="265">
        <v>397.63333333333321</v>
      </c>
      <c r="F115" s="265">
        <v>385.46666666666658</v>
      </c>
      <c r="G115" s="265">
        <v>375.78333333333319</v>
      </c>
      <c r="H115" s="265">
        <v>419.48333333333323</v>
      </c>
      <c r="I115" s="265">
        <v>429.16666666666663</v>
      </c>
      <c r="J115" s="265">
        <v>441.33333333333326</v>
      </c>
      <c r="K115" s="263">
        <v>417</v>
      </c>
      <c r="L115" s="263">
        <v>395.15</v>
      </c>
      <c r="M115" s="263">
        <v>13.780239999999999</v>
      </c>
    </row>
    <row r="116" spans="1:13">
      <c r="A116" s="282">
        <v>107</v>
      </c>
      <c r="B116" s="263" t="s">
        <v>119</v>
      </c>
      <c r="C116" s="263">
        <v>52.45</v>
      </c>
      <c r="D116" s="265">
        <v>52.683333333333337</v>
      </c>
      <c r="E116" s="265">
        <v>51.266666666666673</v>
      </c>
      <c r="F116" s="265">
        <v>50.083333333333336</v>
      </c>
      <c r="G116" s="265">
        <v>48.666666666666671</v>
      </c>
      <c r="H116" s="265">
        <v>53.866666666666674</v>
      </c>
      <c r="I116" s="265">
        <v>55.283333333333331</v>
      </c>
      <c r="J116" s="265">
        <v>56.466666666666676</v>
      </c>
      <c r="K116" s="263">
        <v>54.1</v>
      </c>
      <c r="L116" s="263">
        <v>51.5</v>
      </c>
      <c r="M116" s="263">
        <v>544.96776</v>
      </c>
    </row>
    <row r="117" spans="1:13">
      <c r="A117" s="282">
        <v>108</v>
      </c>
      <c r="B117" s="263" t="s">
        <v>126</v>
      </c>
      <c r="C117" s="263">
        <v>206.7</v>
      </c>
      <c r="D117" s="265">
        <v>207.71666666666667</v>
      </c>
      <c r="E117" s="265">
        <v>204.98333333333335</v>
      </c>
      <c r="F117" s="265">
        <v>203.26666666666668</v>
      </c>
      <c r="G117" s="265">
        <v>200.53333333333336</v>
      </c>
      <c r="H117" s="265">
        <v>209.43333333333334</v>
      </c>
      <c r="I117" s="265">
        <v>212.16666666666663</v>
      </c>
      <c r="J117" s="265">
        <v>213.88333333333333</v>
      </c>
      <c r="K117" s="263">
        <v>210.45</v>
      </c>
      <c r="L117" s="263">
        <v>206</v>
      </c>
      <c r="M117" s="263">
        <v>175.30742000000001</v>
      </c>
    </row>
    <row r="118" spans="1:13">
      <c r="A118" s="282">
        <v>109</v>
      </c>
      <c r="B118" s="263" t="s">
        <v>115</v>
      </c>
      <c r="C118" s="263">
        <v>164.95</v>
      </c>
      <c r="D118" s="265">
        <v>165.91666666666666</v>
      </c>
      <c r="E118" s="265">
        <v>160.13333333333333</v>
      </c>
      <c r="F118" s="265">
        <v>155.31666666666666</v>
      </c>
      <c r="G118" s="265">
        <v>149.53333333333333</v>
      </c>
      <c r="H118" s="265">
        <v>170.73333333333332</v>
      </c>
      <c r="I118" s="265">
        <v>176.51666666666668</v>
      </c>
      <c r="J118" s="265">
        <v>181.33333333333331</v>
      </c>
      <c r="K118" s="263">
        <v>171.7</v>
      </c>
      <c r="L118" s="263">
        <v>161.1</v>
      </c>
      <c r="M118" s="263">
        <v>198.75117</v>
      </c>
    </row>
    <row r="119" spans="1:13">
      <c r="A119" s="282">
        <v>110</v>
      </c>
      <c r="B119" s="263" t="s">
        <v>255</v>
      </c>
      <c r="C119" s="263">
        <v>99.95</v>
      </c>
      <c r="D119" s="265">
        <v>101.43333333333334</v>
      </c>
      <c r="E119" s="265">
        <v>98.01666666666668</v>
      </c>
      <c r="F119" s="265">
        <v>96.083333333333343</v>
      </c>
      <c r="G119" s="265">
        <v>92.666666666666686</v>
      </c>
      <c r="H119" s="265">
        <v>103.36666666666667</v>
      </c>
      <c r="I119" s="265">
        <v>106.78333333333333</v>
      </c>
      <c r="J119" s="265">
        <v>108.71666666666667</v>
      </c>
      <c r="K119" s="263">
        <v>104.85</v>
      </c>
      <c r="L119" s="263">
        <v>99.5</v>
      </c>
      <c r="M119" s="263">
        <v>49.227550000000001</v>
      </c>
    </row>
    <row r="120" spans="1:13">
      <c r="A120" s="282">
        <v>111</v>
      </c>
      <c r="B120" s="263" t="s">
        <v>125</v>
      </c>
      <c r="C120" s="263">
        <v>90.1</v>
      </c>
      <c r="D120" s="265">
        <v>89.516666666666652</v>
      </c>
      <c r="E120" s="265">
        <v>88.683333333333309</v>
      </c>
      <c r="F120" s="265">
        <v>87.266666666666652</v>
      </c>
      <c r="G120" s="265">
        <v>86.433333333333309</v>
      </c>
      <c r="H120" s="265">
        <v>90.933333333333309</v>
      </c>
      <c r="I120" s="265">
        <v>91.766666666666652</v>
      </c>
      <c r="J120" s="265">
        <v>93.183333333333309</v>
      </c>
      <c r="K120" s="263">
        <v>90.35</v>
      </c>
      <c r="L120" s="263">
        <v>88.1</v>
      </c>
      <c r="M120" s="263">
        <v>157.27499</v>
      </c>
    </row>
    <row r="121" spans="1:13">
      <c r="A121" s="282">
        <v>112</v>
      </c>
      <c r="B121" s="263" t="s">
        <v>772</v>
      </c>
      <c r="C121" s="263">
        <v>1608.1</v>
      </c>
      <c r="D121" s="265">
        <v>1610</v>
      </c>
      <c r="E121" s="265">
        <v>1587.1</v>
      </c>
      <c r="F121" s="265">
        <v>1566.1</v>
      </c>
      <c r="G121" s="265">
        <v>1543.1999999999998</v>
      </c>
      <c r="H121" s="265">
        <v>1631</v>
      </c>
      <c r="I121" s="265">
        <v>1653.9</v>
      </c>
      <c r="J121" s="265">
        <v>1674.9</v>
      </c>
      <c r="K121" s="263">
        <v>1632.9</v>
      </c>
      <c r="L121" s="263">
        <v>1589</v>
      </c>
      <c r="M121" s="263">
        <v>11.581630000000001</v>
      </c>
    </row>
    <row r="122" spans="1:13">
      <c r="A122" s="282">
        <v>113</v>
      </c>
      <c r="B122" s="263" t="s">
        <v>120</v>
      </c>
      <c r="C122" s="263">
        <v>524.95000000000005</v>
      </c>
      <c r="D122" s="265">
        <v>521.75</v>
      </c>
      <c r="E122" s="265">
        <v>515.20000000000005</v>
      </c>
      <c r="F122" s="265">
        <v>505.45000000000005</v>
      </c>
      <c r="G122" s="265">
        <v>498.90000000000009</v>
      </c>
      <c r="H122" s="265">
        <v>531.5</v>
      </c>
      <c r="I122" s="265">
        <v>538.04999999999995</v>
      </c>
      <c r="J122" s="265">
        <v>547.79999999999995</v>
      </c>
      <c r="K122" s="263">
        <v>528.29999999999995</v>
      </c>
      <c r="L122" s="263">
        <v>512</v>
      </c>
      <c r="M122" s="263">
        <v>12.82953</v>
      </c>
    </row>
    <row r="123" spans="1:13">
      <c r="A123" s="282">
        <v>114</v>
      </c>
      <c r="B123" s="263" t="s">
        <v>826</v>
      </c>
      <c r="C123" s="263">
        <v>251.5</v>
      </c>
      <c r="D123" s="265">
        <v>248.88333333333333</v>
      </c>
      <c r="E123" s="265">
        <v>244.81666666666666</v>
      </c>
      <c r="F123" s="265">
        <v>238.13333333333333</v>
      </c>
      <c r="G123" s="265">
        <v>234.06666666666666</v>
      </c>
      <c r="H123" s="265">
        <v>255.56666666666666</v>
      </c>
      <c r="I123" s="265">
        <v>259.63333333333333</v>
      </c>
      <c r="J123" s="265">
        <v>266.31666666666666</v>
      </c>
      <c r="K123" s="263">
        <v>252.95</v>
      </c>
      <c r="L123" s="263">
        <v>242.2</v>
      </c>
      <c r="M123" s="263">
        <v>22.040430000000001</v>
      </c>
    </row>
    <row r="124" spans="1:13">
      <c r="A124" s="282">
        <v>115</v>
      </c>
      <c r="B124" s="263" t="s">
        <v>122</v>
      </c>
      <c r="C124" s="263">
        <v>858.35</v>
      </c>
      <c r="D124" s="265">
        <v>861.13333333333333</v>
      </c>
      <c r="E124" s="265">
        <v>838.4666666666667</v>
      </c>
      <c r="F124" s="265">
        <v>818.58333333333337</v>
      </c>
      <c r="G124" s="265">
        <v>795.91666666666674</v>
      </c>
      <c r="H124" s="265">
        <v>881.01666666666665</v>
      </c>
      <c r="I124" s="265">
        <v>903.68333333333339</v>
      </c>
      <c r="J124" s="265">
        <v>923.56666666666661</v>
      </c>
      <c r="K124" s="263">
        <v>883.8</v>
      </c>
      <c r="L124" s="263">
        <v>841.25</v>
      </c>
      <c r="M124" s="263">
        <v>68.626630000000006</v>
      </c>
    </row>
    <row r="125" spans="1:13">
      <c r="A125" s="282">
        <v>116</v>
      </c>
      <c r="B125" s="263" t="s">
        <v>256</v>
      </c>
      <c r="C125" s="263">
        <v>4580.5</v>
      </c>
      <c r="D125" s="265">
        <v>4523.95</v>
      </c>
      <c r="E125" s="265">
        <v>4429.0999999999995</v>
      </c>
      <c r="F125" s="265">
        <v>4277.7</v>
      </c>
      <c r="G125" s="265">
        <v>4182.8499999999995</v>
      </c>
      <c r="H125" s="265">
        <v>4675.3499999999995</v>
      </c>
      <c r="I125" s="265">
        <v>4770.2</v>
      </c>
      <c r="J125" s="265">
        <v>4921.5999999999995</v>
      </c>
      <c r="K125" s="263">
        <v>4618.8</v>
      </c>
      <c r="L125" s="263">
        <v>4372.55</v>
      </c>
      <c r="M125" s="263">
        <v>7.5438499999999999</v>
      </c>
    </row>
    <row r="126" spans="1:13">
      <c r="A126" s="282">
        <v>117</v>
      </c>
      <c r="B126" s="263" t="s">
        <v>124</v>
      </c>
      <c r="C126" s="263">
        <v>1360.75</v>
      </c>
      <c r="D126" s="265">
        <v>1349.05</v>
      </c>
      <c r="E126" s="265">
        <v>1331.6999999999998</v>
      </c>
      <c r="F126" s="265">
        <v>1302.6499999999999</v>
      </c>
      <c r="G126" s="265">
        <v>1285.2999999999997</v>
      </c>
      <c r="H126" s="265">
        <v>1378.1</v>
      </c>
      <c r="I126" s="265">
        <v>1395.4499999999998</v>
      </c>
      <c r="J126" s="265">
        <v>1424.5</v>
      </c>
      <c r="K126" s="263">
        <v>1366.4</v>
      </c>
      <c r="L126" s="263">
        <v>1320</v>
      </c>
      <c r="M126" s="263">
        <v>253.42491000000001</v>
      </c>
    </row>
    <row r="127" spans="1:13">
      <c r="A127" s="282">
        <v>118</v>
      </c>
      <c r="B127" s="263" t="s">
        <v>121</v>
      </c>
      <c r="C127" s="263">
        <v>1609.85</v>
      </c>
      <c r="D127" s="265">
        <v>1598.4666666666665</v>
      </c>
      <c r="E127" s="265">
        <v>1576.9833333333329</v>
      </c>
      <c r="F127" s="265">
        <v>1544.1166666666663</v>
      </c>
      <c r="G127" s="265">
        <v>1522.6333333333328</v>
      </c>
      <c r="H127" s="265">
        <v>1631.333333333333</v>
      </c>
      <c r="I127" s="265">
        <v>1652.8166666666666</v>
      </c>
      <c r="J127" s="265">
        <v>1685.6833333333332</v>
      </c>
      <c r="K127" s="263">
        <v>1619.95</v>
      </c>
      <c r="L127" s="263">
        <v>1565.6</v>
      </c>
      <c r="M127" s="263">
        <v>8.4701699999999995</v>
      </c>
    </row>
    <row r="128" spans="1:13">
      <c r="A128" s="282">
        <v>119</v>
      </c>
      <c r="B128" s="263" t="s">
        <v>257</v>
      </c>
      <c r="C128" s="263">
        <v>2103</v>
      </c>
      <c r="D128" s="265">
        <v>2127.3166666666666</v>
      </c>
      <c r="E128" s="265">
        <v>2060.6833333333334</v>
      </c>
      <c r="F128" s="265">
        <v>2018.3666666666668</v>
      </c>
      <c r="G128" s="265">
        <v>1951.7333333333336</v>
      </c>
      <c r="H128" s="265">
        <v>2169.6333333333332</v>
      </c>
      <c r="I128" s="265">
        <v>2236.2666666666664</v>
      </c>
      <c r="J128" s="265">
        <v>2278.583333333333</v>
      </c>
      <c r="K128" s="263">
        <v>2193.9499999999998</v>
      </c>
      <c r="L128" s="263">
        <v>2085</v>
      </c>
      <c r="M128" s="263">
        <v>2.1249099999999999</v>
      </c>
    </row>
    <row r="129" spans="1:13">
      <c r="A129" s="282">
        <v>120</v>
      </c>
      <c r="B129" s="263" t="s">
        <v>258</v>
      </c>
      <c r="C129" s="263">
        <v>95.85</v>
      </c>
      <c r="D129" s="265">
        <v>94.850000000000009</v>
      </c>
      <c r="E129" s="265">
        <v>92.800000000000011</v>
      </c>
      <c r="F129" s="265">
        <v>89.75</v>
      </c>
      <c r="G129" s="265">
        <v>87.7</v>
      </c>
      <c r="H129" s="265">
        <v>97.90000000000002</v>
      </c>
      <c r="I129" s="265">
        <v>99.95</v>
      </c>
      <c r="J129" s="265">
        <v>103.00000000000003</v>
      </c>
      <c r="K129" s="263">
        <v>96.9</v>
      </c>
      <c r="L129" s="263">
        <v>91.8</v>
      </c>
      <c r="M129" s="263">
        <v>53.294789999999999</v>
      </c>
    </row>
    <row r="130" spans="1:13">
      <c r="A130" s="282">
        <v>121</v>
      </c>
      <c r="B130" s="263" t="s">
        <v>128</v>
      </c>
      <c r="C130" s="263">
        <v>629.1</v>
      </c>
      <c r="D130" s="265">
        <v>629.69999999999993</v>
      </c>
      <c r="E130" s="265">
        <v>615.39999999999986</v>
      </c>
      <c r="F130" s="265">
        <v>601.69999999999993</v>
      </c>
      <c r="G130" s="265">
        <v>587.39999999999986</v>
      </c>
      <c r="H130" s="265">
        <v>643.39999999999986</v>
      </c>
      <c r="I130" s="265">
        <v>657.69999999999982</v>
      </c>
      <c r="J130" s="265">
        <v>671.39999999999986</v>
      </c>
      <c r="K130" s="263">
        <v>644</v>
      </c>
      <c r="L130" s="263">
        <v>616</v>
      </c>
      <c r="M130" s="263">
        <v>240.06649999999999</v>
      </c>
    </row>
    <row r="131" spans="1:13">
      <c r="A131" s="282">
        <v>122</v>
      </c>
      <c r="B131" s="263" t="s">
        <v>127</v>
      </c>
      <c r="C131" s="263">
        <v>414.3</v>
      </c>
      <c r="D131" s="265">
        <v>413.41666666666669</v>
      </c>
      <c r="E131" s="265">
        <v>403.88333333333338</v>
      </c>
      <c r="F131" s="265">
        <v>393.4666666666667</v>
      </c>
      <c r="G131" s="265">
        <v>383.93333333333339</v>
      </c>
      <c r="H131" s="265">
        <v>423.83333333333337</v>
      </c>
      <c r="I131" s="265">
        <v>433.36666666666667</v>
      </c>
      <c r="J131" s="265">
        <v>443.78333333333336</v>
      </c>
      <c r="K131" s="263">
        <v>422.95</v>
      </c>
      <c r="L131" s="263">
        <v>403</v>
      </c>
      <c r="M131" s="263">
        <v>120.92334</v>
      </c>
    </row>
    <row r="132" spans="1:13">
      <c r="A132" s="282">
        <v>123</v>
      </c>
      <c r="B132" s="263" t="s">
        <v>129</v>
      </c>
      <c r="C132" s="263">
        <v>2771.3</v>
      </c>
      <c r="D132" s="265">
        <v>2760.7000000000003</v>
      </c>
      <c r="E132" s="265">
        <v>2725.6000000000004</v>
      </c>
      <c r="F132" s="265">
        <v>2679.9</v>
      </c>
      <c r="G132" s="265">
        <v>2644.8</v>
      </c>
      <c r="H132" s="265">
        <v>2806.4000000000005</v>
      </c>
      <c r="I132" s="265">
        <v>2841.5</v>
      </c>
      <c r="J132" s="265">
        <v>2887.2000000000007</v>
      </c>
      <c r="K132" s="263">
        <v>2795.8</v>
      </c>
      <c r="L132" s="263">
        <v>2715</v>
      </c>
      <c r="M132" s="263">
        <v>4.6087300000000004</v>
      </c>
    </row>
    <row r="133" spans="1:13">
      <c r="A133" s="282">
        <v>124</v>
      </c>
      <c r="B133" s="263" t="s">
        <v>131</v>
      </c>
      <c r="C133" s="263">
        <v>1773.25</v>
      </c>
      <c r="D133" s="265">
        <v>1778.45</v>
      </c>
      <c r="E133" s="265">
        <v>1747.4</v>
      </c>
      <c r="F133" s="265">
        <v>1721.55</v>
      </c>
      <c r="G133" s="265">
        <v>1690.5</v>
      </c>
      <c r="H133" s="265">
        <v>1804.3000000000002</v>
      </c>
      <c r="I133" s="265">
        <v>1835.35</v>
      </c>
      <c r="J133" s="265">
        <v>1861.2000000000003</v>
      </c>
      <c r="K133" s="263">
        <v>1809.5</v>
      </c>
      <c r="L133" s="263">
        <v>1752.6</v>
      </c>
      <c r="M133" s="263">
        <v>35.468859999999999</v>
      </c>
    </row>
    <row r="134" spans="1:13">
      <c r="A134" s="282">
        <v>125</v>
      </c>
      <c r="B134" s="263" t="s">
        <v>132</v>
      </c>
      <c r="C134" s="263">
        <v>93.55</v>
      </c>
      <c r="D134" s="265">
        <v>93.483333333333334</v>
      </c>
      <c r="E134" s="265">
        <v>91.616666666666674</v>
      </c>
      <c r="F134" s="265">
        <v>89.683333333333337</v>
      </c>
      <c r="G134" s="265">
        <v>87.816666666666677</v>
      </c>
      <c r="H134" s="265">
        <v>95.416666666666671</v>
      </c>
      <c r="I134" s="265">
        <v>97.283333333333317</v>
      </c>
      <c r="J134" s="265">
        <v>99.216666666666669</v>
      </c>
      <c r="K134" s="263">
        <v>95.35</v>
      </c>
      <c r="L134" s="263">
        <v>91.55</v>
      </c>
      <c r="M134" s="263">
        <v>111.97716</v>
      </c>
    </row>
    <row r="135" spans="1:13">
      <c r="A135" s="282">
        <v>126</v>
      </c>
      <c r="B135" s="263" t="s">
        <v>259</v>
      </c>
      <c r="C135" s="263">
        <v>2756.85</v>
      </c>
      <c r="D135" s="265">
        <v>2729.4500000000003</v>
      </c>
      <c r="E135" s="265">
        <v>2671.2500000000005</v>
      </c>
      <c r="F135" s="265">
        <v>2585.65</v>
      </c>
      <c r="G135" s="265">
        <v>2527.4500000000003</v>
      </c>
      <c r="H135" s="265">
        <v>2815.0500000000006</v>
      </c>
      <c r="I135" s="265">
        <v>2873.2500000000005</v>
      </c>
      <c r="J135" s="265">
        <v>2958.8500000000008</v>
      </c>
      <c r="K135" s="263">
        <v>2787.65</v>
      </c>
      <c r="L135" s="263">
        <v>2643.85</v>
      </c>
      <c r="M135" s="263">
        <v>4.4135200000000001</v>
      </c>
    </row>
    <row r="136" spans="1:13">
      <c r="A136" s="282">
        <v>127</v>
      </c>
      <c r="B136" s="263" t="s">
        <v>133</v>
      </c>
      <c r="C136" s="263">
        <v>389.9</v>
      </c>
      <c r="D136" s="265">
        <v>390.48333333333335</v>
      </c>
      <c r="E136" s="265">
        <v>380.41666666666669</v>
      </c>
      <c r="F136" s="265">
        <v>370.93333333333334</v>
      </c>
      <c r="G136" s="265">
        <v>360.86666666666667</v>
      </c>
      <c r="H136" s="265">
        <v>399.9666666666667</v>
      </c>
      <c r="I136" s="265">
        <v>410.0333333333333</v>
      </c>
      <c r="J136" s="265">
        <v>419.51666666666671</v>
      </c>
      <c r="K136" s="263">
        <v>400.55</v>
      </c>
      <c r="L136" s="263">
        <v>381</v>
      </c>
      <c r="M136" s="263">
        <v>40.539990000000003</v>
      </c>
    </row>
    <row r="137" spans="1:13">
      <c r="A137" s="282">
        <v>128</v>
      </c>
      <c r="B137" s="263" t="s">
        <v>260</v>
      </c>
      <c r="C137" s="263">
        <v>4045.2</v>
      </c>
      <c r="D137" s="265">
        <v>4039.6666666666665</v>
      </c>
      <c r="E137" s="265">
        <v>3967.7333333333327</v>
      </c>
      <c r="F137" s="265">
        <v>3890.266666666666</v>
      </c>
      <c r="G137" s="265">
        <v>3818.3333333333321</v>
      </c>
      <c r="H137" s="265">
        <v>4117.1333333333332</v>
      </c>
      <c r="I137" s="265">
        <v>4189.0666666666666</v>
      </c>
      <c r="J137" s="265">
        <v>4266.5333333333338</v>
      </c>
      <c r="K137" s="263">
        <v>4111.6000000000004</v>
      </c>
      <c r="L137" s="263">
        <v>3962.2</v>
      </c>
      <c r="M137" s="263">
        <v>2.6549499999999999</v>
      </c>
    </row>
    <row r="138" spans="1:13">
      <c r="A138" s="282">
        <v>129</v>
      </c>
      <c r="B138" s="263" t="s">
        <v>134</v>
      </c>
      <c r="C138" s="263">
        <v>1374.65</v>
      </c>
      <c r="D138" s="265">
        <v>1374.6166666666668</v>
      </c>
      <c r="E138" s="265">
        <v>1358.1333333333337</v>
      </c>
      <c r="F138" s="265">
        <v>1341.6166666666668</v>
      </c>
      <c r="G138" s="265">
        <v>1325.1333333333337</v>
      </c>
      <c r="H138" s="265">
        <v>1391.1333333333337</v>
      </c>
      <c r="I138" s="265">
        <v>1407.6166666666668</v>
      </c>
      <c r="J138" s="265">
        <v>1424.1333333333337</v>
      </c>
      <c r="K138" s="263">
        <v>1391.1</v>
      </c>
      <c r="L138" s="263">
        <v>1358.1</v>
      </c>
      <c r="M138" s="263">
        <v>26.258379999999999</v>
      </c>
    </row>
    <row r="139" spans="1:13">
      <c r="A139" s="282">
        <v>130</v>
      </c>
      <c r="B139" s="263" t="s">
        <v>135</v>
      </c>
      <c r="C139" s="263">
        <v>1050.05</v>
      </c>
      <c r="D139" s="265">
        <v>1042.2833333333335</v>
      </c>
      <c r="E139" s="265">
        <v>1027.8166666666671</v>
      </c>
      <c r="F139" s="265">
        <v>1005.5833333333335</v>
      </c>
      <c r="G139" s="265">
        <v>991.11666666666702</v>
      </c>
      <c r="H139" s="265">
        <v>1064.5166666666671</v>
      </c>
      <c r="I139" s="265">
        <v>1078.9833333333338</v>
      </c>
      <c r="J139" s="265">
        <v>1101.2166666666672</v>
      </c>
      <c r="K139" s="263">
        <v>1056.75</v>
      </c>
      <c r="L139" s="263">
        <v>1020.05</v>
      </c>
      <c r="M139" s="263">
        <v>17.807230000000001</v>
      </c>
    </row>
    <row r="140" spans="1:13">
      <c r="A140" s="282">
        <v>131</v>
      </c>
      <c r="B140" s="263" t="s">
        <v>146</v>
      </c>
      <c r="C140" s="263">
        <v>80980.5</v>
      </c>
      <c r="D140" s="265">
        <v>81310.150000000009</v>
      </c>
      <c r="E140" s="265">
        <v>80170.35000000002</v>
      </c>
      <c r="F140" s="265">
        <v>79360.200000000012</v>
      </c>
      <c r="G140" s="265">
        <v>78220.400000000023</v>
      </c>
      <c r="H140" s="265">
        <v>82120.300000000017</v>
      </c>
      <c r="I140" s="265">
        <v>83260.100000000006</v>
      </c>
      <c r="J140" s="265">
        <v>84070.250000000015</v>
      </c>
      <c r="K140" s="263">
        <v>82449.95</v>
      </c>
      <c r="L140" s="263">
        <v>80500</v>
      </c>
      <c r="M140" s="263">
        <v>0.33545999999999998</v>
      </c>
    </row>
    <row r="141" spans="1:13">
      <c r="A141" s="282">
        <v>132</v>
      </c>
      <c r="B141" s="263" t="s">
        <v>143</v>
      </c>
      <c r="C141" s="263">
        <v>1083.6500000000001</v>
      </c>
      <c r="D141" s="265">
        <v>1091.8166666666666</v>
      </c>
      <c r="E141" s="265">
        <v>1065.8833333333332</v>
      </c>
      <c r="F141" s="265">
        <v>1048.1166666666666</v>
      </c>
      <c r="G141" s="265">
        <v>1022.1833333333332</v>
      </c>
      <c r="H141" s="265">
        <v>1109.5833333333333</v>
      </c>
      <c r="I141" s="265">
        <v>1135.5166666666667</v>
      </c>
      <c r="J141" s="265">
        <v>1153.2833333333333</v>
      </c>
      <c r="K141" s="263">
        <v>1117.75</v>
      </c>
      <c r="L141" s="263">
        <v>1074.05</v>
      </c>
      <c r="M141" s="263">
        <v>5.61205</v>
      </c>
    </row>
    <row r="142" spans="1:13">
      <c r="A142" s="282">
        <v>133</v>
      </c>
      <c r="B142" s="263" t="s">
        <v>137</v>
      </c>
      <c r="C142" s="263">
        <v>173.85</v>
      </c>
      <c r="D142" s="265">
        <v>173.58333333333334</v>
      </c>
      <c r="E142" s="265">
        <v>168.51666666666668</v>
      </c>
      <c r="F142" s="265">
        <v>163.18333333333334</v>
      </c>
      <c r="G142" s="265">
        <v>158.11666666666667</v>
      </c>
      <c r="H142" s="265">
        <v>178.91666666666669</v>
      </c>
      <c r="I142" s="265">
        <v>183.98333333333335</v>
      </c>
      <c r="J142" s="265">
        <v>189.31666666666669</v>
      </c>
      <c r="K142" s="263">
        <v>178.65</v>
      </c>
      <c r="L142" s="263">
        <v>168.25</v>
      </c>
      <c r="M142" s="263">
        <v>77.359949999999998</v>
      </c>
    </row>
    <row r="143" spans="1:13">
      <c r="A143" s="282">
        <v>134</v>
      </c>
      <c r="B143" s="263" t="s">
        <v>136</v>
      </c>
      <c r="C143" s="263">
        <v>805.1</v>
      </c>
      <c r="D143" s="265">
        <v>799.7166666666667</v>
      </c>
      <c r="E143" s="265">
        <v>790.53333333333342</v>
      </c>
      <c r="F143" s="265">
        <v>775.9666666666667</v>
      </c>
      <c r="G143" s="265">
        <v>766.78333333333342</v>
      </c>
      <c r="H143" s="265">
        <v>814.28333333333342</v>
      </c>
      <c r="I143" s="265">
        <v>823.46666666666681</v>
      </c>
      <c r="J143" s="265">
        <v>838.03333333333342</v>
      </c>
      <c r="K143" s="263">
        <v>808.9</v>
      </c>
      <c r="L143" s="263">
        <v>785.15</v>
      </c>
      <c r="M143" s="263">
        <v>52.560040000000001</v>
      </c>
    </row>
    <row r="144" spans="1:13">
      <c r="A144" s="282">
        <v>135</v>
      </c>
      <c r="B144" s="263" t="s">
        <v>138</v>
      </c>
      <c r="C144" s="263">
        <v>145.55000000000001</v>
      </c>
      <c r="D144" s="265">
        <v>146.11666666666667</v>
      </c>
      <c r="E144" s="265">
        <v>142.98333333333335</v>
      </c>
      <c r="F144" s="265">
        <v>140.41666666666669</v>
      </c>
      <c r="G144" s="265">
        <v>137.28333333333336</v>
      </c>
      <c r="H144" s="265">
        <v>148.68333333333334</v>
      </c>
      <c r="I144" s="265">
        <v>151.81666666666666</v>
      </c>
      <c r="J144" s="265">
        <v>154.38333333333333</v>
      </c>
      <c r="K144" s="263">
        <v>149.25</v>
      </c>
      <c r="L144" s="263">
        <v>143.55000000000001</v>
      </c>
      <c r="M144" s="263">
        <v>47.244039999999998</v>
      </c>
    </row>
    <row r="145" spans="1:13">
      <c r="A145" s="282">
        <v>136</v>
      </c>
      <c r="B145" s="263" t="s">
        <v>139</v>
      </c>
      <c r="C145" s="263">
        <v>423.3</v>
      </c>
      <c r="D145" s="265">
        <v>421.90000000000003</v>
      </c>
      <c r="E145" s="265">
        <v>418.60000000000008</v>
      </c>
      <c r="F145" s="265">
        <v>413.90000000000003</v>
      </c>
      <c r="G145" s="265">
        <v>410.60000000000008</v>
      </c>
      <c r="H145" s="265">
        <v>426.60000000000008</v>
      </c>
      <c r="I145" s="265">
        <v>429.90000000000003</v>
      </c>
      <c r="J145" s="265">
        <v>434.60000000000008</v>
      </c>
      <c r="K145" s="263">
        <v>425.2</v>
      </c>
      <c r="L145" s="263">
        <v>417.2</v>
      </c>
      <c r="M145" s="263">
        <v>12.34047</v>
      </c>
    </row>
    <row r="146" spans="1:13">
      <c r="A146" s="282">
        <v>137</v>
      </c>
      <c r="B146" s="263" t="s">
        <v>140</v>
      </c>
      <c r="C146" s="263">
        <v>6644.25</v>
      </c>
      <c r="D146" s="265">
        <v>6680.7</v>
      </c>
      <c r="E146" s="265">
        <v>6514.5499999999993</v>
      </c>
      <c r="F146" s="265">
        <v>6384.8499999999995</v>
      </c>
      <c r="G146" s="265">
        <v>6218.6999999999989</v>
      </c>
      <c r="H146" s="265">
        <v>6810.4</v>
      </c>
      <c r="I146" s="265">
        <v>6976.5499999999993</v>
      </c>
      <c r="J146" s="265">
        <v>7106.25</v>
      </c>
      <c r="K146" s="263">
        <v>6846.85</v>
      </c>
      <c r="L146" s="263">
        <v>6551</v>
      </c>
      <c r="M146" s="263">
        <v>12.67365</v>
      </c>
    </row>
    <row r="147" spans="1:13">
      <c r="A147" s="282">
        <v>138</v>
      </c>
      <c r="B147" s="263" t="s">
        <v>142</v>
      </c>
      <c r="C147" s="263">
        <v>876.45</v>
      </c>
      <c r="D147" s="265">
        <v>870.16666666666663</v>
      </c>
      <c r="E147" s="265">
        <v>858.5333333333333</v>
      </c>
      <c r="F147" s="265">
        <v>840.61666666666667</v>
      </c>
      <c r="G147" s="265">
        <v>828.98333333333335</v>
      </c>
      <c r="H147" s="265">
        <v>888.08333333333326</v>
      </c>
      <c r="I147" s="265">
        <v>899.7166666666667</v>
      </c>
      <c r="J147" s="265">
        <v>917.63333333333321</v>
      </c>
      <c r="K147" s="263">
        <v>881.8</v>
      </c>
      <c r="L147" s="263">
        <v>852.25</v>
      </c>
      <c r="M147" s="263">
        <v>4.2675599999999996</v>
      </c>
    </row>
    <row r="148" spans="1:13">
      <c r="A148" s="282">
        <v>139</v>
      </c>
      <c r="B148" s="263" t="s">
        <v>144</v>
      </c>
      <c r="C148" s="263">
        <v>2065.3000000000002</v>
      </c>
      <c r="D148" s="265">
        <v>2032.4166666666667</v>
      </c>
      <c r="E148" s="265">
        <v>1983.8833333333337</v>
      </c>
      <c r="F148" s="265">
        <v>1902.4666666666669</v>
      </c>
      <c r="G148" s="265">
        <v>1853.9333333333338</v>
      </c>
      <c r="H148" s="265">
        <v>2113.8333333333335</v>
      </c>
      <c r="I148" s="265">
        <v>2162.3666666666668</v>
      </c>
      <c r="J148" s="265">
        <v>2243.7833333333333</v>
      </c>
      <c r="K148" s="263">
        <v>2080.9499999999998</v>
      </c>
      <c r="L148" s="263">
        <v>1951</v>
      </c>
      <c r="M148" s="263">
        <v>18.33728</v>
      </c>
    </row>
    <row r="149" spans="1:13">
      <c r="A149" s="282">
        <v>140</v>
      </c>
      <c r="B149" s="263" t="s">
        <v>145</v>
      </c>
      <c r="C149" s="263">
        <v>207.9</v>
      </c>
      <c r="D149" s="265">
        <v>209.15</v>
      </c>
      <c r="E149" s="265">
        <v>204.45000000000002</v>
      </c>
      <c r="F149" s="265">
        <v>201</v>
      </c>
      <c r="G149" s="265">
        <v>196.3</v>
      </c>
      <c r="H149" s="265">
        <v>212.60000000000002</v>
      </c>
      <c r="I149" s="265">
        <v>217.3</v>
      </c>
      <c r="J149" s="265">
        <v>220.75000000000003</v>
      </c>
      <c r="K149" s="263">
        <v>213.85</v>
      </c>
      <c r="L149" s="263">
        <v>205.7</v>
      </c>
      <c r="M149" s="263">
        <v>104.86628</v>
      </c>
    </row>
    <row r="150" spans="1:13">
      <c r="A150" s="282">
        <v>141</v>
      </c>
      <c r="B150" s="263" t="s">
        <v>262</v>
      </c>
      <c r="C150" s="263">
        <v>1699.95</v>
      </c>
      <c r="D150" s="265">
        <v>1692.55</v>
      </c>
      <c r="E150" s="265">
        <v>1648.3999999999999</v>
      </c>
      <c r="F150" s="265">
        <v>1596.85</v>
      </c>
      <c r="G150" s="265">
        <v>1552.6999999999998</v>
      </c>
      <c r="H150" s="265">
        <v>1744.1</v>
      </c>
      <c r="I150" s="265">
        <v>1788.25</v>
      </c>
      <c r="J150" s="265">
        <v>1839.8</v>
      </c>
      <c r="K150" s="263">
        <v>1736.7</v>
      </c>
      <c r="L150" s="263">
        <v>1641</v>
      </c>
      <c r="M150" s="263">
        <v>6.63225</v>
      </c>
    </row>
    <row r="151" spans="1:13">
      <c r="A151" s="282">
        <v>142</v>
      </c>
      <c r="B151" s="263" t="s">
        <v>147</v>
      </c>
      <c r="C151" s="263">
        <v>1153.05</v>
      </c>
      <c r="D151" s="265">
        <v>1157.7333333333333</v>
      </c>
      <c r="E151" s="265">
        <v>1131.9666666666667</v>
      </c>
      <c r="F151" s="265">
        <v>1110.8833333333334</v>
      </c>
      <c r="G151" s="265">
        <v>1085.1166666666668</v>
      </c>
      <c r="H151" s="265">
        <v>1178.8166666666666</v>
      </c>
      <c r="I151" s="265">
        <v>1204.5833333333335</v>
      </c>
      <c r="J151" s="265">
        <v>1225.6666666666665</v>
      </c>
      <c r="K151" s="263">
        <v>1183.5</v>
      </c>
      <c r="L151" s="263">
        <v>1136.6500000000001</v>
      </c>
      <c r="M151" s="263">
        <v>13.18568</v>
      </c>
    </row>
    <row r="152" spans="1:13">
      <c r="A152" s="282">
        <v>143</v>
      </c>
      <c r="B152" s="263" t="s">
        <v>263</v>
      </c>
      <c r="C152" s="263">
        <v>910.6</v>
      </c>
      <c r="D152" s="265">
        <v>913.61666666666667</v>
      </c>
      <c r="E152" s="265">
        <v>895.88333333333333</v>
      </c>
      <c r="F152" s="265">
        <v>881.16666666666663</v>
      </c>
      <c r="G152" s="265">
        <v>863.43333333333328</v>
      </c>
      <c r="H152" s="265">
        <v>928.33333333333337</v>
      </c>
      <c r="I152" s="265">
        <v>946.06666666666672</v>
      </c>
      <c r="J152" s="265">
        <v>960.78333333333342</v>
      </c>
      <c r="K152" s="263">
        <v>931.35</v>
      </c>
      <c r="L152" s="263">
        <v>898.9</v>
      </c>
      <c r="M152" s="263">
        <v>2.1078999999999999</v>
      </c>
    </row>
    <row r="153" spans="1:13">
      <c r="A153" s="282">
        <v>144</v>
      </c>
      <c r="B153" s="263" t="s">
        <v>152</v>
      </c>
      <c r="C153" s="263">
        <v>141.30000000000001</v>
      </c>
      <c r="D153" s="265">
        <v>140.76666666666665</v>
      </c>
      <c r="E153" s="265">
        <v>138.68333333333331</v>
      </c>
      <c r="F153" s="265">
        <v>136.06666666666666</v>
      </c>
      <c r="G153" s="265">
        <v>133.98333333333332</v>
      </c>
      <c r="H153" s="265">
        <v>143.3833333333333</v>
      </c>
      <c r="I153" s="265">
        <v>145.46666666666667</v>
      </c>
      <c r="J153" s="265">
        <v>148.08333333333329</v>
      </c>
      <c r="K153" s="263">
        <v>142.85</v>
      </c>
      <c r="L153" s="263">
        <v>138.15</v>
      </c>
      <c r="M153" s="263">
        <v>122.10357999999999</v>
      </c>
    </row>
    <row r="154" spans="1:13">
      <c r="A154" s="282">
        <v>145</v>
      </c>
      <c r="B154" s="263" t="s">
        <v>153</v>
      </c>
      <c r="C154" s="263">
        <v>101.35</v>
      </c>
      <c r="D154" s="265">
        <v>101.21666666666665</v>
      </c>
      <c r="E154" s="265">
        <v>99.433333333333309</v>
      </c>
      <c r="F154" s="265">
        <v>97.516666666666652</v>
      </c>
      <c r="G154" s="265">
        <v>95.733333333333306</v>
      </c>
      <c r="H154" s="265">
        <v>103.13333333333331</v>
      </c>
      <c r="I154" s="265">
        <v>104.91666666666664</v>
      </c>
      <c r="J154" s="265">
        <v>106.83333333333331</v>
      </c>
      <c r="K154" s="263">
        <v>103</v>
      </c>
      <c r="L154" s="263">
        <v>99.3</v>
      </c>
      <c r="M154" s="263">
        <v>138.65351000000001</v>
      </c>
    </row>
    <row r="155" spans="1:13">
      <c r="A155" s="282">
        <v>146</v>
      </c>
      <c r="B155" s="263" t="s">
        <v>148</v>
      </c>
      <c r="C155" s="263">
        <v>58.05</v>
      </c>
      <c r="D155" s="265">
        <v>57.5</v>
      </c>
      <c r="E155" s="265">
        <v>56.55</v>
      </c>
      <c r="F155" s="265">
        <v>55.05</v>
      </c>
      <c r="G155" s="265">
        <v>54.099999999999994</v>
      </c>
      <c r="H155" s="265">
        <v>59</v>
      </c>
      <c r="I155" s="265">
        <v>59.95</v>
      </c>
      <c r="J155" s="265">
        <v>61.45</v>
      </c>
      <c r="K155" s="263">
        <v>58.45</v>
      </c>
      <c r="L155" s="263">
        <v>56</v>
      </c>
      <c r="M155" s="263">
        <v>292.63918999999999</v>
      </c>
    </row>
    <row r="156" spans="1:13">
      <c r="A156" s="282">
        <v>147</v>
      </c>
      <c r="B156" s="263" t="s">
        <v>450</v>
      </c>
      <c r="C156" s="263">
        <v>2968.1</v>
      </c>
      <c r="D156" s="265">
        <v>2968.3666666666668</v>
      </c>
      <c r="E156" s="265">
        <v>2899.7333333333336</v>
      </c>
      <c r="F156" s="265">
        <v>2831.3666666666668</v>
      </c>
      <c r="G156" s="265">
        <v>2762.7333333333336</v>
      </c>
      <c r="H156" s="265">
        <v>3036.7333333333336</v>
      </c>
      <c r="I156" s="265">
        <v>3105.3666666666668</v>
      </c>
      <c r="J156" s="265">
        <v>3173.7333333333336</v>
      </c>
      <c r="K156" s="263">
        <v>3037</v>
      </c>
      <c r="L156" s="263">
        <v>2900</v>
      </c>
      <c r="M156" s="263">
        <v>1.71614</v>
      </c>
    </row>
    <row r="157" spans="1:13">
      <c r="A157" s="282">
        <v>148</v>
      </c>
      <c r="B157" s="263" t="s">
        <v>151</v>
      </c>
      <c r="C157" s="263">
        <v>16875.650000000001</v>
      </c>
      <c r="D157" s="265">
        <v>17016.883333333335</v>
      </c>
      <c r="E157" s="265">
        <v>16633.76666666667</v>
      </c>
      <c r="F157" s="265">
        <v>16391.883333333335</v>
      </c>
      <c r="G157" s="265">
        <v>16008.76666666667</v>
      </c>
      <c r="H157" s="265">
        <v>17258.76666666667</v>
      </c>
      <c r="I157" s="265">
        <v>17641.883333333331</v>
      </c>
      <c r="J157" s="265">
        <v>17883.76666666667</v>
      </c>
      <c r="K157" s="263">
        <v>17400</v>
      </c>
      <c r="L157" s="263">
        <v>16775</v>
      </c>
      <c r="M157" s="263">
        <v>1.1831400000000001</v>
      </c>
    </row>
    <row r="158" spans="1:13">
      <c r="A158" s="282">
        <v>149</v>
      </c>
      <c r="B158" s="263" t="s">
        <v>790</v>
      </c>
      <c r="C158" s="263">
        <v>332.7</v>
      </c>
      <c r="D158" s="265">
        <v>331.43333333333334</v>
      </c>
      <c r="E158" s="265">
        <v>326.16666666666669</v>
      </c>
      <c r="F158" s="265">
        <v>319.63333333333333</v>
      </c>
      <c r="G158" s="265">
        <v>314.36666666666667</v>
      </c>
      <c r="H158" s="265">
        <v>337.9666666666667</v>
      </c>
      <c r="I158" s="265">
        <v>343.23333333333335</v>
      </c>
      <c r="J158" s="265">
        <v>349.76666666666671</v>
      </c>
      <c r="K158" s="263">
        <v>336.7</v>
      </c>
      <c r="L158" s="263">
        <v>324.89999999999998</v>
      </c>
      <c r="M158" s="263">
        <v>10.62923</v>
      </c>
    </row>
    <row r="159" spans="1:13">
      <c r="A159" s="282">
        <v>150</v>
      </c>
      <c r="B159" s="263" t="s">
        <v>265</v>
      </c>
      <c r="C159" s="263">
        <v>557.25</v>
      </c>
      <c r="D159" s="265">
        <v>553.26666666666677</v>
      </c>
      <c r="E159" s="265">
        <v>547.13333333333355</v>
      </c>
      <c r="F159" s="265">
        <v>537.01666666666677</v>
      </c>
      <c r="G159" s="265">
        <v>530.88333333333355</v>
      </c>
      <c r="H159" s="265">
        <v>563.38333333333355</v>
      </c>
      <c r="I159" s="265">
        <v>569.51666666666677</v>
      </c>
      <c r="J159" s="265">
        <v>579.63333333333355</v>
      </c>
      <c r="K159" s="263">
        <v>559.4</v>
      </c>
      <c r="L159" s="263">
        <v>543.15</v>
      </c>
      <c r="M159" s="263">
        <v>3.6236999999999999</v>
      </c>
    </row>
    <row r="160" spans="1:13">
      <c r="A160" s="282">
        <v>151</v>
      </c>
      <c r="B160" s="263" t="s">
        <v>155</v>
      </c>
      <c r="C160" s="263">
        <v>105.1</v>
      </c>
      <c r="D160" s="265">
        <v>105.21666666666665</v>
      </c>
      <c r="E160" s="265">
        <v>103.68333333333331</v>
      </c>
      <c r="F160" s="265">
        <v>102.26666666666665</v>
      </c>
      <c r="G160" s="265">
        <v>100.73333333333331</v>
      </c>
      <c r="H160" s="265">
        <v>106.63333333333331</v>
      </c>
      <c r="I160" s="265">
        <v>108.16666666666664</v>
      </c>
      <c r="J160" s="265">
        <v>109.58333333333331</v>
      </c>
      <c r="K160" s="263">
        <v>106.75</v>
      </c>
      <c r="L160" s="263">
        <v>103.8</v>
      </c>
      <c r="M160" s="263">
        <v>286.59714000000002</v>
      </c>
    </row>
    <row r="161" spans="1:13">
      <c r="A161" s="282">
        <v>152</v>
      </c>
      <c r="B161" s="263" t="s">
        <v>154</v>
      </c>
      <c r="C161" s="263">
        <v>119.5</v>
      </c>
      <c r="D161" s="265">
        <v>118.60000000000001</v>
      </c>
      <c r="E161" s="265">
        <v>116.30000000000001</v>
      </c>
      <c r="F161" s="265">
        <v>113.10000000000001</v>
      </c>
      <c r="G161" s="265">
        <v>110.80000000000001</v>
      </c>
      <c r="H161" s="265">
        <v>121.80000000000001</v>
      </c>
      <c r="I161" s="265">
        <v>124.1</v>
      </c>
      <c r="J161" s="265">
        <v>127.30000000000001</v>
      </c>
      <c r="K161" s="263">
        <v>120.9</v>
      </c>
      <c r="L161" s="263">
        <v>115.4</v>
      </c>
      <c r="M161" s="263">
        <v>12.25535</v>
      </c>
    </row>
    <row r="162" spans="1:13">
      <c r="A162" s="282">
        <v>153</v>
      </c>
      <c r="B162" s="263" t="s">
        <v>266</v>
      </c>
      <c r="C162" s="263">
        <v>3283.1</v>
      </c>
      <c r="D162" s="265">
        <v>3267.6833333333329</v>
      </c>
      <c r="E162" s="265">
        <v>3195.4166666666661</v>
      </c>
      <c r="F162" s="265">
        <v>3107.7333333333331</v>
      </c>
      <c r="G162" s="265">
        <v>3035.4666666666662</v>
      </c>
      <c r="H162" s="265">
        <v>3355.3666666666659</v>
      </c>
      <c r="I162" s="265">
        <v>3427.6333333333332</v>
      </c>
      <c r="J162" s="265">
        <v>3515.3166666666657</v>
      </c>
      <c r="K162" s="263">
        <v>3339.95</v>
      </c>
      <c r="L162" s="263">
        <v>3180</v>
      </c>
      <c r="M162" s="263">
        <v>0.63871999999999995</v>
      </c>
    </row>
    <row r="163" spans="1:13">
      <c r="A163" s="282">
        <v>154</v>
      </c>
      <c r="B163" s="263" t="s">
        <v>267</v>
      </c>
      <c r="C163" s="263">
        <v>2378.0500000000002</v>
      </c>
      <c r="D163" s="265">
        <v>2415.1833333333334</v>
      </c>
      <c r="E163" s="265">
        <v>2320.3666666666668</v>
      </c>
      <c r="F163" s="265">
        <v>2262.6833333333334</v>
      </c>
      <c r="G163" s="265">
        <v>2167.8666666666668</v>
      </c>
      <c r="H163" s="265">
        <v>2472.8666666666668</v>
      </c>
      <c r="I163" s="265">
        <v>2567.6833333333334</v>
      </c>
      <c r="J163" s="265">
        <v>2625.3666666666668</v>
      </c>
      <c r="K163" s="263">
        <v>2510</v>
      </c>
      <c r="L163" s="263">
        <v>2357.5</v>
      </c>
      <c r="M163" s="263">
        <v>3.8701099999999999</v>
      </c>
    </row>
    <row r="164" spans="1:13">
      <c r="A164" s="282">
        <v>155</v>
      </c>
      <c r="B164" s="263" t="s">
        <v>156</v>
      </c>
      <c r="C164" s="263">
        <v>29843.85</v>
      </c>
      <c r="D164" s="265">
        <v>29523.766666666666</v>
      </c>
      <c r="E164" s="265">
        <v>29047.533333333333</v>
      </c>
      <c r="F164" s="265">
        <v>28251.216666666667</v>
      </c>
      <c r="G164" s="265">
        <v>27774.983333333334</v>
      </c>
      <c r="H164" s="265">
        <v>30320.083333333332</v>
      </c>
      <c r="I164" s="265">
        <v>30796.316666666662</v>
      </c>
      <c r="J164" s="265">
        <v>31592.633333333331</v>
      </c>
      <c r="K164" s="263">
        <v>30000</v>
      </c>
      <c r="L164" s="263">
        <v>28727.45</v>
      </c>
      <c r="M164" s="263">
        <v>0.26396999999999998</v>
      </c>
    </row>
    <row r="165" spans="1:13">
      <c r="A165" s="282">
        <v>156</v>
      </c>
      <c r="B165" s="263" t="s">
        <v>158</v>
      </c>
      <c r="C165" s="263">
        <v>222.1</v>
      </c>
      <c r="D165" s="265">
        <v>223.71666666666667</v>
      </c>
      <c r="E165" s="265">
        <v>219.83333333333334</v>
      </c>
      <c r="F165" s="265">
        <v>217.56666666666666</v>
      </c>
      <c r="G165" s="265">
        <v>213.68333333333334</v>
      </c>
      <c r="H165" s="265">
        <v>225.98333333333335</v>
      </c>
      <c r="I165" s="265">
        <v>229.86666666666667</v>
      </c>
      <c r="J165" s="265">
        <v>232.13333333333335</v>
      </c>
      <c r="K165" s="263">
        <v>227.6</v>
      </c>
      <c r="L165" s="263">
        <v>221.45</v>
      </c>
      <c r="M165" s="263">
        <v>39.718290000000003</v>
      </c>
    </row>
    <row r="166" spans="1:13">
      <c r="A166" s="282">
        <v>157</v>
      </c>
      <c r="B166" s="263" t="s">
        <v>269</v>
      </c>
      <c r="C166" s="263">
        <v>5135.2</v>
      </c>
      <c r="D166" s="265">
        <v>5103.4000000000005</v>
      </c>
      <c r="E166" s="265">
        <v>5007.8000000000011</v>
      </c>
      <c r="F166" s="265">
        <v>4880.4000000000005</v>
      </c>
      <c r="G166" s="265">
        <v>4784.8000000000011</v>
      </c>
      <c r="H166" s="265">
        <v>5230.8000000000011</v>
      </c>
      <c r="I166" s="265">
        <v>5326.4000000000015</v>
      </c>
      <c r="J166" s="265">
        <v>5453.8000000000011</v>
      </c>
      <c r="K166" s="263">
        <v>5199</v>
      </c>
      <c r="L166" s="263">
        <v>4976</v>
      </c>
      <c r="M166" s="263">
        <v>2.3777300000000001</v>
      </c>
    </row>
    <row r="167" spans="1:13">
      <c r="A167" s="282">
        <v>158</v>
      </c>
      <c r="B167" s="263" t="s">
        <v>160</v>
      </c>
      <c r="C167" s="263">
        <v>1823.75</v>
      </c>
      <c r="D167" s="265">
        <v>1810.8833333333332</v>
      </c>
      <c r="E167" s="265">
        <v>1790.8666666666663</v>
      </c>
      <c r="F167" s="265">
        <v>1757.9833333333331</v>
      </c>
      <c r="G167" s="265">
        <v>1737.9666666666662</v>
      </c>
      <c r="H167" s="265">
        <v>1843.7666666666664</v>
      </c>
      <c r="I167" s="265">
        <v>1863.7833333333333</v>
      </c>
      <c r="J167" s="265">
        <v>1896.6666666666665</v>
      </c>
      <c r="K167" s="263">
        <v>1830.9</v>
      </c>
      <c r="L167" s="263">
        <v>1778</v>
      </c>
      <c r="M167" s="263">
        <v>5.7655500000000002</v>
      </c>
    </row>
    <row r="168" spans="1:13">
      <c r="A168" s="282">
        <v>159</v>
      </c>
      <c r="B168" s="263" t="s">
        <v>157</v>
      </c>
      <c r="C168" s="263">
        <v>1716.5</v>
      </c>
      <c r="D168" s="265">
        <v>1712.2</v>
      </c>
      <c r="E168" s="265">
        <v>1686.4</v>
      </c>
      <c r="F168" s="265">
        <v>1656.3</v>
      </c>
      <c r="G168" s="265">
        <v>1630.5</v>
      </c>
      <c r="H168" s="265">
        <v>1742.3000000000002</v>
      </c>
      <c r="I168" s="265">
        <v>1768.1</v>
      </c>
      <c r="J168" s="265">
        <v>1798.2000000000003</v>
      </c>
      <c r="K168" s="263">
        <v>1738</v>
      </c>
      <c r="L168" s="263">
        <v>1682.1</v>
      </c>
      <c r="M168" s="263">
        <v>7.1422999999999996</v>
      </c>
    </row>
    <row r="169" spans="1:13">
      <c r="A169" s="282">
        <v>160</v>
      </c>
      <c r="B169" s="263" t="s">
        <v>461</v>
      </c>
      <c r="C169" s="263">
        <v>1413.8</v>
      </c>
      <c r="D169" s="265">
        <v>1393.6166666666668</v>
      </c>
      <c r="E169" s="265">
        <v>1362.2333333333336</v>
      </c>
      <c r="F169" s="265">
        <v>1310.6666666666667</v>
      </c>
      <c r="G169" s="265">
        <v>1279.2833333333335</v>
      </c>
      <c r="H169" s="265">
        <v>1445.1833333333336</v>
      </c>
      <c r="I169" s="265">
        <v>1476.5666666666668</v>
      </c>
      <c r="J169" s="265">
        <v>1528.1333333333337</v>
      </c>
      <c r="K169" s="263">
        <v>1425</v>
      </c>
      <c r="L169" s="263">
        <v>1342.05</v>
      </c>
      <c r="M169" s="263">
        <v>3.3376999999999999</v>
      </c>
    </row>
    <row r="170" spans="1:13">
      <c r="A170" s="282">
        <v>161</v>
      </c>
      <c r="B170" s="263" t="s">
        <v>159</v>
      </c>
      <c r="C170" s="263">
        <v>109.45</v>
      </c>
      <c r="D170" s="265">
        <v>109.68333333333334</v>
      </c>
      <c r="E170" s="265">
        <v>107.76666666666668</v>
      </c>
      <c r="F170" s="265">
        <v>106.08333333333334</v>
      </c>
      <c r="G170" s="265">
        <v>104.16666666666669</v>
      </c>
      <c r="H170" s="265">
        <v>111.36666666666667</v>
      </c>
      <c r="I170" s="265">
        <v>113.28333333333333</v>
      </c>
      <c r="J170" s="265">
        <v>114.96666666666667</v>
      </c>
      <c r="K170" s="263">
        <v>111.6</v>
      </c>
      <c r="L170" s="263">
        <v>108</v>
      </c>
      <c r="M170" s="263">
        <v>63.904879999999999</v>
      </c>
    </row>
    <row r="171" spans="1:13">
      <c r="A171" s="282">
        <v>162</v>
      </c>
      <c r="B171" s="263" t="s">
        <v>162</v>
      </c>
      <c r="C171" s="263">
        <v>207.8</v>
      </c>
      <c r="D171" s="265">
        <v>208.75</v>
      </c>
      <c r="E171" s="265">
        <v>206.1</v>
      </c>
      <c r="F171" s="265">
        <v>204.4</v>
      </c>
      <c r="G171" s="265">
        <v>201.75</v>
      </c>
      <c r="H171" s="265">
        <v>210.45</v>
      </c>
      <c r="I171" s="265">
        <v>213.09999999999997</v>
      </c>
      <c r="J171" s="265">
        <v>214.79999999999998</v>
      </c>
      <c r="K171" s="263">
        <v>211.4</v>
      </c>
      <c r="L171" s="263">
        <v>207.05</v>
      </c>
      <c r="M171" s="263">
        <v>57.146349999999998</v>
      </c>
    </row>
    <row r="172" spans="1:13">
      <c r="A172" s="282">
        <v>163</v>
      </c>
      <c r="B172" s="263" t="s">
        <v>270</v>
      </c>
      <c r="C172" s="263">
        <v>305.95</v>
      </c>
      <c r="D172" s="265">
        <v>303.06666666666666</v>
      </c>
      <c r="E172" s="265">
        <v>292.38333333333333</v>
      </c>
      <c r="F172" s="265">
        <v>278.81666666666666</v>
      </c>
      <c r="G172" s="265">
        <v>268.13333333333333</v>
      </c>
      <c r="H172" s="265">
        <v>316.63333333333333</v>
      </c>
      <c r="I172" s="265">
        <v>327.31666666666661</v>
      </c>
      <c r="J172" s="265">
        <v>340.88333333333333</v>
      </c>
      <c r="K172" s="263">
        <v>313.75</v>
      </c>
      <c r="L172" s="263">
        <v>289.5</v>
      </c>
      <c r="M172" s="263">
        <v>4.6821299999999999</v>
      </c>
    </row>
    <row r="173" spans="1:13">
      <c r="A173" s="282">
        <v>164</v>
      </c>
      <c r="B173" s="263" t="s">
        <v>271</v>
      </c>
      <c r="C173" s="263">
        <v>13612.3</v>
      </c>
      <c r="D173" s="265">
        <v>13579.1</v>
      </c>
      <c r="E173" s="265">
        <v>13443.2</v>
      </c>
      <c r="F173" s="265">
        <v>13274.1</v>
      </c>
      <c r="G173" s="265">
        <v>13138.2</v>
      </c>
      <c r="H173" s="265">
        <v>13748.2</v>
      </c>
      <c r="I173" s="265">
        <v>13884.099999999999</v>
      </c>
      <c r="J173" s="265">
        <v>14053.2</v>
      </c>
      <c r="K173" s="263">
        <v>13715</v>
      </c>
      <c r="L173" s="263">
        <v>13410</v>
      </c>
      <c r="M173" s="263">
        <v>5.7970000000000001E-2</v>
      </c>
    </row>
    <row r="174" spans="1:13">
      <c r="A174" s="282">
        <v>165</v>
      </c>
      <c r="B174" s="263" t="s">
        <v>161</v>
      </c>
      <c r="C174" s="263">
        <v>34.75</v>
      </c>
      <c r="D174" s="265">
        <v>34.75</v>
      </c>
      <c r="E174" s="265">
        <v>34.15</v>
      </c>
      <c r="F174" s="265">
        <v>33.549999999999997</v>
      </c>
      <c r="G174" s="265">
        <v>32.949999999999996</v>
      </c>
      <c r="H174" s="265">
        <v>35.35</v>
      </c>
      <c r="I174" s="265">
        <v>35.949999999999996</v>
      </c>
      <c r="J174" s="265">
        <v>36.550000000000004</v>
      </c>
      <c r="K174" s="263">
        <v>35.35</v>
      </c>
      <c r="L174" s="263">
        <v>34.15</v>
      </c>
      <c r="M174" s="263">
        <v>1156.5833</v>
      </c>
    </row>
    <row r="175" spans="1:13">
      <c r="A175" s="282">
        <v>166</v>
      </c>
      <c r="B175" s="263" t="s">
        <v>165</v>
      </c>
      <c r="C175" s="263">
        <v>189.7</v>
      </c>
      <c r="D175" s="265">
        <v>190.46666666666667</v>
      </c>
      <c r="E175" s="265">
        <v>183.43333333333334</v>
      </c>
      <c r="F175" s="265">
        <v>177.16666666666666</v>
      </c>
      <c r="G175" s="265">
        <v>170.13333333333333</v>
      </c>
      <c r="H175" s="265">
        <v>196.73333333333335</v>
      </c>
      <c r="I175" s="265">
        <v>203.76666666666671</v>
      </c>
      <c r="J175" s="265">
        <v>210.03333333333336</v>
      </c>
      <c r="K175" s="263">
        <v>197.5</v>
      </c>
      <c r="L175" s="263">
        <v>184.2</v>
      </c>
      <c r="M175" s="263">
        <v>206.57818</v>
      </c>
    </row>
    <row r="176" spans="1:13">
      <c r="A176" s="282">
        <v>167</v>
      </c>
      <c r="B176" s="263" t="s">
        <v>166</v>
      </c>
      <c r="C176" s="263">
        <v>128.1</v>
      </c>
      <c r="D176" s="265">
        <v>128.9</v>
      </c>
      <c r="E176" s="265">
        <v>125.70000000000002</v>
      </c>
      <c r="F176" s="265">
        <v>123.30000000000001</v>
      </c>
      <c r="G176" s="265">
        <v>120.10000000000002</v>
      </c>
      <c r="H176" s="265">
        <v>131.30000000000001</v>
      </c>
      <c r="I176" s="265">
        <v>134.5</v>
      </c>
      <c r="J176" s="265">
        <v>136.9</v>
      </c>
      <c r="K176" s="263">
        <v>132.1</v>
      </c>
      <c r="L176" s="263">
        <v>126.5</v>
      </c>
      <c r="M176" s="263">
        <v>63.206870000000002</v>
      </c>
    </row>
    <row r="177" spans="1:13">
      <c r="A177" s="282">
        <v>168</v>
      </c>
      <c r="B177" s="263" t="s">
        <v>273</v>
      </c>
      <c r="C177" s="263">
        <v>499.45</v>
      </c>
      <c r="D177" s="265">
        <v>498.4666666666667</v>
      </c>
      <c r="E177" s="265">
        <v>493.48333333333341</v>
      </c>
      <c r="F177" s="265">
        <v>487.51666666666671</v>
      </c>
      <c r="G177" s="265">
        <v>482.53333333333342</v>
      </c>
      <c r="H177" s="265">
        <v>504.43333333333339</v>
      </c>
      <c r="I177" s="265">
        <v>509.41666666666674</v>
      </c>
      <c r="J177" s="265">
        <v>515.38333333333344</v>
      </c>
      <c r="K177" s="263">
        <v>503.45</v>
      </c>
      <c r="L177" s="263">
        <v>492.5</v>
      </c>
      <c r="M177" s="263">
        <v>1.3619300000000001</v>
      </c>
    </row>
    <row r="178" spans="1:13">
      <c r="A178" s="282">
        <v>169</v>
      </c>
      <c r="B178" s="263" t="s">
        <v>167</v>
      </c>
      <c r="C178" s="263">
        <v>1944.3</v>
      </c>
      <c r="D178" s="265">
        <v>1939.4333333333334</v>
      </c>
      <c r="E178" s="265">
        <v>1917.8666666666668</v>
      </c>
      <c r="F178" s="265">
        <v>1891.4333333333334</v>
      </c>
      <c r="G178" s="265">
        <v>1869.8666666666668</v>
      </c>
      <c r="H178" s="265">
        <v>1965.8666666666668</v>
      </c>
      <c r="I178" s="265">
        <v>1987.4333333333334</v>
      </c>
      <c r="J178" s="265">
        <v>2013.8666666666668</v>
      </c>
      <c r="K178" s="263">
        <v>1961</v>
      </c>
      <c r="L178" s="263">
        <v>1913</v>
      </c>
      <c r="M178" s="263">
        <v>91.024919999999995</v>
      </c>
    </row>
    <row r="179" spans="1:13">
      <c r="A179" s="282">
        <v>170</v>
      </c>
      <c r="B179" s="263" t="s">
        <v>815</v>
      </c>
      <c r="C179" s="263">
        <v>905.55</v>
      </c>
      <c r="D179" s="265">
        <v>899.56666666666661</v>
      </c>
      <c r="E179" s="265">
        <v>889.33333333333326</v>
      </c>
      <c r="F179" s="265">
        <v>873.11666666666667</v>
      </c>
      <c r="G179" s="265">
        <v>862.88333333333333</v>
      </c>
      <c r="H179" s="265">
        <v>915.78333333333319</v>
      </c>
      <c r="I179" s="265">
        <v>926.01666666666654</v>
      </c>
      <c r="J179" s="265">
        <v>942.23333333333312</v>
      </c>
      <c r="K179" s="263">
        <v>909.8</v>
      </c>
      <c r="L179" s="263">
        <v>883.35</v>
      </c>
      <c r="M179" s="263">
        <v>18.740169999999999</v>
      </c>
    </row>
    <row r="180" spans="1:13">
      <c r="A180" s="282">
        <v>171</v>
      </c>
      <c r="B180" s="263" t="s">
        <v>274</v>
      </c>
      <c r="C180" s="263">
        <v>908.7</v>
      </c>
      <c r="D180" s="265">
        <v>903.56666666666661</v>
      </c>
      <c r="E180" s="265">
        <v>895.13333333333321</v>
      </c>
      <c r="F180" s="265">
        <v>881.56666666666661</v>
      </c>
      <c r="G180" s="265">
        <v>873.13333333333321</v>
      </c>
      <c r="H180" s="265">
        <v>917.13333333333321</v>
      </c>
      <c r="I180" s="265">
        <v>925.56666666666661</v>
      </c>
      <c r="J180" s="265">
        <v>939.13333333333321</v>
      </c>
      <c r="K180" s="263">
        <v>912</v>
      </c>
      <c r="L180" s="263">
        <v>890</v>
      </c>
      <c r="M180" s="263">
        <v>14.64475</v>
      </c>
    </row>
    <row r="181" spans="1:13">
      <c r="A181" s="282">
        <v>172</v>
      </c>
      <c r="B181" s="263" t="s">
        <v>172</v>
      </c>
      <c r="C181" s="263">
        <v>5997.85</v>
      </c>
      <c r="D181" s="265">
        <v>6022.5999999999995</v>
      </c>
      <c r="E181" s="265">
        <v>5915.2499999999991</v>
      </c>
      <c r="F181" s="265">
        <v>5832.65</v>
      </c>
      <c r="G181" s="265">
        <v>5725.2999999999993</v>
      </c>
      <c r="H181" s="265">
        <v>6105.1999999999989</v>
      </c>
      <c r="I181" s="265">
        <v>6212.5499999999993</v>
      </c>
      <c r="J181" s="265">
        <v>6295.1499999999987</v>
      </c>
      <c r="K181" s="263">
        <v>6129.95</v>
      </c>
      <c r="L181" s="263">
        <v>5940</v>
      </c>
      <c r="M181" s="263">
        <v>2.1254</v>
      </c>
    </row>
    <row r="182" spans="1:13">
      <c r="A182" s="282">
        <v>173</v>
      </c>
      <c r="B182" s="263" t="s">
        <v>478</v>
      </c>
      <c r="C182" s="263">
        <v>8035.7</v>
      </c>
      <c r="D182" s="265">
        <v>8051.6333333333341</v>
      </c>
      <c r="E182" s="265">
        <v>7978.2666666666682</v>
      </c>
      <c r="F182" s="265">
        <v>7920.8333333333339</v>
      </c>
      <c r="G182" s="265">
        <v>7847.4666666666681</v>
      </c>
      <c r="H182" s="265">
        <v>8109.0666666666684</v>
      </c>
      <c r="I182" s="265">
        <v>8182.4333333333352</v>
      </c>
      <c r="J182" s="265">
        <v>8239.8666666666686</v>
      </c>
      <c r="K182" s="263">
        <v>8125</v>
      </c>
      <c r="L182" s="263">
        <v>7994.2</v>
      </c>
      <c r="M182" s="263">
        <v>0.29959999999999998</v>
      </c>
    </row>
    <row r="183" spans="1:13">
      <c r="A183" s="282">
        <v>174</v>
      </c>
      <c r="B183" s="263" t="s">
        <v>170</v>
      </c>
      <c r="C183" s="263">
        <v>30305.4</v>
      </c>
      <c r="D183" s="265">
        <v>30238.483333333334</v>
      </c>
      <c r="E183" s="265">
        <v>29580.916666666668</v>
      </c>
      <c r="F183" s="265">
        <v>28856.433333333334</v>
      </c>
      <c r="G183" s="265">
        <v>28198.866666666669</v>
      </c>
      <c r="H183" s="265">
        <v>30962.966666666667</v>
      </c>
      <c r="I183" s="265">
        <v>31620.533333333333</v>
      </c>
      <c r="J183" s="265">
        <v>32345.016666666666</v>
      </c>
      <c r="K183" s="263">
        <v>30896.05</v>
      </c>
      <c r="L183" s="263">
        <v>29514</v>
      </c>
      <c r="M183" s="263">
        <v>0.72414000000000001</v>
      </c>
    </row>
    <row r="184" spans="1:13">
      <c r="A184" s="282">
        <v>175</v>
      </c>
      <c r="B184" s="263" t="s">
        <v>173</v>
      </c>
      <c r="C184" s="263">
        <v>1380.65</v>
      </c>
      <c r="D184" s="265">
        <v>1359.9833333333333</v>
      </c>
      <c r="E184" s="265">
        <v>1331.6666666666667</v>
      </c>
      <c r="F184" s="265">
        <v>1282.6833333333334</v>
      </c>
      <c r="G184" s="265">
        <v>1254.3666666666668</v>
      </c>
      <c r="H184" s="265">
        <v>1408.9666666666667</v>
      </c>
      <c r="I184" s="265">
        <v>1437.2833333333333</v>
      </c>
      <c r="J184" s="265">
        <v>1486.2666666666667</v>
      </c>
      <c r="K184" s="263">
        <v>1388.3</v>
      </c>
      <c r="L184" s="263">
        <v>1311</v>
      </c>
      <c r="M184" s="263">
        <v>35.903570000000002</v>
      </c>
    </row>
    <row r="185" spans="1:13">
      <c r="A185" s="282">
        <v>176</v>
      </c>
      <c r="B185" s="263" t="s">
        <v>171</v>
      </c>
      <c r="C185" s="263">
        <v>1816.65</v>
      </c>
      <c r="D185" s="265">
        <v>1786.95</v>
      </c>
      <c r="E185" s="265">
        <v>1752.2</v>
      </c>
      <c r="F185" s="265">
        <v>1687.75</v>
      </c>
      <c r="G185" s="265">
        <v>1653</v>
      </c>
      <c r="H185" s="265">
        <v>1851.4</v>
      </c>
      <c r="I185" s="265">
        <v>1886.15</v>
      </c>
      <c r="J185" s="265">
        <v>1950.6000000000001</v>
      </c>
      <c r="K185" s="263">
        <v>1821.7</v>
      </c>
      <c r="L185" s="263">
        <v>1722.5</v>
      </c>
      <c r="M185" s="263">
        <v>5.9940899999999999</v>
      </c>
    </row>
    <row r="186" spans="1:13">
      <c r="A186" s="282">
        <v>177</v>
      </c>
      <c r="B186" s="263" t="s">
        <v>169</v>
      </c>
      <c r="C186" s="263">
        <v>342.7</v>
      </c>
      <c r="D186" s="265">
        <v>342.11666666666662</v>
      </c>
      <c r="E186" s="265">
        <v>336.68333333333322</v>
      </c>
      <c r="F186" s="265">
        <v>330.66666666666663</v>
      </c>
      <c r="G186" s="265">
        <v>325.23333333333323</v>
      </c>
      <c r="H186" s="265">
        <v>348.13333333333321</v>
      </c>
      <c r="I186" s="265">
        <v>353.56666666666661</v>
      </c>
      <c r="J186" s="265">
        <v>359.5833333333332</v>
      </c>
      <c r="K186" s="263">
        <v>347.55</v>
      </c>
      <c r="L186" s="263">
        <v>336.1</v>
      </c>
      <c r="M186" s="263">
        <v>529.92349000000002</v>
      </c>
    </row>
    <row r="187" spans="1:13">
      <c r="A187" s="282">
        <v>178</v>
      </c>
      <c r="B187" s="263" t="s">
        <v>168</v>
      </c>
      <c r="C187" s="263">
        <v>92.8</v>
      </c>
      <c r="D187" s="265">
        <v>92.683333333333323</v>
      </c>
      <c r="E187" s="265">
        <v>90.016666666666652</v>
      </c>
      <c r="F187" s="265">
        <v>87.233333333333334</v>
      </c>
      <c r="G187" s="265">
        <v>84.566666666666663</v>
      </c>
      <c r="H187" s="265">
        <v>95.46666666666664</v>
      </c>
      <c r="I187" s="265">
        <v>98.133333333333297</v>
      </c>
      <c r="J187" s="265">
        <v>100.91666666666663</v>
      </c>
      <c r="K187" s="263">
        <v>95.35</v>
      </c>
      <c r="L187" s="263">
        <v>89.9</v>
      </c>
      <c r="M187" s="263">
        <v>1201.0599199999999</v>
      </c>
    </row>
    <row r="188" spans="1:13">
      <c r="A188" s="282">
        <v>179</v>
      </c>
      <c r="B188" s="263" t="s">
        <v>175</v>
      </c>
      <c r="C188" s="263">
        <v>633.25</v>
      </c>
      <c r="D188" s="265">
        <v>633.75</v>
      </c>
      <c r="E188" s="265">
        <v>626</v>
      </c>
      <c r="F188" s="265">
        <v>618.75</v>
      </c>
      <c r="G188" s="265">
        <v>611</v>
      </c>
      <c r="H188" s="265">
        <v>641</v>
      </c>
      <c r="I188" s="265">
        <v>648.75</v>
      </c>
      <c r="J188" s="265">
        <v>656</v>
      </c>
      <c r="K188" s="263">
        <v>641.5</v>
      </c>
      <c r="L188" s="263">
        <v>626.5</v>
      </c>
      <c r="M188" s="263">
        <v>85.887609999999995</v>
      </c>
    </row>
    <row r="189" spans="1:13">
      <c r="A189" s="282">
        <v>180</v>
      </c>
      <c r="B189" s="263" t="s">
        <v>176</v>
      </c>
      <c r="C189" s="263">
        <v>464.3</v>
      </c>
      <c r="D189" s="265">
        <v>464.86666666666662</v>
      </c>
      <c r="E189" s="265">
        <v>456.93333333333322</v>
      </c>
      <c r="F189" s="265">
        <v>449.56666666666661</v>
      </c>
      <c r="G189" s="265">
        <v>441.63333333333321</v>
      </c>
      <c r="H189" s="265">
        <v>472.23333333333323</v>
      </c>
      <c r="I189" s="265">
        <v>480.16666666666663</v>
      </c>
      <c r="J189" s="265">
        <v>487.53333333333325</v>
      </c>
      <c r="K189" s="263">
        <v>472.8</v>
      </c>
      <c r="L189" s="263">
        <v>457.5</v>
      </c>
      <c r="M189" s="263">
        <v>11.7616</v>
      </c>
    </row>
    <row r="190" spans="1:13">
      <c r="A190" s="282">
        <v>181</v>
      </c>
      <c r="B190" s="263" t="s">
        <v>275</v>
      </c>
      <c r="C190" s="263">
        <v>572.79999999999995</v>
      </c>
      <c r="D190" s="265">
        <v>570.73333333333323</v>
      </c>
      <c r="E190" s="265">
        <v>566.46666666666647</v>
      </c>
      <c r="F190" s="265">
        <v>560.13333333333321</v>
      </c>
      <c r="G190" s="265">
        <v>555.86666666666645</v>
      </c>
      <c r="H190" s="265">
        <v>577.06666666666649</v>
      </c>
      <c r="I190" s="265">
        <v>581.33333333333314</v>
      </c>
      <c r="J190" s="265">
        <v>587.66666666666652</v>
      </c>
      <c r="K190" s="263">
        <v>575</v>
      </c>
      <c r="L190" s="263">
        <v>564.4</v>
      </c>
      <c r="M190" s="263">
        <v>3.7538200000000002</v>
      </c>
    </row>
    <row r="191" spans="1:13">
      <c r="A191" s="282">
        <v>182</v>
      </c>
      <c r="B191" s="263" t="s">
        <v>188</v>
      </c>
      <c r="C191" s="263">
        <v>542.6</v>
      </c>
      <c r="D191" s="265">
        <v>542.33333333333337</v>
      </c>
      <c r="E191" s="265">
        <v>532.41666666666674</v>
      </c>
      <c r="F191" s="265">
        <v>522.23333333333335</v>
      </c>
      <c r="G191" s="265">
        <v>512.31666666666672</v>
      </c>
      <c r="H191" s="265">
        <v>552.51666666666677</v>
      </c>
      <c r="I191" s="265">
        <v>562.43333333333351</v>
      </c>
      <c r="J191" s="265">
        <v>572.61666666666679</v>
      </c>
      <c r="K191" s="263">
        <v>552.25</v>
      </c>
      <c r="L191" s="263">
        <v>532.15</v>
      </c>
      <c r="M191" s="263">
        <v>9.8052799999999998</v>
      </c>
    </row>
    <row r="192" spans="1:13">
      <c r="A192" s="282">
        <v>183</v>
      </c>
      <c r="B192" s="263" t="s">
        <v>177</v>
      </c>
      <c r="C192" s="263">
        <v>748.95</v>
      </c>
      <c r="D192" s="265">
        <v>746.63333333333333</v>
      </c>
      <c r="E192" s="265">
        <v>733.31666666666661</v>
      </c>
      <c r="F192" s="265">
        <v>717.68333333333328</v>
      </c>
      <c r="G192" s="265">
        <v>704.36666666666656</v>
      </c>
      <c r="H192" s="265">
        <v>762.26666666666665</v>
      </c>
      <c r="I192" s="265">
        <v>775.58333333333348</v>
      </c>
      <c r="J192" s="265">
        <v>791.2166666666667</v>
      </c>
      <c r="K192" s="263">
        <v>759.95</v>
      </c>
      <c r="L192" s="263">
        <v>731</v>
      </c>
      <c r="M192" s="263">
        <v>44.742319999999999</v>
      </c>
    </row>
    <row r="193" spans="1:13">
      <c r="A193" s="282">
        <v>184</v>
      </c>
      <c r="B193" s="263" t="s">
        <v>183</v>
      </c>
      <c r="C193" s="263">
        <v>3218.95</v>
      </c>
      <c r="D193" s="265">
        <v>3181.2166666666667</v>
      </c>
      <c r="E193" s="265">
        <v>3125.1833333333334</v>
      </c>
      <c r="F193" s="265">
        <v>3031.4166666666665</v>
      </c>
      <c r="G193" s="265">
        <v>2975.3833333333332</v>
      </c>
      <c r="H193" s="265">
        <v>3274.9833333333336</v>
      </c>
      <c r="I193" s="265">
        <v>3331.0166666666673</v>
      </c>
      <c r="J193" s="265">
        <v>3424.7833333333338</v>
      </c>
      <c r="K193" s="263">
        <v>3237.25</v>
      </c>
      <c r="L193" s="263">
        <v>3087.45</v>
      </c>
      <c r="M193" s="263">
        <v>60.627600000000001</v>
      </c>
    </row>
    <row r="194" spans="1:13">
      <c r="A194" s="282">
        <v>185</v>
      </c>
      <c r="B194" s="263" t="s">
        <v>804</v>
      </c>
      <c r="C194" s="263">
        <v>659.3</v>
      </c>
      <c r="D194" s="265">
        <v>660.15</v>
      </c>
      <c r="E194" s="265">
        <v>646.29999999999995</v>
      </c>
      <c r="F194" s="265">
        <v>633.29999999999995</v>
      </c>
      <c r="G194" s="265">
        <v>619.44999999999993</v>
      </c>
      <c r="H194" s="265">
        <v>673.15</v>
      </c>
      <c r="I194" s="265">
        <v>687.00000000000011</v>
      </c>
      <c r="J194" s="265">
        <v>700</v>
      </c>
      <c r="K194" s="263">
        <v>674</v>
      </c>
      <c r="L194" s="263">
        <v>647.15</v>
      </c>
      <c r="M194" s="263">
        <v>31.93956</v>
      </c>
    </row>
    <row r="195" spans="1:13">
      <c r="A195" s="282">
        <v>186</v>
      </c>
      <c r="B195" s="263" t="s">
        <v>179</v>
      </c>
      <c r="C195" s="263">
        <v>303.5</v>
      </c>
      <c r="D195" s="265">
        <v>302.51666666666665</v>
      </c>
      <c r="E195" s="265">
        <v>297.48333333333329</v>
      </c>
      <c r="F195" s="265">
        <v>291.46666666666664</v>
      </c>
      <c r="G195" s="265">
        <v>286.43333333333328</v>
      </c>
      <c r="H195" s="265">
        <v>308.5333333333333</v>
      </c>
      <c r="I195" s="265">
        <v>313.56666666666661</v>
      </c>
      <c r="J195" s="265">
        <v>319.58333333333331</v>
      </c>
      <c r="K195" s="263">
        <v>307.55</v>
      </c>
      <c r="L195" s="263">
        <v>296.5</v>
      </c>
      <c r="M195" s="263">
        <v>752.62748999999997</v>
      </c>
    </row>
    <row r="196" spans="1:13">
      <c r="A196" s="282">
        <v>187</v>
      </c>
      <c r="B196" s="254" t="s">
        <v>181</v>
      </c>
      <c r="C196" s="254">
        <v>94.15</v>
      </c>
      <c r="D196" s="289">
        <v>94.716666666666683</v>
      </c>
      <c r="E196" s="289">
        <v>92.733333333333363</v>
      </c>
      <c r="F196" s="289">
        <v>91.316666666666677</v>
      </c>
      <c r="G196" s="289">
        <v>89.333333333333357</v>
      </c>
      <c r="H196" s="289">
        <v>96.133333333333368</v>
      </c>
      <c r="I196" s="289">
        <v>98.116666666666688</v>
      </c>
      <c r="J196" s="289">
        <v>99.533333333333374</v>
      </c>
      <c r="K196" s="254">
        <v>96.7</v>
      </c>
      <c r="L196" s="254">
        <v>93.3</v>
      </c>
      <c r="M196" s="254">
        <v>388.46301</v>
      </c>
    </row>
    <row r="197" spans="1:13">
      <c r="A197" s="282">
        <v>188</v>
      </c>
      <c r="B197" s="254" t="s">
        <v>182</v>
      </c>
      <c r="C197" s="254">
        <v>898.2</v>
      </c>
      <c r="D197" s="289">
        <v>896.4</v>
      </c>
      <c r="E197" s="289">
        <v>881.3</v>
      </c>
      <c r="F197" s="289">
        <v>864.4</v>
      </c>
      <c r="G197" s="289">
        <v>849.3</v>
      </c>
      <c r="H197" s="289">
        <v>913.3</v>
      </c>
      <c r="I197" s="289">
        <v>928.40000000000009</v>
      </c>
      <c r="J197" s="289">
        <v>945.3</v>
      </c>
      <c r="K197" s="254">
        <v>911.5</v>
      </c>
      <c r="L197" s="254">
        <v>879.5</v>
      </c>
      <c r="M197" s="254">
        <v>218.56357</v>
      </c>
    </row>
    <row r="198" spans="1:13">
      <c r="A198" s="282">
        <v>189</v>
      </c>
      <c r="B198" s="254" t="s">
        <v>184</v>
      </c>
      <c r="C198" s="254">
        <v>993.15</v>
      </c>
      <c r="D198" s="289">
        <v>990.41666666666663</v>
      </c>
      <c r="E198" s="289">
        <v>973.0333333333333</v>
      </c>
      <c r="F198" s="289">
        <v>952.91666666666663</v>
      </c>
      <c r="G198" s="289">
        <v>935.5333333333333</v>
      </c>
      <c r="H198" s="289">
        <v>1010.5333333333333</v>
      </c>
      <c r="I198" s="289">
        <v>1027.9166666666667</v>
      </c>
      <c r="J198" s="289">
        <v>1048.0333333333333</v>
      </c>
      <c r="K198" s="254">
        <v>1007.8</v>
      </c>
      <c r="L198" s="254">
        <v>970.3</v>
      </c>
      <c r="M198" s="254">
        <v>43.732149999999997</v>
      </c>
    </row>
    <row r="199" spans="1:13">
      <c r="A199" s="282">
        <v>190</v>
      </c>
      <c r="B199" s="254" t="s">
        <v>164</v>
      </c>
      <c r="C199" s="254">
        <v>1006.25</v>
      </c>
      <c r="D199" s="289">
        <v>1016.8333333333334</v>
      </c>
      <c r="E199" s="289">
        <v>967.7166666666667</v>
      </c>
      <c r="F199" s="289">
        <v>929.18333333333328</v>
      </c>
      <c r="G199" s="289">
        <v>880.06666666666661</v>
      </c>
      <c r="H199" s="289">
        <v>1055.3666666666668</v>
      </c>
      <c r="I199" s="289">
        <v>1104.4833333333333</v>
      </c>
      <c r="J199" s="289">
        <v>1143.0166666666669</v>
      </c>
      <c r="K199" s="254">
        <v>1065.95</v>
      </c>
      <c r="L199" s="254">
        <v>978.3</v>
      </c>
      <c r="M199" s="254">
        <v>12.859080000000001</v>
      </c>
    </row>
    <row r="200" spans="1:13">
      <c r="A200" s="282">
        <v>191</v>
      </c>
      <c r="B200" s="254" t="s">
        <v>185</v>
      </c>
      <c r="C200" s="254">
        <v>1538.55</v>
      </c>
      <c r="D200" s="289">
        <v>1536.2</v>
      </c>
      <c r="E200" s="289">
        <v>1517.9</v>
      </c>
      <c r="F200" s="289">
        <v>1497.25</v>
      </c>
      <c r="G200" s="289">
        <v>1478.95</v>
      </c>
      <c r="H200" s="289">
        <v>1556.8500000000001</v>
      </c>
      <c r="I200" s="289">
        <v>1575.1499999999999</v>
      </c>
      <c r="J200" s="289">
        <v>1595.8000000000002</v>
      </c>
      <c r="K200" s="254">
        <v>1554.5</v>
      </c>
      <c r="L200" s="254">
        <v>1515.55</v>
      </c>
      <c r="M200" s="254">
        <v>13.13429</v>
      </c>
    </row>
    <row r="201" spans="1:13">
      <c r="A201" s="282">
        <v>192</v>
      </c>
      <c r="B201" s="254" t="s">
        <v>186</v>
      </c>
      <c r="C201" s="254">
        <v>2565</v>
      </c>
      <c r="D201" s="289">
        <v>2587.3666666666663</v>
      </c>
      <c r="E201" s="289">
        <v>2530.5833333333326</v>
      </c>
      <c r="F201" s="289">
        <v>2496.1666666666661</v>
      </c>
      <c r="G201" s="289">
        <v>2439.3833333333323</v>
      </c>
      <c r="H201" s="289">
        <v>2621.7833333333328</v>
      </c>
      <c r="I201" s="289">
        <v>2678.5666666666666</v>
      </c>
      <c r="J201" s="289">
        <v>2712.9833333333331</v>
      </c>
      <c r="K201" s="254">
        <v>2644.15</v>
      </c>
      <c r="L201" s="254">
        <v>2552.9499999999998</v>
      </c>
      <c r="M201" s="254">
        <v>3.0383399999999998</v>
      </c>
    </row>
    <row r="202" spans="1:13">
      <c r="A202" s="282">
        <v>193</v>
      </c>
      <c r="B202" s="254" t="s">
        <v>187</v>
      </c>
      <c r="C202" s="254">
        <v>395.5</v>
      </c>
      <c r="D202" s="289">
        <v>397.5333333333333</v>
      </c>
      <c r="E202" s="289">
        <v>392.26666666666659</v>
      </c>
      <c r="F202" s="289">
        <v>389.0333333333333</v>
      </c>
      <c r="G202" s="289">
        <v>383.76666666666659</v>
      </c>
      <c r="H202" s="289">
        <v>400.76666666666659</v>
      </c>
      <c r="I202" s="289">
        <v>406.03333333333325</v>
      </c>
      <c r="J202" s="289">
        <v>409.26666666666659</v>
      </c>
      <c r="K202" s="254">
        <v>402.8</v>
      </c>
      <c r="L202" s="254">
        <v>394.3</v>
      </c>
      <c r="M202" s="254">
        <v>8.0346100000000007</v>
      </c>
    </row>
    <row r="203" spans="1:13">
      <c r="A203" s="282">
        <v>194</v>
      </c>
      <c r="B203" s="254" t="s">
        <v>510</v>
      </c>
      <c r="C203" s="254">
        <v>740.1</v>
      </c>
      <c r="D203" s="289">
        <v>733.63333333333321</v>
      </c>
      <c r="E203" s="289">
        <v>721.26666666666642</v>
      </c>
      <c r="F203" s="289">
        <v>702.43333333333317</v>
      </c>
      <c r="G203" s="289">
        <v>690.06666666666638</v>
      </c>
      <c r="H203" s="289">
        <v>752.46666666666647</v>
      </c>
      <c r="I203" s="289">
        <v>764.83333333333326</v>
      </c>
      <c r="J203" s="289">
        <v>783.66666666666652</v>
      </c>
      <c r="K203" s="254">
        <v>746</v>
      </c>
      <c r="L203" s="254">
        <v>714.8</v>
      </c>
      <c r="M203" s="254">
        <v>8.7119999999999997</v>
      </c>
    </row>
    <row r="204" spans="1:13">
      <c r="A204" s="282">
        <v>195</v>
      </c>
      <c r="B204" s="254" t="s">
        <v>193</v>
      </c>
      <c r="C204" s="254">
        <v>607.35</v>
      </c>
      <c r="D204" s="289">
        <v>609.55000000000007</v>
      </c>
      <c r="E204" s="289">
        <v>595.20000000000016</v>
      </c>
      <c r="F204" s="289">
        <v>583.05000000000007</v>
      </c>
      <c r="G204" s="289">
        <v>568.70000000000016</v>
      </c>
      <c r="H204" s="289">
        <v>621.70000000000016</v>
      </c>
      <c r="I204" s="289">
        <v>636.05000000000007</v>
      </c>
      <c r="J204" s="289">
        <v>648.20000000000016</v>
      </c>
      <c r="K204" s="254">
        <v>623.9</v>
      </c>
      <c r="L204" s="254">
        <v>597.4</v>
      </c>
      <c r="M204" s="254">
        <v>73.956729999999993</v>
      </c>
    </row>
    <row r="205" spans="1:13">
      <c r="A205" s="282">
        <v>196</v>
      </c>
      <c r="B205" s="254" t="s">
        <v>191</v>
      </c>
      <c r="C205" s="254">
        <v>6539.3</v>
      </c>
      <c r="D205" s="289">
        <v>6544.3166666666657</v>
      </c>
      <c r="E205" s="289">
        <v>6388.6333333333314</v>
      </c>
      <c r="F205" s="289">
        <v>6237.9666666666653</v>
      </c>
      <c r="G205" s="289">
        <v>6082.283333333331</v>
      </c>
      <c r="H205" s="289">
        <v>6694.9833333333318</v>
      </c>
      <c r="I205" s="289">
        <v>6850.6666666666661</v>
      </c>
      <c r="J205" s="289">
        <v>7001.3333333333321</v>
      </c>
      <c r="K205" s="254">
        <v>6700</v>
      </c>
      <c r="L205" s="254">
        <v>6393.65</v>
      </c>
      <c r="M205" s="254">
        <v>4.9067499999999997</v>
      </c>
    </row>
    <row r="206" spans="1:13">
      <c r="A206" s="282">
        <v>197</v>
      </c>
      <c r="B206" s="254" t="s">
        <v>192</v>
      </c>
      <c r="C206" s="254">
        <v>34.4</v>
      </c>
      <c r="D206" s="289">
        <v>34.533333333333331</v>
      </c>
      <c r="E206" s="289">
        <v>33.766666666666666</v>
      </c>
      <c r="F206" s="289">
        <v>33.133333333333333</v>
      </c>
      <c r="G206" s="289">
        <v>32.366666666666667</v>
      </c>
      <c r="H206" s="289">
        <v>35.166666666666664</v>
      </c>
      <c r="I206" s="289">
        <v>35.93333333333333</v>
      </c>
      <c r="J206" s="289">
        <v>36.566666666666663</v>
      </c>
      <c r="K206" s="254">
        <v>35.299999999999997</v>
      </c>
      <c r="L206" s="254">
        <v>33.9</v>
      </c>
      <c r="M206" s="254">
        <v>78.239760000000004</v>
      </c>
    </row>
    <row r="207" spans="1:13">
      <c r="A207" s="282">
        <v>198</v>
      </c>
      <c r="B207" s="254" t="s">
        <v>189</v>
      </c>
      <c r="C207" s="254">
        <v>1101.75</v>
      </c>
      <c r="D207" s="289">
        <v>1101.3999999999999</v>
      </c>
      <c r="E207" s="289">
        <v>1091.7999999999997</v>
      </c>
      <c r="F207" s="289">
        <v>1081.8499999999999</v>
      </c>
      <c r="G207" s="289">
        <v>1072.2499999999998</v>
      </c>
      <c r="H207" s="289">
        <v>1111.3499999999997</v>
      </c>
      <c r="I207" s="289">
        <v>1120.9499999999996</v>
      </c>
      <c r="J207" s="289">
        <v>1130.8999999999996</v>
      </c>
      <c r="K207" s="254">
        <v>1111</v>
      </c>
      <c r="L207" s="254">
        <v>1091.45</v>
      </c>
      <c r="M207" s="254">
        <v>3.4196399999999998</v>
      </c>
    </row>
    <row r="208" spans="1:13">
      <c r="A208" s="282">
        <v>199</v>
      </c>
      <c r="B208" s="254" t="s">
        <v>141</v>
      </c>
      <c r="C208" s="254">
        <v>522.20000000000005</v>
      </c>
      <c r="D208" s="289">
        <v>522.73333333333335</v>
      </c>
      <c r="E208" s="289">
        <v>516.4666666666667</v>
      </c>
      <c r="F208" s="289">
        <v>510.73333333333335</v>
      </c>
      <c r="G208" s="289">
        <v>504.4666666666667</v>
      </c>
      <c r="H208" s="289">
        <v>528.4666666666667</v>
      </c>
      <c r="I208" s="289">
        <v>534.73333333333335</v>
      </c>
      <c r="J208" s="289">
        <v>540.4666666666667</v>
      </c>
      <c r="K208" s="254">
        <v>529</v>
      </c>
      <c r="L208" s="254">
        <v>517</v>
      </c>
      <c r="M208" s="254">
        <v>11.169600000000001</v>
      </c>
    </row>
    <row r="209" spans="1:13">
      <c r="A209" s="282">
        <v>200</v>
      </c>
      <c r="B209" s="254" t="s">
        <v>277</v>
      </c>
      <c r="C209" s="254">
        <v>233</v>
      </c>
      <c r="D209" s="289">
        <v>232.26666666666665</v>
      </c>
      <c r="E209" s="289">
        <v>230.58333333333331</v>
      </c>
      <c r="F209" s="289">
        <v>228.16666666666666</v>
      </c>
      <c r="G209" s="289">
        <v>226.48333333333332</v>
      </c>
      <c r="H209" s="289">
        <v>234.68333333333331</v>
      </c>
      <c r="I209" s="289">
        <v>236.36666666666665</v>
      </c>
      <c r="J209" s="289">
        <v>238.7833333333333</v>
      </c>
      <c r="K209" s="254">
        <v>233.95</v>
      </c>
      <c r="L209" s="254">
        <v>229.85</v>
      </c>
      <c r="M209" s="254">
        <v>2.7934399999999999</v>
      </c>
    </row>
    <row r="210" spans="1:13">
      <c r="A210" s="282">
        <v>201</v>
      </c>
      <c r="B210" s="254" t="s">
        <v>522</v>
      </c>
      <c r="C210" s="254">
        <v>997.6</v>
      </c>
      <c r="D210" s="289">
        <v>1000.1</v>
      </c>
      <c r="E210" s="289">
        <v>984.1</v>
      </c>
      <c r="F210" s="289">
        <v>970.6</v>
      </c>
      <c r="G210" s="289">
        <v>954.6</v>
      </c>
      <c r="H210" s="289">
        <v>1013.6</v>
      </c>
      <c r="I210" s="289">
        <v>1029.5999999999999</v>
      </c>
      <c r="J210" s="289">
        <v>1043.0999999999999</v>
      </c>
      <c r="K210" s="254">
        <v>1016.1</v>
      </c>
      <c r="L210" s="254">
        <v>986.6</v>
      </c>
      <c r="M210" s="254">
        <v>2.1804700000000001</v>
      </c>
    </row>
    <row r="211" spans="1:13">
      <c r="A211" s="282">
        <v>202</v>
      </c>
      <c r="B211" s="254" t="s">
        <v>118</v>
      </c>
      <c r="C211" s="254">
        <v>8.9499999999999993</v>
      </c>
      <c r="D211" s="289">
        <v>8.8999999999999986</v>
      </c>
      <c r="E211" s="289">
        <v>8.6999999999999975</v>
      </c>
      <c r="F211" s="289">
        <v>8.4499999999999993</v>
      </c>
      <c r="G211" s="289">
        <v>8.2499999999999982</v>
      </c>
      <c r="H211" s="289">
        <v>9.1499999999999968</v>
      </c>
      <c r="I211" s="289">
        <v>9.35</v>
      </c>
      <c r="J211" s="289">
        <v>9.5999999999999961</v>
      </c>
      <c r="K211" s="254">
        <v>9.1</v>
      </c>
      <c r="L211" s="254">
        <v>8.65</v>
      </c>
      <c r="M211" s="254">
        <v>1550.8939499999999</v>
      </c>
    </row>
    <row r="212" spans="1:13">
      <c r="A212" s="282">
        <v>203</v>
      </c>
      <c r="B212" s="254" t="s">
        <v>195</v>
      </c>
      <c r="C212" s="254">
        <v>947.7</v>
      </c>
      <c r="D212" s="289">
        <v>949.2166666666667</v>
      </c>
      <c r="E212" s="289">
        <v>937.58333333333337</v>
      </c>
      <c r="F212" s="289">
        <v>927.4666666666667</v>
      </c>
      <c r="G212" s="289">
        <v>915.83333333333337</v>
      </c>
      <c r="H212" s="289">
        <v>959.33333333333337</v>
      </c>
      <c r="I212" s="289">
        <v>970.96666666666658</v>
      </c>
      <c r="J212" s="289">
        <v>981.08333333333337</v>
      </c>
      <c r="K212" s="254">
        <v>960.85</v>
      </c>
      <c r="L212" s="254">
        <v>939.1</v>
      </c>
      <c r="M212" s="254">
        <v>17.243729999999999</v>
      </c>
    </row>
    <row r="213" spans="1:13">
      <c r="A213" s="282">
        <v>204</v>
      </c>
      <c r="B213" s="254" t="s">
        <v>528</v>
      </c>
      <c r="C213" s="254">
        <v>2136.9</v>
      </c>
      <c r="D213" s="289">
        <v>2151.9666666666667</v>
      </c>
      <c r="E213" s="289">
        <v>2115.9333333333334</v>
      </c>
      <c r="F213" s="289">
        <v>2094.9666666666667</v>
      </c>
      <c r="G213" s="289">
        <v>2058.9333333333334</v>
      </c>
      <c r="H213" s="289">
        <v>2172.9333333333334</v>
      </c>
      <c r="I213" s="289">
        <v>2208.9666666666672</v>
      </c>
      <c r="J213" s="289">
        <v>2229.9333333333334</v>
      </c>
      <c r="K213" s="254">
        <v>2188</v>
      </c>
      <c r="L213" s="254">
        <v>2131</v>
      </c>
      <c r="M213" s="254">
        <v>0.64398999999999995</v>
      </c>
    </row>
    <row r="214" spans="1:13">
      <c r="A214" s="282">
        <v>205</v>
      </c>
      <c r="B214" s="254" t="s">
        <v>196</v>
      </c>
      <c r="C214" s="289">
        <v>430.7</v>
      </c>
      <c r="D214" s="289">
        <v>426.7166666666667</v>
      </c>
      <c r="E214" s="289">
        <v>418.98333333333341</v>
      </c>
      <c r="F214" s="289">
        <v>407.26666666666671</v>
      </c>
      <c r="G214" s="289">
        <v>399.53333333333342</v>
      </c>
      <c r="H214" s="289">
        <v>438.43333333333339</v>
      </c>
      <c r="I214" s="289">
        <v>446.16666666666674</v>
      </c>
      <c r="J214" s="289">
        <v>457.88333333333338</v>
      </c>
      <c r="K214" s="289">
        <v>434.45</v>
      </c>
      <c r="L214" s="289">
        <v>415</v>
      </c>
      <c r="M214" s="289">
        <v>267.58891</v>
      </c>
    </row>
    <row r="215" spans="1:13">
      <c r="A215" s="282">
        <v>206</v>
      </c>
      <c r="B215" s="254" t="s">
        <v>197</v>
      </c>
      <c r="C215" s="289">
        <v>14.55</v>
      </c>
      <c r="D215" s="289">
        <v>14.549999999999999</v>
      </c>
      <c r="E215" s="289">
        <v>14.399999999999999</v>
      </c>
      <c r="F215" s="289">
        <v>14.25</v>
      </c>
      <c r="G215" s="289">
        <v>14.1</v>
      </c>
      <c r="H215" s="289">
        <v>14.699999999999998</v>
      </c>
      <c r="I215" s="289">
        <v>14.85</v>
      </c>
      <c r="J215" s="289">
        <v>14.999999999999996</v>
      </c>
      <c r="K215" s="289">
        <v>14.7</v>
      </c>
      <c r="L215" s="289">
        <v>14.4</v>
      </c>
      <c r="M215" s="289">
        <v>583.23050999999998</v>
      </c>
    </row>
    <row r="216" spans="1:13">
      <c r="A216" s="282">
        <v>207</v>
      </c>
      <c r="B216" s="254" t="s">
        <v>198</v>
      </c>
      <c r="C216" s="289">
        <v>189.2</v>
      </c>
      <c r="D216" s="289">
        <v>188.20000000000002</v>
      </c>
      <c r="E216" s="289">
        <v>185.90000000000003</v>
      </c>
      <c r="F216" s="289">
        <v>182.60000000000002</v>
      </c>
      <c r="G216" s="289">
        <v>180.30000000000004</v>
      </c>
      <c r="H216" s="289">
        <v>191.50000000000003</v>
      </c>
      <c r="I216" s="289">
        <v>193.80000000000004</v>
      </c>
      <c r="J216" s="289">
        <v>197.10000000000002</v>
      </c>
      <c r="K216" s="289">
        <v>190.5</v>
      </c>
      <c r="L216" s="289">
        <v>184.9</v>
      </c>
      <c r="M216" s="289">
        <v>104.04058000000001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G19" sqref="G19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71"/>
      <c r="B1" s="571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44302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68" t="s">
        <v>16</v>
      </c>
      <c r="B9" s="569" t="s">
        <v>18</v>
      </c>
      <c r="C9" s="567" t="s">
        <v>19</v>
      </c>
      <c r="D9" s="567" t="s">
        <v>20</v>
      </c>
      <c r="E9" s="567" t="s">
        <v>21</v>
      </c>
      <c r="F9" s="567"/>
      <c r="G9" s="567"/>
      <c r="H9" s="567" t="s">
        <v>22</v>
      </c>
      <c r="I9" s="567"/>
      <c r="J9" s="567"/>
      <c r="K9" s="260"/>
      <c r="L9" s="267"/>
      <c r="M9" s="268"/>
    </row>
    <row r="10" spans="1:15" ht="42.75" customHeight="1">
      <c r="A10" s="563"/>
      <c r="B10" s="565"/>
      <c r="C10" s="570" t="s">
        <v>23</v>
      </c>
      <c r="D10" s="570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97" t="s">
        <v>284</v>
      </c>
      <c r="C11" s="494">
        <v>25532.5</v>
      </c>
      <c r="D11" s="495">
        <v>25782.166666666668</v>
      </c>
      <c r="E11" s="495">
        <v>25065.333333333336</v>
      </c>
      <c r="F11" s="495">
        <v>24598.166666666668</v>
      </c>
      <c r="G11" s="495">
        <v>23881.333333333336</v>
      </c>
      <c r="H11" s="495">
        <v>26249.333333333336</v>
      </c>
      <c r="I11" s="495">
        <v>26966.166666666672</v>
      </c>
      <c r="J11" s="495">
        <v>27433.333333333336</v>
      </c>
      <c r="K11" s="494">
        <v>26499</v>
      </c>
      <c r="L11" s="494">
        <v>25315</v>
      </c>
      <c r="M11" s="494">
        <v>4.1980000000000003E-2</v>
      </c>
    </row>
    <row r="12" spans="1:15" ht="12" customHeight="1">
      <c r="A12" s="254">
        <v>2</v>
      </c>
      <c r="B12" s="497" t="s">
        <v>785</v>
      </c>
      <c r="C12" s="494">
        <v>1349.45</v>
      </c>
      <c r="D12" s="495">
        <v>1340.8166666666666</v>
      </c>
      <c r="E12" s="495">
        <v>1317.6833333333332</v>
      </c>
      <c r="F12" s="495">
        <v>1285.9166666666665</v>
      </c>
      <c r="G12" s="495">
        <v>1262.7833333333331</v>
      </c>
      <c r="H12" s="495">
        <v>1372.5833333333333</v>
      </c>
      <c r="I12" s="495">
        <v>1395.7166666666665</v>
      </c>
      <c r="J12" s="495">
        <v>1427.4833333333333</v>
      </c>
      <c r="K12" s="494">
        <v>1363.95</v>
      </c>
      <c r="L12" s="494">
        <v>1309.05</v>
      </c>
      <c r="M12" s="494">
        <v>4.2629099999999998</v>
      </c>
    </row>
    <row r="13" spans="1:15" ht="12" customHeight="1">
      <c r="A13" s="254">
        <v>3</v>
      </c>
      <c r="B13" s="497" t="s">
        <v>816</v>
      </c>
      <c r="C13" s="494">
        <v>1511.65</v>
      </c>
      <c r="D13" s="495">
        <v>1489.6333333333332</v>
      </c>
      <c r="E13" s="495">
        <v>1435.2666666666664</v>
      </c>
      <c r="F13" s="495">
        <v>1358.8833333333332</v>
      </c>
      <c r="G13" s="495">
        <v>1304.5166666666664</v>
      </c>
      <c r="H13" s="495">
        <v>1566.0166666666664</v>
      </c>
      <c r="I13" s="495">
        <v>1620.3833333333332</v>
      </c>
      <c r="J13" s="495">
        <v>1696.7666666666664</v>
      </c>
      <c r="K13" s="494">
        <v>1544</v>
      </c>
      <c r="L13" s="494">
        <v>1413.25</v>
      </c>
      <c r="M13" s="494">
        <v>1.27881</v>
      </c>
    </row>
    <row r="14" spans="1:15" ht="12" customHeight="1">
      <c r="A14" s="254">
        <v>4</v>
      </c>
      <c r="B14" s="497" t="s">
        <v>38</v>
      </c>
      <c r="C14" s="494">
        <v>1836.65</v>
      </c>
      <c r="D14" s="495">
        <v>1848.2833333333335</v>
      </c>
      <c r="E14" s="495">
        <v>1800.366666666667</v>
      </c>
      <c r="F14" s="495">
        <v>1764.0833333333335</v>
      </c>
      <c r="G14" s="495">
        <v>1716.166666666667</v>
      </c>
      <c r="H14" s="495">
        <v>1884.5666666666671</v>
      </c>
      <c r="I14" s="495">
        <v>1932.4833333333336</v>
      </c>
      <c r="J14" s="495">
        <v>1968.7666666666671</v>
      </c>
      <c r="K14" s="494">
        <v>1896.2</v>
      </c>
      <c r="L14" s="494">
        <v>1812</v>
      </c>
      <c r="M14" s="494">
        <v>7.0645300000000004</v>
      </c>
    </row>
    <row r="15" spans="1:15" ht="12" customHeight="1">
      <c r="A15" s="254">
        <v>5</v>
      </c>
      <c r="B15" s="497" t="s">
        <v>285</v>
      </c>
      <c r="C15" s="494">
        <v>1856.8</v>
      </c>
      <c r="D15" s="495">
        <v>1864.2</v>
      </c>
      <c r="E15" s="495">
        <v>1842.6000000000001</v>
      </c>
      <c r="F15" s="495">
        <v>1828.4</v>
      </c>
      <c r="G15" s="495">
        <v>1806.8000000000002</v>
      </c>
      <c r="H15" s="495">
        <v>1878.4</v>
      </c>
      <c r="I15" s="495">
        <v>1900</v>
      </c>
      <c r="J15" s="495">
        <v>1914.2</v>
      </c>
      <c r="K15" s="494">
        <v>1885.8</v>
      </c>
      <c r="L15" s="494">
        <v>1850</v>
      </c>
      <c r="M15" s="494">
        <v>0.15553</v>
      </c>
    </row>
    <row r="16" spans="1:15" ht="12" customHeight="1">
      <c r="A16" s="254">
        <v>6</v>
      </c>
      <c r="B16" s="497" t="s">
        <v>286</v>
      </c>
      <c r="C16" s="494">
        <v>1225.45</v>
      </c>
      <c r="D16" s="495">
        <v>1225.6666666666667</v>
      </c>
      <c r="E16" s="495">
        <v>1186.3333333333335</v>
      </c>
      <c r="F16" s="495">
        <v>1147.2166666666667</v>
      </c>
      <c r="G16" s="495">
        <v>1107.8833333333334</v>
      </c>
      <c r="H16" s="495">
        <v>1264.7833333333335</v>
      </c>
      <c r="I16" s="495">
        <v>1304.116666666667</v>
      </c>
      <c r="J16" s="495">
        <v>1343.2333333333336</v>
      </c>
      <c r="K16" s="494">
        <v>1265</v>
      </c>
      <c r="L16" s="494">
        <v>1186.55</v>
      </c>
      <c r="M16" s="494">
        <v>2.4898899999999999</v>
      </c>
    </row>
    <row r="17" spans="1:13" ht="12" customHeight="1">
      <c r="A17" s="254">
        <v>7</v>
      </c>
      <c r="B17" s="497" t="s">
        <v>222</v>
      </c>
      <c r="C17" s="494">
        <v>1055.45</v>
      </c>
      <c r="D17" s="495">
        <v>1066.4833333333333</v>
      </c>
      <c r="E17" s="495">
        <v>1028.9666666666667</v>
      </c>
      <c r="F17" s="495">
        <v>1002.4833333333333</v>
      </c>
      <c r="G17" s="495">
        <v>964.9666666666667</v>
      </c>
      <c r="H17" s="495">
        <v>1092.9666666666667</v>
      </c>
      <c r="I17" s="495">
        <v>1130.4833333333336</v>
      </c>
      <c r="J17" s="495">
        <v>1156.9666666666667</v>
      </c>
      <c r="K17" s="494">
        <v>1104</v>
      </c>
      <c r="L17" s="494">
        <v>1040</v>
      </c>
      <c r="M17" s="494">
        <v>23.326080000000001</v>
      </c>
    </row>
    <row r="18" spans="1:13" ht="12" customHeight="1">
      <c r="A18" s="254">
        <v>8</v>
      </c>
      <c r="B18" s="497" t="s">
        <v>734</v>
      </c>
      <c r="C18" s="494">
        <v>703.85</v>
      </c>
      <c r="D18" s="495">
        <v>706</v>
      </c>
      <c r="E18" s="495">
        <v>697.9</v>
      </c>
      <c r="F18" s="495">
        <v>691.94999999999993</v>
      </c>
      <c r="G18" s="495">
        <v>683.84999999999991</v>
      </c>
      <c r="H18" s="495">
        <v>711.95</v>
      </c>
      <c r="I18" s="495">
        <v>720.05</v>
      </c>
      <c r="J18" s="495">
        <v>726.00000000000011</v>
      </c>
      <c r="K18" s="494">
        <v>714.1</v>
      </c>
      <c r="L18" s="494">
        <v>700.05</v>
      </c>
      <c r="M18" s="494">
        <v>3.1685300000000001</v>
      </c>
    </row>
    <row r="19" spans="1:13" ht="12" customHeight="1">
      <c r="A19" s="254">
        <v>9</v>
      </c>
      <c r="B19" s="497" t="s">
        <v>735</v>
      </c>
      <c r="C19" s="494">
        <v>1369</v>
      </c>
      <c r="D19" s="495">
        <v>1365.95</v>
      </c>
      <c r="E19" s="495">
        <v>1343.3500000000001</v>
      </c>
      <c r="F19" s="495">
        <v>1317.7</v>
      </c>
      <c r="G19" s="495">
        <v>1295.1000000000001</v>
      </c>
      <c r="H19" s="495">
        <v>1391.6000000000001</v>
      </c>
      <c r="I19" s="495">
        <v>1414.2</v>
      </c>
      <c r="J19" s="495">
        <v>1439.8500000000001</v>
      </c>
      <c r="K19" s="494">
        <v>1388.55</v>
      </c>
      <c r="L19" s="494">
        <v>1340.3</v>
      </c>
      <c r="M19" s="494">
        <v>1.66764</v>
      </c>
    </row>
    <row r="20" spans="1:13" ht="12" customHeight="1">
      <c r="A20" s="254">
        <v>10</v>
      </c>
      <c r="B20" s="497" t="s">
        <v>287</v>
      </c>
      <c r="C20" s="494">
        <v>2327.6</v>
      </c>
      <c r="D20" s="495">
        <v>2318.65</v>
      </c>
      <c r="E20" s="495">
        <v>2273.9500000000003</v>
      </c>
      <c r="F20" s="495">
        <v>2220.3000000000002</v>
      </c>
      <c r="G20" s="495">
        <v>2175.6000000000004</v>
      </c>
      <c r="H20" s="495">
        <v>2372.3000000000002</v>
      </c>
      <c r="I20" s="495">
        <v>2417</v>
      </c>
      <c r="J20" s="495">
        <v>2470.65</v>
      </c>
      <c r="K20" s="494">
        <v>2363.35</v>
      </c>
      <c r="L20" s="494">
        <v>2265</v>
      </c>
      <c r="M20" s="494">
        <v>1.2809600000000001</v>
      </c>
    </row>
    <row r="21" spans="1:13" ht="12" customHeight="1">
      <c r="A21" s="254">
        <v>11</v>
      </c>
      <c r="B21" s="497" t="s">
        <v>288</v>
      </c>
      <c r="C21" s="494">
        <v>14919.75</v>
      </c>
      <c r="D21" s="495">
        <v>14952.300000000001</v>
      </c>
      <c r="E21" s="495">
        <v>14822.450000000003</v>
      </c>
      <c r="F21" s="495">
        <v>14725.150000000001</v>
      </c>
      <c r="G21" s="495">
        <v>14595.300000000003</v>
      </c>
      <c r="H21" s="495">
        <v>15049.600000000002</v>
      </c>
      <c r="I21" s="495">
        <v>15179.45</v>
      </c>
      <c r="J21" s="495">
        <v>15276.750000000002</v>
      </c>
      <c r="K21" s="494">
        <v>15082.15</v>
      </c>
      <c r="L21" s="494">
        <v>14855</v>
      </c>
      <c r="M21" s="494">
        <v>6.6850000000000007E-2</v>
      </c>
    </row>
    <row r="22" spans="1:13" ht="12" customHeight="1">
      <c r="A22" s="254">
        <v>12</v>
      </c>
      <c r="B22" s="497" t="s">
        <v>40</v>
      </c>
      <c r="C22" s="494">
        <v>1129.95</v>
      </c>
      <c r="D22" s="495">
        <v>1118.7333333333333</v>
      </c>
      <c r="E22" s="495">
        <v>1092.5666666666666</v>
      </c>
      <c r="F22" s="495">
        <v>1055.1833333333332</v>
      </c>
      <c r="G22" s="495">
        <v>1029.0166666666664</v>
      </c>
      <c r="H22" s="495">
        <v>1156.1166666666668</v>
      </c>
      <c r="I22" s="495">
        <v>1182.2833333333333</v>
      </c>
      <c r="J22" s="495">
        <v>1219.666666666667</v>
      </c>
      <c r="K22" s="494">
        <v>1144.9000000000001</v>
      </c>
      <c r="L22" s="494">
        <v>1081.3499999999999</v>
      </c>
      <c r="M22" s="494">
        <v>93.508889999999994</v>
      </c>
    </row>
    <row r="23" spans="1:13">
      <c r="A23" s="254">
        <v>13</v>
      </c>
      <c r="B23" s="497" t="s">
        <v>289</v>
      </c>
      <c r="C23" s="494">
        <v>1122.7</v>
      </c>
      <c r="D23" s="495">
        <v>1117.3666666666666</v>
      </c>
      <c r="E23" s="495">
        <v>1090.7333333333331</v>
      </c>
      <c r="F23" s="495">
        <v>1058.7666666666667</v>
      </c>
      <c r="G23" s="495">
        <v>1032.1333333333332</v>
      </c>
      <c r="H23" s="495">
        <v>1149.333333333333</v>
      </c>
      <c r="I23" s="495">
        <v>1175.9666666666667</v>
      </c>
      <c r="J23" s="495">
        <v>1207.9333333333329</v>
      </c>
      <c r="K23" s="494">
        <v>1144</v>
      </c>
      <c r="L23" s="494">
        <v>1085.4000000000001</v>
      </c>
      <c r="M23" s="494">
        <v>7.8622300000000003</v>
      </c>
    </row>
    <row r="24" spans="1:13">
      <c r="A24" s="254">
        <v>14</v>
      </c>
      <c r="B24" s="497" t="s">
        <v>41</v>
      </c>
      <c r="C24" s="494">
        <v>750.35</v>
      </c>
      <c r="D24" s="495">
        <v>743.2833333333333</v>
      </c>
      <c r="E24" s="495">
        <v>732.06666666666661</v>
      </c>
      <c r="F24" s="495">
        <v>713.7833333333333</v>
      </c>
      <c r="G24" s="495">
        <v>702.56666666666661</v>
      </c>
      <c r="H24" s="495">
        <v>761.56666666666661</v>
      </c>
      <c r="I24" s="495">
        <v>772.7833333333333</v>
      </c>
      <c r="J24" s="495">
        <v>791.06666666666661</v>
      </c>
      <c r="K24" s="494">
        <v>754.5</v>
      </c>
      <c r="L24" s="494">
        <v>725</v>
      </c>
      <c r="M24" s="494">
        <v>261.08614</v>
      </c>
    </row>
    <row r="25" spans="1:13">
      <c r="A25" s="254">
        <v>15</v>
      </c>
      <c r="B25" s="497" t="s">
        <v>831</v>
      </c>
      <c r="C25" s="494">
        <v>1113.55</v>
      </c>
      <c r="D25" s="495">
        <v>1078.75</v>
      </c>
      <c r="E25" s="495">
        <v>1027.8</v>
      </c>
      <c r="F25" s="495">
        <v>942.05</v>
      </c>
      <c r="G25" s="495">
        <v>891.09999999999991</v>
      </c>
      <c r="H25" s="495">
        <v>1164.5</v>
      </c>
      <c r="I25" s="495">
        <v>1215.4499999999998</v>
      </c>
      <c r="J25" s="495">
        <v>1301.2</v>
      </c>
      <c r="K25" s="494">
        <v>1129.7</v>
      </c>
      <c r="L25" s="494">
        <v>993</v>
      </c>
      <c r="M25" s="494">
        <v>29.003830000000001</v>
      </c>
    </row>
    <row r="26" spans="1:13">
      <c r="A26" s="254">
        <v>16</v>
      </c>
      <c r="B26" s="497" t="s">
        <v>290</v>
      </c>
      <c r="C26" s="494">
        <v>944.15</v>
      </c>
      <c r="D26" s="495">
        <v>916.15</v>
      </c>
      <c r="E26" s="495">
        <v>888.09999999999991</v>
      </c>
      <c r="F26" s="495">
        <v>832.05</v>
      </c>
      <c r="G26" s="495">
        <v>803.99999999999989</v>
      </c>
      <c r="H26" s="495">
        <v>972.19999999999993</v>
      </c>
      <c r="I26" s="495">
        <v>1000.2499999999999</v>
      </c>
      <c r="J26" s="495">
        <v>1056.3</v>
      </c>
      <c r="K26" s="494">
        <v>944.2</v>
      </c>
      <c r="L26" s="494">
        <v>860.1</v>
      </c>
      <c r="M26" s="494">
        <v>14.77107</v>
      </c>
    </row>
    <row r="27" spans="1:13">
      <c r="A27" s="254">
        <v>17</v>
      </c>
      <c r="B27" s="497" t="s">
        <v>223</v>
      </c>
      <c r="C27" s="494">
        <v>119.65</v>
      </c>
      <c r="D27" s="495">
        <v>120.13333333333333</v>
      </c>
      <c r="E27" s="495">
        <v>116.86666666666665</v>
      </c>
      <c r="F27" s="495">
        <v>114.08333333333331</v>
      </c>
      <c r="G27" s="495">
        <v>110.81666666666663</v>
      </c>
      <c r="H27" s="495">
        <v>122.91666666666666</v>
      </c>
      <c r="I27" s="495">
        <v>126.18333333333334</v>
      </c>
      <c r="J27" s="495">
        <v>128.96666666666667</v>
      </c>
      <c r="K27" s="494">
        <v>123.4</v>
      </c>
      <c r="L27" s="494">
        <v>117.35</v>
      </c>
      <c r="M27" s="494">
        <v>74.432370000000006</v>
      </c>
    </row>
    <row r="28" spans="1:13">
      <c r="A28" s="254">
        <v>18</v>
      </c>
      <c r="B28" s="497" t="s">
        <v>224</v>
      </c>
      <c r="C28" s="494">
        <v>171.6</v>
      </c>
      <c r="D28" s="495">
        <v>172.03333333333333</v>
      </c>
      <c r="E28" s="495">
        <v>168.81666666666666</v>
      </c>
      <c r="F28" s="495">
        <v>166.03333333333333</v>
      </c>
      <c r="G28" s="495">
        <v>162.81666666666666</v>
      </c>
      <c r="H28" s="495">
        <v>174.81666666666666</v>
      </c>
      <c r="I28" s="495">
        <v>178.0333333333333</v>
      </c>
      <c r="J28" s="495">
        <v>180.81666666666666</v>
      </c>
      <c r="K28" s="494">
        <v>175.25</v>
      </c>
      <c r="L28" s="494">
        <v>169.25</v>
      </c>
      <c r="M28" s="494">
        <v>13.25248</v>
      </c>
    </row>
    <row r="29" spans="1:13">
      <c r="A29" s="254">
        <v>19</v>
      </c>
      <c r="B29" s="497" t="s">
        <v>291</v>
      </c>
      <c r="C29" s="494">
        <v>357</v>
      </c>
      <c r="D29" s="495">
        <v>356.73333333333335</v>
      </c>
      <c r="E29" s="495">
        <v>351.4666666666667</v>
      </c>
      <c r="F29" s="495">
        <v>345.93333333333334</v>
      </c>
      <c r="G29" s="495">
        <v>340.66666666666669</v>
      </c>
      <c r="H29" s="495">
        <v>362.26666666666671</v>
      </c>
      <c r="I29" s="495">
        <v>367.53333333333336</v>
      </c>
      <c r="J29" s="495">
        <v>373.06666666666672</v>
      </c>
      <c r="K29" s="494">
        <v>362</v>
      </c>
      <c r="L29" s="494">
        <v>351.2</v>
      </c>
      <c r="M29" s="494">
        <v>1.0949599999999999</v>
      </c>
    </row>
    <row r="30" spans="1:13">
      <c r="A30" s="254">
        <v>20</v>
      </c>
      <c r="B30" s="497" t="s">
        <v>292</v>
      </c>
      <c r="C30" s="494">
        <v>286</v>
      </c>
      <c r="D30" s="495">
        <v>286.23333333333329</v>
      </c>
      <c r="E30" s="495">
        <v>282.66666666666657</v>
      </c>
      <c r="F30" s="495">
        <v>279.33333333333326</v>
      </c>
      <c r="G30" s="495">
        <v>275.76666666666654</v>
      </c>
      <c r="H30" s="495">
        <v>289.56666666666661</v>
      </c>
      <c r="I30" s="495">
        <v>293.13333333333333</v>
      </c>
      <c r="J30" s="495">
        <v>296.46666666666664</v>
      </c>
      <c r="K30" s="494">
        <v>289.8</v>
      </c>
      <c r="L30" s="494">
        <v>282.89999999999998</v>
      </c>
      <c r="M30" s="494">
        <v>1.4067400000000001</v>
      </c>
    </row>
    <row r="31" spans="1:13">
      <c r="A31" s="254">
        <v>21</v>
      </c>
      <c r="B31" s="497" t="s">
        <v>736</v>
      </c>
      <c r="C31" s="494">
        <v>5400.3</v>
      </c>
      <c r="D31" s="495">
        <v>5406.416666666667</v>
      </c>
      <c r="E31" s="495">
        <v>5313.9833333333336</v>
      </c>
      <c r="F31" s="495">
        <v>5227.666666666667</v>
      </c>
      <c r="G31" s="495">
        <v>5135.2333333333336</v>
      </c>
      <c r="H31" s="495">
        <v>5492.7333333333336</v>
      </c>
      <c r="I31" s="495">
        <v>5585.1666666666661</v>
      </c>
      <c r="J31" s="495">
        <v>5671.4833333333336</v>
      </c>
      <c r="K31" s="494">
        <v>5498.85</v>
      </c>
      <c r="L31" s="494">
        <v>5320.1</v>
      </c>
      <c r="M31" s="494">
        <v>0.31824000000000002</v>
      </c>
    </row>
    <row r="32" spans="1:13">
      <c r="A32" s="254">
        <v>22</v>
      </c>
      <c r="B32" s="497" t="s">
        <v>225</v>
      </c>
      <c r="C32" s="494">
        <v>1709.6</v>
      </c>
      <c r="D32" s="495">
        <v>1715.7166666666665</v>
      </c>
      <c r="E32" s="495">
        <v>1686.4333333333329</v>
      </c>
      <c r="F32" s="495">
        <v>1663.2666666666664</v>
      </c>
      <c r="G32" s="495">
        <v>1633.9833333333329</v>
      </c>
      <c r="H32" s="495">
        <v>1738.883333333333</v>
      </c>
      <c r="I32" s="495">
        <v>1768.1666666666663</v>
      </c>
      <c r="J32" s="495">
        <v>1791.333333333333</v>
      </c>
      <c r="K32" s="494">
        <v>1745</v>
      </c>
      <c r="L32" s="494">
        <v>1692.55</v>
      </c>
      <c r="M32" s="494">
        <v>1.1418299999999999</v>
      </c>
    </row>
    <row r="33" spans="1:13">
      <c r="A33" s="254">
        <v>23</v>
      </c>
      <c r="B33" s="497" t="s">
        <v>293</v>
      </c>
      <c r="C33" s="494">
        <v>2266.0500000000002</v>
      </c>
      <c r="D33" s="495">
        <v>2268.7833333333333</v>
      </c>
      <c r="E33" s="495">
        <v>2254.2666666666664</v>
      </c>
      <c r="F33" s="495">
        <v>2242.4833333333331</v>
      </c>
      <c r="G33" s="495">
        <v>2227.9666666666662</v>
      </c>
      <c r="H33" s="495">
        <v>2280.5666666666666</v>
      </c>
      <c r="I33" s="495">
        <v>2295.0833333333339</v>
      </c>
      <c r="J33" s="495">
        <v>2306.8666666666668</v>
      </c>
      <c r="K33" s="494">
        <v>2283.3000000000002</v>
      </c>
      <c r="L33" s="494">
        <v>2257</v>
      </c>
      <c r="M33" s="494">
        <v>3.0609999999999998E-2</v>
      </c>
    </row>
    <row r="34" spans="1:13">
      <c r="A34" s="254">
        <v>24</v>
      </c>
      <c r="B34" s="497" t="s">
        <v>737</v>
      </c>
      <c r="C34" s="494">
        <v>102.6</v>
      </c>
      <c r="D34" s="495">
        <v>102.85000000000001</v>
      </c>
      <c r="E34" s="495">
        <v>101.45000000000002</v>
      </c>
      <c r="F34" s="495">
        <v>100.30000000000001</v>
      </c>
      <c r="G34" s="495">
        <v>98.90000000000002</v>
      </c>
      <c r="H34" s="495">
        <v>104.00000000000001</v>
      </c>
      <c r="I34" s="495">
        <v>105.40000000000002</v>
      </c>
      <c r="J34" s="495">
        <v>106.55000000000001</v>
      </c>
      <c r="K34" s="494">
        <v>104.25</v>
      </c>
      <c r="L34" s="494">
        <v>101.7</v>
      </c>
      <c r="M34" s="494">
        <v>2.99214</v>
      </c>
    </row>
    <row r="35" spans="1:13">
      <c r="A35" s="254">
        <v>25</v>
      </c>
      <c r="B35" s="497" t="s">
        <v>294</v>
      </c>
      <c r="C35" s="494">
        <v>972.6</v>
      </c>
      <c r="D35" s="495">
        <v>973.18333333333339</v>
      </c>
      <c r="E35" s="495">
        <v>959.41666666666674</v>
      </c>
      <c r="F35" s="495">
        <v>946.23333333333335</v>
      </c>
      <c r="G35" s="495">
        <v>932.4666666666667</v>
      </c>
      <c r="H35" s="495">
        <v>986.36666666666679</v>
      </c>
      <c r="I35" s="495">
        <v>1000.1333333333334</v>
      </c>
      <c r="J35" s="495">
        <v>1013.3166666666668</v>
      </c>
      <c r="K35" s="494">
        <v>986.95</v>
      </c>
      <c r="L35" s="494">
        <v>960</v>
      </c>
      <c r="M35" s="494">
        <v>1.40229</v>
      </c>
    </row>
    <row r="36" spans="1:13">
      <c r="A36" s="254">
        <v>26</v>
      </c>
      <c r="B36" s="497" t="s">
        <v>226</v>
      </c>
      <c r="C36" s="494">
        <v>2750.45</v>
      </c>
      <c r="D36" s="495">
        <v>2737.9666666666667</v>
      </c>
      <c r="E36" s="495">
        <v>2693.9833333333336</v>
      </c>
      <c r="F36" s="495">
        <v>2637.5166666666669</v>
      </c>
      <c r="G36" s="495">
        <v>2593.5333333333338</v>
      </c>
      <c r="H36" s="495">
        <v>2794.4333333333334</v>
      </c>
      <c r="I36" s="495">
        <v>2838.4166666666661</v>
      </c>
      <c r="J36" s="495">
        <v>2894.8833333333332</v>
      </c>
      <c r="K36" s="494">
        <v>2781.95</v>
      </c>
      <c r="L36" s="494">
        <v>2681.5</v>
      </c>
      <c r="M36" s="494">
        <v>1.1231899999999999</v>
      </c>
    </row>
    <row r="37" spans="1:13">
      <c r="A37" s="254">
        <v>27</v>
      </c>
      <c r="B37" s="497" t="s">
        <v>738</v>
      </c>
      <c r="C37" s="494">
        <v>5899.25</v>
      </c>
      <c r="D37" s="495">
        <v>5936.416666666667</v>
      </c>
      <c r="E37" s="495">
        <v>5782.8333333333339</v>
      </c>
      <c r="F37" s="495">
        <v>5666.416666666667</v>
      </c>
      <c r="G37" s="495">
        <v>5512.8333333333339</v>
      </c>
      <c r="H37" s="495">
        <v>6052.8333333333339</v>
      </c>
      <c r="I37" s="495">
        <v>6206.4166666666679</v>
      </c>
      <c r="J37" s="495">
        <v>6322.8333333333339</v>
      </c>
      <c r="K37" s="494">
        <v>6090</v>
      </c>
      <c r="L37" s="494">
        <v>5820</v>
      </c>
      <c r="M37" s="494">
        <v>0.28275</v>
      </c>
    </row>
    <row r="38" spans="1:13">
      <c r="A38" s="254">
        <v>28</v>
      </c>
      <c r="B38" s="497" t="s">
        <v>800</v>
      </c>
      <c r="C38" s="494">
        <v>21.6</v>
      </c>
      <c r="D38" s="495">
        <v>21.366666666666664</v>
      </c>
      <c r="E38" s="495">
        <v>20.833333333333329</v>
      </c>
      <c r="F38" s="495">
        <v>20.066666666666666</v>
      </c>
      <c r="G38" s="495">
        <v>19.533333333333331</v>
      </c>
      <c r="H38" s="495">
        <v>22.133333333333326</v>
      </c>
      <c r="I38" s="495">
        <v>22.666666666666664</v>
      </c>
      <c r="J38" s="495">
        <v>23.433333333333323</v>
      </c>
      <c r="K38" s="494">
        <v>21.9</v>
      </c>
      <c r="L38" s="494">
        <v>20.6</v>
      </c>
      <c r="M38" s="494">
        <v>102.73622</v>
      </c>
    </row>
    <row r="39" spans="1:13">
      <c r="A39" s="254">
        <v>29</v>
      </c>
      <c r="B39" s="497" t="s">
        <v>44</v>
      </c>
      <c r="C39" s="494">
        <v>801.9</v>
      </c>
      <c r="D39" s="495">
        <v>800.13333333333333</v>
      </c>
      <c r="E39" s="495">
        <v>790.26666666666665</v>
      </c>
      <c r="F39" s="495">
        <v>778.63333333333333</v>
      </c>
      <c r="G39" s="495">
        <v>768.76666666666665</v>
      </c>
      <c r="H39" s="495">
        <v>811.76666666666665</v>
      </c>
      <c r="I39" s="495">
        <v>821.63333333333321</v>
      </c>
      <c r="J39" s="495">
        <v>833.26666666666665</v>
      </c>
      <c r="K39" s="494">
        <v>810</v>
      </c>
      <c r="L39" s="494">
        <v>788.5</v>
      </c>
      <c r="M39" s="494">
        <v>10.06376</v>
      </c>
    </row>
    <row r="40" spans="1:13">
      <c r="A40" s="254">
        <v>30</v>
      </c>
      <c r="B40" s="497" t="s">
        <v>296</v>
      </c>
      <c r="C40" s="494">
        <v>3094.3</v>
      </c>
      <c r="D40" s="495">
        <v>3117.75</v>
      </c>
      <c r="E40" s="495">
        <v>3045.55</v>
      </c>
      <c r="F40" s="495">
        <v>2996.8</v>
      </c>
      <c r="G40" s="495">
        <v>2924.6000000000004</v>
      </c>
      <c r="H40" s="495">
        <v>3166.5</v>
      </c>
      <c r="I40" s="495">
        <v>3238.7</v>
      </c>
      <c r="J40" s="495">
        <v>3287.45</v>
      </c>
      <c r="K40" s="494">
        <v>3189.95</v>
      </c>
      <c r="L40" s="494">
        <v>3069</v>
      </c>
      <c r="M40" s="494">
        <v>0.40322999999999998</v>
      </c>
    </row>
    <row r="41" spans="1:13">
      <c r="A41" s="254">
        <v>31</v>
      </c>
      <c r="B41" s="497" t="s">
        <v>45</v>
      </c>
      <c r="C41" s="494">
        <v>295.2</v>
      </c>
      <c r="D41" s="495">
        <v>298.23333333333335</v>
      </c>
      <c r="E41" s="495">
        <v>289.9666666666667</v>
      </c>
      <c r="F41" s="495">
        <v>284.73333333333335</v>
      </c>
      <c r="G41" s="495">
        <v>276.4666666666667</v>
      </c>
      <c r="H41" s="495">
        <v>303.4666666666667</v>
      </c>
      <c r="I41" s="495">
        <v>311.73333333333335</v>
      </c>
      <c r="J41" s="495">
        <v>316.9666666666667</v>
      </c>
      <c r="K41" s="494">
        <v>306.5</v>
      </c>
      <c r="L41" s="494">
        <v>293</v>
      </c>
      <c r="M41" s="494">
        <v>90.690020000000004</v>
      </c>
    </row>
    <row r="42" spans="1:13">
      <c r="A42" s="254">
        <v>32</v>
      </c>
      <c r="B42" s="497" t="s">
        <v>46</v>
      </c>
      <c r="C42" s="494">
        <v>2993.5</v>
      </c>
      <c r="D42" s="495">
        <v>2978.25</v>
      </c>
      <c r="E42" s="495">
        <v>2917.55</v>
      </c>
      <c r="F42" s="495">
        <v>2841.6000000000004</v>
      </c>
      <c r="G42" s="495">
        <v>2780.9000000000005</v>
      </c>
      <c r="H42" s="495">
        <v>3054.2</v>
      </c>
      <c r="I42" s="495">
        <v>3114.8999999999996</v>
      </c>
      <c r="J42" s="495">
        <v>3190.8499999999995</v>
      </c>
      <c r="K42" s="494">
        <v>3038.95</v>
      </c>
      <c r="L42" s="494">
        <v>2902.3</v>
      </c>
      <c r="M42" s="494">
        <v>6.92875</v>
      </c>
    </row>
    <row r="43" spans="1:13">
      <c r="A43" s="254">
        <v>33</v>
      </c>
      <c r="B43" s="497" t="s">
        <v>47</v>
      </c>
      <c r="C43" s="494">
        <v>208.4</v>
      </c>
      <c r="D43" s="495">
        <v>209.73333333333335</v>
      </c>
      <c r="E43" s="495">
        <v>203.9666666666667</v>
      </c>
      <c r="F43" s="495">
        <v>199.53333333333336</v>
      </c>
      <c r="G43" s="495">
        <v>193.76666666666671</v>
      </c>
      <c r="H43" s="495">
        <v>214.16666666666669</v>
      </c>
      <c r="I43" s="495">
        <v>219.93333333333334</v>
      </c>
      <c r="J43" s="495">
        <v>224.36666666666667</v>
      </c>
      <c r="K43" s="494">
        <v>215.5</v>
      </c>
      <c r="L43" s="494">
        <v>205.3</v>
      </c>
      <c r="M43" s="494">
        <v>72.431100000000001</v>
      </c>
    </row>
    <row r="44" spans="1:13">
      <c r="A44" s="254">
        <v>34</v>
      </c>
      <c r="B44" s="497" t="s">
        <v>48</v>
      </c>
      <c r="C44" s="494">
        <v>112</v>
      </c>
      <c r="D44" s="495">
        <v>112.3</v>
      </c>
      <c r="E44" s="495">
        <v>109.75</v>
      </c>
      <c r="F44" s="495">
        <v>107.5</v>
      </c>
      <c r="G44" s="495">
        <v>104.95</v>
      </c>
      <c r="H44" s="495">
        <v>114.55</v>
      </c>
      <c r="I44" s="495">
        <v>117.09999999999998</v>
      </c>
      <c r="J44" s="495">
        <v>119.35</v>
      </c>
      <c r="K44" s="494">
        <v>114.85</v>
      </c>
      <c r="L44" s="494">
        <v>110.05</v>
      </c>
      <c r="M44" s="494">
        <v>225.12842000000001</v>
      </c>
    </row>
    <row r="45" spans="1:13">
      <c r="A45" s="254">
        <v>35</v>
      </c>
      <c r="B45" s="497" t="s">
        <v>297</v>
      </c>
      <c r="C45" s="494">
        <v>88.85</v>
      </c>
      <c r="D45" s="495">
        <v>88.45</v>
      </c>
      <c r="E45" s="495">
        <v>86.7</v>
      </c>
      <c r="F45" s="495">
        <v>84.55</v>
      </c>
      <c r="G45" s="495">
        <v>82.8</v>
      </c>
      <c r="H45" s="495">
        <v>90.600000000000009</v>
      </c>
      <c r="I45" s="495">
        <v>92.350000000000009</v>
      </c>
      <c r="J45" s="495">
        <v>94.500000000000014</v>
      </c>
      <c r="K45" s="494">
        <v>90.2</v>
      </c>
      <c r="L45" s="494">
        <v>86.3</v>
      </c>
      <c r="M45" s="494">
        <v>6.8177199999999996</v>
      </c>
    </row>
    <row r="46" spans="1:13">
      <c r="A46" s="254">
        <v>36</v>
      </c>
      <c r="B46" s="497" t="s">
        <v>50</v>
      </c>
      <c r="C46" s="494">
        <v>2587.6999999999998</v>
      </c>
      <c r="D46" s="495">
        <v>2572.75</v>
      </c>
      <c r="E46" s="495">
        <v>2551.9499999999998</v>
      </c>
      <c r="F46" s="495">
        <v>2516.1999999999998</v>
      </c>
      <c r="G46" s="495">
        <v>2495.3999999999996</v>
      </c>
      <c r="H46" s="495">
        <v>2608.5</v>
      </c>
      <c r="I46" s="495">
        <v>2629.3</v>
      </c>
      <c r="J46" s="495">
        <v>2665.05</v>
      </c>
      <c r="K46" s="494">
        <v>2593.5500000000002</v>
      </c>
      <c r="L46" s="494">
        <v>2537</v>
      </c>
      <c r="M46" s="494">
        <v>12.09829</v>
      </c>
    </row>
    <row r="47" spans="1:13">
      <c r="A47" s="254">
        <v>37</v>
      </c>
      <c r="B47" s="497" t="s">
        <v>298</v>
      </c>
      <c r="C47" s="494">
        <v>140.75</v>
      </c>
      <c r="D47" s="495">
        <v>141.5</v>
      </c>
      <c r="E47" s="495">
        <v>139.4</v>
      </c>
      <c r="F47" s="495">
        <v>138.05000000000001</v>
      </c>
      <c r="G47" s="495">
        <v>135.95000000000002</v>
      </c>
      <c r="H47" s="495">
        <v>142.85</v>
      </c>
      <c r="I47" s="495">
        <v>144.95000000000002</v>
      </c>
      <c r="J47" s="495">
        <v>146.29999999999998</v>
      </c>
      <c r="K47" s="494">
        <v>143.6</v>
      </c>
      <c r="L47" s="494">
        <v>140.15</v>
      </c>
      <c r="M47" s="494">
        <v>8.1308799999999994</v>
      </c>
    </row>
    <row r="48" spans="1:13">
      <c r="A48" s="254">
        <v>38</v>
      </c>
      <c r="B48" s="497" t="s">
        <v>299</v>
      </c>
      <c r="C48" s="494">
        <v>3505.05</v>
      </c>
      <c r="D48" s="495">
        <v>3520.9166666666665</v>
      </c>
      <c r="E48" s="495">
        <v>3454.1333333333332</v>
      </c>
      <c r="F48" s="495">
        <v>3403.2166666666667</v>
      </c>
      <c r="G48" s="495">
        <v>3336.4333333333334</v>
      </c>
      <c r="H48" s="495">
        <v>3571.833333333333</v>
      </c>
      <c r="I48" s="495">
        <v>3638.6166666666668</v>
      </c>
      <c r="J48" s="495">
        <v>3689.5333333333328</v>
      </c>
      <c r="K48" s="494">
        <v>3587.7</v>
      </c>
      <c r="L48" s="494">
        <v>3470</v>
      </c>
      <c r="M48" s="494">
        <v>0.52117999999999998</v>
      </c>
    </row>
    <row r="49" spans="1:13">
      <c r="A49" s="254">
        <v>39</v>
      </c>
      <c r="B49" s="497" t="s">
        <v>300</v>
      </c>
      <c r="C49" s="494">
        <v>1525.65</v>
      </c>
      <c r="D49" s="495">
        <v>1505.55</v>
      </c>
      <c r="E49" s="495">
        <v>1466.1</v>
      </c>
      <c r="F49" s="495">
        <v>1406.55</v>
      </c>
      <c r="G49" s="495">
        <v>1367.1</v>
      </c>
      <c r="H49" s="495">
        <v>1565.1</v>
      </c>
      <c r="I49" s="495">
        <v>1604.5500000000002</v>
      </c>
      <c r="J49" s="495">
        <v>1664.1</v>
      </c>
      <c r="K49" s="494">
        <v>1545</v>
      </c>
      <c r="L49" s="494">
        <v>1446</v>
      </c>
      <c r="M49" s="494">
        <v>11.703569999999999</v>
      </c>
    </row>
    <row r="50" spans="1:13">
      <c r="A50" s="254">
        <v>40</v>
      </c>
      <c r="B50" s="497" t="s">
        <v>301</v>
      </c>
      <c r="C50" s="494">
        <v>7582.75</v>
      </c>
      <c r="D50" s="495">
        <v>7618.0166666666664</v>
      </c>
      <c r="E50" s="495">
        <v>7475.0333333333328</v>
      </c>
      <c r="F50" s="495">
        <v>7367.3166666666666</v>
      </c>
      <c r="G50" s="495">
        <v>7224.333333333333</v>
      </c>
      <c r="H50" s="495">
        <v>7725.7333333333327</v>
      </c>
      <c r="I50" s="495">
        <v>7868.7166666666662</v>
      </c>
      <c r="J50" s="495">
        <v>7976.4333333333325</v>
      </c>
      <c r="K50" s="494">
        <v>7761</v>
      </c>
      <c r="L50" s="494">
        <v>7510.3</v>
      </c>
      <c r="M50" s="494">
        <v>0.17077999999999999</v>
      </c>
    </row>
    <row r="51" spans="1:13">
      <c r="A51" s="254">
        <v>41</v>
      </c>
      <c r="B51" s="497" t="s">
        <v>52</v>
      </c>
      <c r="C51" s="494">
        <v>915.25</v>
      </c>
      <c r="D51" s="495">
        <v>915.75</v>
      </c>
      <c r="E51" s="495">
        <v>899.5</v>
      </c>
      <c r="F51" s="495">
        <v>883.75</v>
      </c>
      <c r="G51" s="495">
        <v>867.5</v>
      </c>
      <c r="H51" s="495">
        <v>931.5</v>
      </c>
      <c r="I51" s="495">
        <v>947.75</v>
      </c>
      <c r="J51" s="495">
        <v>963.5</v>
      </c>
      <c r="K51" s="494">
        <v>932</v>
      </c>
      <c r="L51" s="494">
        <v>900</v>
      </c>
      <c r="M51" s="494">
        <v>43.935809999999996</v>
      </c>
    </row>
    <row r="52" spans="1:13">
      <c r="A52" s="254">
        <v>42</v>
      </c>
      <c r="B52" s="497" t="s">
        <v>302</v>
      </c>
      <c r="C52" s="494">
        <v>462.1</v>
      </c>
      <c r="D52" s="495">
        <v>464.0333333333333</v>
      </c>
      <c r="E52" s="495">
        <v>456.06666666666661</v>
      </c>
      <c r="F52" s="495">
        <v>450.0333333333333</v>
      </c>
      <c r="G52" s="495">
        <v>442.06666666666661</v>
      </c>
      <c r="H52" s="495">
        <v>470.06666666666661</v>
      </c>
      <c r="I52" s="495">
        <v>478.0333333333333</v>
      </c>
      <c r="J52" s="495">
        <v>484.06666666666661</v>
      </c>
      <c r="K52" s="494">
        <v>472</v>
      </c>
      <c r="L52" s="494">
        <v>458</v>
      </c>
      <c r="M52" s="494">
        <v>1.5827199999999999</v>
      </c>
    </row>
    <row r="53" spans="1:13">
      <c r="A53" s="254">
        <v>43</v>
      </c>
      <c r="B53" s="497" t="s">
        <v>227</v>
      </c>
      <c r="C53" s="494">
        <v>2928.9</v>
      </c>
      <c r="D53" s="495">
        <v>2903.3166666666671</v>
      </c>
      <c r="E53" s="495">
        <v>2853.6833333333343</v>
      </c>
      <c r="F53" s="495">
        <v>2778.4666666666672</v>
      </c>
      <c r="G53" s="495">
        <v>2728.8333333333344</v>
      </c>
      <c r="H53" s="495">
        <v>2978.5333333333342</v>
      </c>
      <c r="I53" s="495">
        <v>3028.1666666666665</v>
      </c>
      <c r="J53" s="495">
        <v>3103.3833333333341</v>
      </c>
      <c r="K53" s="494">
        <v>2952.95</v>
      </c>
      <c r="L53" s="494">
        <v>2828.1</v>
      </c>
      <c r="M53" s="494">
        <v>3.7754400000000001</v>
      </c>
    </row>
    <row r="54" spans="1:13">
      <c r="A54" s="254">
        <v>44</v>
      </c>
      <c r="B54" s="497" t="s">
        <v>54</v>
      </c>
      <c r="C54" s="494">
        <v>668.85</v>
      </c>
      <c r="D54" s="495">
        <v>664.16666666666663</v>
      </c>
      <c r="E54" s="495">
        <v>656.98333333333323</v>
      </c>
      <c r="F54" s="495">
        <v>645.11666666666656</v>
      </c>
      <c r="G54" s="495">
        <v>637.93333333333317</v>
      </c>
      <c r="H54" s="495">
        <v>676.0333333333333</v>
      </c>
      <c r="I54" s="495">
        <v>683.2166666666667</v>
      </c>
      <c r="J54" s="495">
        <v>695.08333333333337</v>
      </c>
      <c r="K54" s="494">
        <v>671.35</v>
      </c>
      <c r="L54" s="494">
        <v>652.29999999999995</v>
      </c>
      <c r="M54" s="494">
        <v>151.95950999999999</v>
      </c>
    </row>
    <row r="55" spans="1:13">
      <c r="A55" s="254">
        <v>45</v>
      </c>
      <c r="B55" s="497" t="s">
        <v>303</v>
      </c>
      <c r="C55" s="494">
        <v>2083.5</v>
      </c>
      <c r="D55" s="495">
        <v>2088.15</v>
      </c>
      <c r="E55" s="495">
        <v>2047.6000000000004</v>
      </c>
      <c r="F55" s="495">
        <v>2011.7000000000003</v>
      </c>
      <c r="G55" s="495">
        <v>1971.1500000000005</v>
      </c>
      <c r="H55" s="495">
        <v>2124.0500000000002</v>
      </c>
      <c r="I55" s="495">
        <v>2164.6000000000004</v>
      </c>
      <c r="J55" s="495">
        <v>2200.5</v>
      </c>
      <c r="K55" s="494">
        <v>2128.6999999999998</v>
      </c>
      <c r="L55" s="494">
        <v>2052.25</v>
      </c>
      <c r="M55" s="494">
        <v>0.28952</v>
      </c>
    </row>
    <row r="56" spans="1:13">
      <c r="A56" s="254">
        <v>46</v>
      </c>
      <c r="B56" s="497" t="s">
        <v>304</v>
      </c>
      <c r="C56" s="494">
        <v>1210.3</v>
      </c>
      <c r="D56" s="495">
        <v>1206.8166666666666</v>
      </c>
      <c r="E56" s="495">
        <v>1185.6833333333332</v>
      </c>
      <c r="F56" s="495">
        <v>1161.0666666666666</v>
      </c>
      <c r="G56" s="495">
        <v>1139.9333333333332</v>
      </c>
      <c r="H56" s="495">
        <v>1231.4333333333332</v>
      </c>
      <c r="I56" s="495">
        <v>1252.5666666666664</v>
      </c>
      <c r="J56" s="495">
        <v>1277.1833333333332</v>
      </c>
      <c r="K56" s="494">
        <v>1227.95</v>
      </c>
      <c r="L56" s="494">
        <v>1182.2</v>
      </c>
      <c r="M56" s="494">
        <v>3.1713100000000001</v>
      </c>
    </row>
    <row r="57" spans="1:13">
      <c r="A57" s="254">
        <v>47</v>
      </c>
      <c r="B57" s="497" t="s">
        <v>305</v>
      </c>
      <c r="C57" s="494">
        <v>591.5</v>
      </c>
      <c r="D57" s="495">
        <v>587.5</v>
      </c>
      <c r="E57" s="495">
        <v>572</v>
      </c>
      <c r="F57" s="495">
        <v>552.5</v>
      </c>
      <c r="G57" s="495">
        <v>537</v>
      </c>
      <c r="H57" s="495">
        <v>607</v>
      </c>
      <c r="I57" s="495">
        <v>622.5</v>
      </c>
      <c r="J57" s="495">
        <v>642</v>
      </c>
      <c r="K57" s="494">
        <v>603</v>
      </c>
      <c r="L57" s="494">
        <v>568</v>
      </c>
      <c r="M57" s="494">
        <v>2.4657300000000002</v>
      </c>
    </row>
    <row r="58" spans="1:13">
      <c r="A58" s="254">
        <v>48</v>
      </c>
      <c r="B58" s="497" t="s">
        <v>55</v>
      </c>
      <c r="C58" s="494">
        <v>3597.5</v>
      </c>
      <c r="D58" s="495">
        <v>3593.0499999999997</v>
      </c>
      <c r="E58" s="495">
        <v>3530.5499999999993</v>
      </c>
      <c r="F58" s="495">
        <v>3463.5999999999995</v>
      </c>
      <c r="G58" s="495">
        <v>3401.099999999999</v>
      </c>
      <c r="H58" s="495">
        <v>3659.9999999999995</v>
      </c>
      <c r="I58" s="495">
        <v>3722.5000000000005</v>
      </c>
      <c r="J58" s="495">
        <v>3789.45</v>
      </c>
      <c r="K58" s="494">
        <v>3655.55</v>
      </c>
      <c r="L58" s="494">
        <v>3526.1</v>
      </c>
      <c r="M58" s="494">
        <v>6.1444999999999999</v>
      </c>
    </row>
    <row r="59" spans="1:13">
      <c r="A59" s="254">
        <v>49</v>
      </c>
      <c r="B59" s="497" t="s">
        <v>306</v>
      </c>
      <c r="C59" s="494">
        <v>294.60000000000002</v>
      </c>
      <c r="D59" s="495">
        <v>297.41666666666669</v>
      </c>
      <c r="E59" s="495">
        <v>281.53333333333336</v>
      </c>
      <c r="F59" s="495">
        <v>268.4666666666667</v>
      </c>
      <c r="G59" s="495">
        <v>252.58333333333337</v>
      </c>
      <c r="H59" s="495">
        <v>310.48333333333335</v>
      </c>
      <c r="I59" s="495">
        <v>326.36666666666667</v>
      </c>
      <c r="J59" s="495">
        <v>339.43333333333334</v>
      </c>
      <c r="K59" s="494">
        <v>313.3</v>
      </c>
      <c r="L59" s="494">
        <v>284.35000000000002</v>
      </c>
      <c r="M59" s="494">
        <v>41.609789999999997</v>
      </c>
    </row>
    <row r="60" spans="1:13" ht="12" customHeight="1">
      <c r="A60" s="254">
        <v>50</v>
      </c>
      <c r="B60" s="497" t="s">
        <v>307</v>
      </c>
      <c r="C60" s="494">
        <v>1061.4000000000001</v>
      </c>
      <c r="D60" s="495">
        <v>1055.0833333333333</v>
      </c>
      <c r="E60" s="495">
        <v>1042.9166666666665</v>
      </c>
      <c r="F60" s="495">
        <v>1024.4333333333332</v>
      </c>
      <c r="G60" s="495">
        <v>1012.2666666666664</v>
      </c>
      <c r="H60" s="495">
        <v>1073.5666666666666</v>
      </c>
      <c r="I60" s="495">
        <v>1085.7333333333331</v>
      </c>
      <c r="J60" s="495">
        <v>1104.2166666666667</v>
      </c>
      <c r="K60" s="494">
        <v>1067.25</v>
      </c>
      <c r="L60" s="494">
        <v>1036.5999999999999</v>
      </c>
      <c r="M60" s="494">
        <v>0.74770999999999999</v>
      </c>
    </row>
    <row r="61" spans="1:13">
      <c r="A61" s="254">
        <v>51</v>
      </c>
      <c r="B61" s="497" t="s">
        <v>58</v>
      </c>
      <c r="C61" s="494">
        <v>4660.3</v>
      </c>
      <c r="D61" s="495">
        <v>4658.8</v>
      </c>
      <c r="E61" s="495">
        <v>4567.6000000000004</v>
      </c>
      <c r="F61" s="495">
        <v>4474.9000000000005</v>
      </c>
      <c r="G61" s="495">
        <v>4383.7000000000007</v>
      </c>
      <c r="H61" s="495">
        <v>4751.5</v>
      </c>
      <c r="I61" s="495">
        <v>4842.6999999999989</v>
      </c>
      <c r="J61" s="495">
        <v>4935.3999999999996</v>
      </c>
      <c r="K61" s="494">
        <v>4750</v>
      </c>
      <c r="L61" s="494">
        <v>4566.1000000000004</v>
      </c>
      <c r="M61" s="494">
        <v>28.97185</v>
      </c>
    </row>
    <row r="62" spans="1:13">
      <c r="A62" s="254">
        <v>52</v>
      </c>
      <c r="B62" s="497" t="s">
        <v>57</v>
      </c>
      <c r="C62" s="494">
        <v>9739.7000000000007</v>
      </c>
      <c r="D62" s="495">
        <v>9723.5666666666675</v>
      </c>
      <c r="E62" s="495">
        <v>9613.133333333335</v>
      </c>
      <c r="F62" s="495">
        <v>9486.5666666666675</v>
      </c>
      <c r="G62" s="495">
        <v>9376.133333333335</v>
      </c>
      <c r="H62" s="495">
        <v>9850.133333333335</v>
      </c>
      <c r="I62" s="495">
        <v>9960.5666666666657</v>
      </c>
      <c r="J62" s="495">
        <v>10087.133333333335</v>
      </c>
      <c r="K62" s="494">
        <v>9834</v>
      </c>
      <c r="L62" s="494">
        <v>9597</v>
      </c>
      <c r="M62" s="494">
        <v>5.8750400000000003</v>
      </c>
    </row>
    <row r="63" spans="1:13">
      <c r="A63" s="254">
        <v>53</v>
      </c>
      <c r="B63" s="497" t="s">
        <v>228</v>
      </c>
      <c r="C63" s="494">
        <v>3341.1</v>
      </c>
      <c r="D63" s="495">
        <v>3323.7000000000003</v>
      </c>
      <c r="E63" s="495">
        <v>3287.4000000000005</v>
      </c>
      <c r="F63" s="495">
        <v>3233.7000000000003</v>
      </c>
      <c r="G63" s="495">
        <v>3197.4000000000005</v>
      </c>
      <c r="H63" s="495">
        <v>3377.4000000000005</v>
      </c>
      <c r="I63" s="495">
        <v>3413.7000000000007</v>
      </c>
      <c r="J63" s="495">
        <v>3467.4000000000005</v>
      </c>
      <c r="K63" s="494">
        <v>3360</v>
      </c>
      <c r="L63" s="494">
        <v>3270</v>
      </c>
      <c r="M63" s="494">
        <v>0.13012000000000001</v>
      </c>
    </row>
    <row r="64" spans="1:13">
      <c r="A64" s="254">
        <v>54</v>
      </c>
      <c r="B64" s="497" t="s">
        <v>59</v>
      </c>
      <c r="C64" s="494">
        <v>1678.45</v>
      </c>
      <c r="D64" s="495">
        <v>1666.6166666666668</v>
      </c>
      <c r="E64" s="495">
        <v>1644.2333333333336</v>
      </c>
      <c r="F64" s="495">
        <v>1610.0166666666669</v>
      </c>
      <c r="G64" s="495">
        <v>1587.6333333333337</v>
      </c>
      <c r="H64" s="495">
        <v>1700.8333333333335</v>
      </c>
      <c r="I64" s="495">
        <v>1723.2166666666667</v>
      </c>
      <c r="J64" s="495">
        <v>1757.4333333333334</v>
      </c>
      <c r="K64" s="494">
        <v>1689</v>
      </c>
      <c r="L64" s="494">
        <v>1632.4</v>
      </c>
      <c r="M64" s="494">
        <v>3.79962</v>
      </c>
    </row>
    <row r="65" spans="1:13">
      <c r="A65" s="254">
        <v>55</v>
      </c>
      <c r="B65" s="497" t="s">
        <v>308</v>
      </c>
      <c r="C65" s="494">
        <v>121.9</v>
      </c>
      <c r="D65" s="495">
        <v>122.23333333333333</v>
      </c>
      <c r="E65" s="495">
        <v>120.46666666666667</v>
      </c>
      <c r="F65" s="495">
        <v>119.03333333333333</v>
      </c>
      <c r="G65" s="495">
        <v>117.26666666666667</v>
      </c>
      <c r="H65" s="495">
        <v>123.66666666666667</v>
      </c>
      <c r="I65" s="495">
        <v>125.43333333333335</v>
      </c>
      <c r="J65" s="495">
        <v>126.86666666666667</v>
      </c>
      <c r="K65" s="494">
        <v>124</v>
      </c>
      <c r="L65" s="494">
        <v>120.8</v>
      </c>
      <c r="M65" s="494">
        <v>3.2793600000000001</v>
      </c>
    </row>
    <row r="66" spans="1:13">
      <c r="A66" s="254">
        <v>56</v>
      </c>
      <c r="B66" s="497" t="s">
        <v>309</v>
      </c>
      <c r="C66" s="494">
        <v>261.2</v>
      </c>
      <c r="D66" s="495">
        <v>255.26666666666668</v>
      </c>
      <c r="E66" s="495">
        <v>238.53333333333336</v>
      </c>
      <c r="F66" s="495">
        <v>215.86666666666667</v>
      </c>
      <c r="G66" s="495">
        <v>199.13333333333335</v>
      </c>
      <c r="H66" s="495">
        <v>277.93333333333339</v>
      </c>
      <c r="I66" s="495">
        <v>294.66666666666663</v>
      </c>
      <c r="J66" s="495">
        <v>317.33333333333337</v>
      </c>
      <c r="K66" s="494">
        <v>272</v>
      </c>
      <c r="L66" s="494">
        <v>232.6</v>
      </c>
      <c r="M66" s="494">
        <v>138.70590000000001</v>
      </c>
    </row>
    <row r="67" spans="1:13">
      <c r="A67" s="254">
        <v>57</v>
      </c>
      <c r="B67" s="497" t="s">
        <v>229</v>
      </c>
      <c r="C67" s="494">
        <v>326.2</v>
      </c>
      <c r="D67" s="495">
        <v>327.36666666666667</v>
      </c>
      <c r="E67" s="495">
        <v>318.93333333333334</v>
      </c>
      <c r="F67" s="495">
        <v>311.66666666666669</v>
      </c>
      <c r="G67" s="495">
        <v>303.23333333333335</v>
      </c>
      <c r="H67" s="495">
        <v>334.63333333333333</v>
      </c>
      <c r="I67" s="495">
        <v>343.06666666666672</v>
      </c>
      <c r="J67" s="495">
        <v>350.33333333333331</v>
      </c>
      <c r="K67" s="494">
        <v>335.8</v>
      </c>
      <c r="L67" s="494">
        <v>320.10000000000002</v>
      </c>
      <c r="M67" s="494">
        <v>111.19029999999999</v>
      </c>
    </row>
    <row r="68" spans="1:13">
      <c r="A68" s="254">
        <v>58</v>
      </c>
      <c r="B68" s="497" t="s">
        <v>60</v>
      </c>
      <c r="C68" s="494">
        <v>68.3</v>
      </c>
      <c r="D68" s="495">
        <v>68</v>
      </c>
      <c r="E68" s="495">
        <v>66.599999999999994</v>
      </c>
      <c r="F68" s="495">
        <v>64.899999999999991</v>
      </c>
      <c r="G68" s="495">
        <v>63.499999999999986</v>
      </c>
      <c r="H68" s="495">
        <v>69.7</v>
      </c>
      <c r="I68" s="495">
        <v>71.100000000000009</v>
      </c>
      <c r="J68" s="495">
        <v>72.800000000000011</v>
      </c>
      <c r="K68" s="494">
        <v>69.400000000000006</v>
      </c>
      <c r="L68" s="494">
        <v>66.3</v>
      </c>
      <c r="M68" s="494">
        <v>511.64587999999998</v>
      </c>
    </row>
    <row r="69" spans="1:13">
      <c r="A69" s="254">
        <v>59</v>
      </c>
      <c r="B69" s="497" t="s">
        <v>61</v>
      </c>
      <c r="C69" s="494">
        <v>69.150000000000006</v>
      </c>
      <c r="D69" s="495">
        <v>68.95</v>
      </c>
      <c r="E69" s="495">
        <v>67.900000000000006</v>
      </c>
      <c r="F69" s="495">
        <v>66.650000000000006</v>
      </c>
      <c r="G69" s="495">
        <v>65.600000000000009</v>
      </c>
      <c r="H69" s="495">
        <v>70.2</v>
      </c>
      <c r="I69" s="495">
        <v>71.249999999999986</v>
      </c>
      <c r="J69" s="495">
        <v>72.5</v>
      </c>
      <c r="K69" s="494">
        <v>70</v>
      </c>
      <c r="L69" s="494">
        <v>67.7</v>
      </c>
      <c r="M69" s="494">
        <v>81.85033</v>
      </c>
    </row>
    <row r="70" spans="1:13">
      <c r="A70" s="254">
        <v>60</v>
      </c>
      <c r="B70" s="497" t="s">
        <v>310</v>
      </c>
      <c r="C70" s="494">
        <v>25.2</v>
      </c>
      <c r="D70" s="495">
        <v>25.433333333333334</v>
      </c>
      <c r="E70" s="495">
        <v>24.416666666666668</v>
      </c>
      <c r="F70" s="495">
        <v>23.633333333333333</v>
      </c>
      <c r="G70" s="495">
        <v>22.616666666666667</v>
      </c>
      <c r="H70" s="495">
        <v>26.216666666666669</v>
      </c>
      <c r="I70" s="495">
        <v>27.233333333333334</v>
      </c>
      <c r="J70" s="495">
        <v>28.016666666666669</v>
      </c>
      <c r="K70" s="494">
        <v>26.45</v>
      </c>
      <c r="L70" s="494">
        <v>24.65</v>
      </c>
      <c r="M70" s="494">
        <v>274.90674000000001</v>
      </c>
    </row>
    <row r="71" spans="1:13">
      <c r="A71" s="254">
        <v>61</v>
      </c>
      <c r="B71" s="497" t="s">
        <v>62</v>
      </c>
      <c r="C71" s="494">
        <v>1317.1</v>
      </c>
      <c r="D71" s="495">
        <v>1311.3500000000001</v>
      </c>
      <c r="E71" s="495">
        <v>1299.7000000000003</v>
      </c>
      <c r="F71" s="495">
        <v>1282.3000000000002</v>
      </c>
      <c r="G71" s="495">
        <v>1270.6500000000003</v>
      </c>
      <c r="H71" s="495">
        <v>1328.7500000000002</v>
      </c>
      <c r="I71" s="495">
        <v>1340.4000000000003</v>
      </c>
      <c r="J71" s="495">
        <v>1357.8000000000002</v>
      </c>
      <c r="K71" s="494">
        <v>1323</v>
      </c>
      <c r="L71" s="494">
        <v>1293.95</v>
      </c>
      <c r="M71" s="494">
        <v>3.4443600000000001</v>
      </c>
    </row>
    <row r="72" spans="1:13">
      <c r="A72" s="254">
        <v>62</v>
      </c>
      <c r="B72" s="497" t="s">
        <v>311</v>
      </c>
      <c r="C72" s="494">
        <v>5148</v>
      </c>
      <c r="D72" s="495">
        <v>5140.333333333333</v>
      </c>
      <c r="E72" s="495">
        <v>5095.6666666666661</v>
      </c>
      <c r="F72" s="495">
        <v>5043.333333333333</v>
      </c>
      <c r="G72" s="495">
        <v>4998.6666666666661</v>
      </c>
      <c r="H72" s="495">
        <v>5192.6666666666661</v>
      </c>
      <c r="I72" s="495">
        <v>5237.3333333333321</v>
      </c>
      <c r="J72" s="495">
        <v>5289.6666666666661</v>
      </c>
      <c r="K72" s="494">
        <v>5185</v>
      </c>
      <c r="L72" s="494">
        <v>5088</v>
      </c>
      <c r="M72" s="494">
        <v>6.4140000000000003E-2</v>
      </c>
    </row>
    <row r="73" spans="1:13">
      <c r="A73" s="254">
        <v>63</v>
      </c>
      <c r="B73" s="497" t="s">
        <v>65</v>
      </c>
      <c r="C73" s="494">
        <v>727.45</v>
      </c>
      <c r="D73" s="495">
        <v>723.23333333333323</v>
      </c>
      <c r="E73" s="495">
        <v>715.21666666666647</v>
      </c>
      <c r="F73" s="495">
        <v>702.98333333333323</v>
      </c>
      <c r="G73" s="495">
        <v>694.96666666666647</v>
      </c>
      <c r="H73" s="495">
        <v>735.46666666666647</v>
      </c>
      <c r="I73" s="495">
        <v>743.48333333333312</v>
      </c>
      <c r="J73" s="495">
        <v>755.71666666666647</v>
      </c>
      <c r="K73" s="494">
        <v>731.25</v>
      </c>
      <c r="L73" s="494">
        <v>711</v>
      </c>
      <c r="M73" s="494">
        <v>6.8135500000000002</v>
      </c>
    </row>
    <row r="74" spans="1:13">
      <c r="A74" s="254">
        <v>64</v>
      </c>
      <c r="B74" s="497" t="s">
        <v>312</v>
      </c>
      <c r="C74" s="494">
        <v>331.95</v>
      </c>
      <c r="D74" s="495">
        <v>332.01666666666665</v>
      </c>
      <c r="E74" s="495">
        <v>328.18333333333328</v>
      </c>
      <c r="F74" s="495">
        <v>324.41666666666663</v>
      </c>
      <c r="G74" s="495">
        <v>320.58333333333326</v>
      </c>
      <c r="H74" s="495">
        <v>335.7833333333333</v>
      </c>
      <c r="I74" s="495">
        <v>339.61666666666667</v>
      </c>
      <c r="J74" s="495">
        <v>343.38333333333333</v>
      </c>
      <c r="K74" s="494">
        <v>335.85</v>
      </c>
      <c r="L74" s="494">
        <v>328.25</v>
      </c>
      <c r="M74" s="494">
        <v>0.84638999999999998</v>
      </c>
    </row>
    <row r="75" spans="1:13">
      <c r="A75" s="254">
        <v>65</v>
      </c>
      <c r="B75" s="497" t="s">
        <v>64</v>
      </c>
      <c r="C75" s="494">
        <v>128.5</v>
      </c>
      <c r="D75" s="495">
        <v>127.53333333333335</v>
      </c>
      <c r="E75" s="495">
        <v>125.3666666666667</v>
      </c>
      <c r="F75" s="495">
        <v>122.23333333333336</v>
      </c>
      <c r="G75" s="495">
        <v>120.06666666666672</v>
      </c>
      <c r="H75" s="495">
        <v>130.66666666666669</v>
      </c>
      <c r="I75" s="495">
        <v>132.83333333333334</v>
      </c>
      <c r="J75" s="495">
        <v>135.96666666666667</v>
      </c>
      <c r="K75" s="494">
        <v>129.69999999999999</v>
      </c>
      <c r="L75" s="494">
        <v>124.4</v>
      </c>
      <c r="M75" s="494">
        <v>142.26635999999999</v>
      </c>
    </row>
    <row r="76" spans="1:13" s="13" customFormat="1">
      <c r="A76" s="254">
        <v>66</v>
      </c>
      <c r="B76" s="497" t="s">
        <v>66</v>
      </c>
      <c r="C76" s="494">
        <v>575.04999999999995</v>
      </c>
      <c r="D76" s="495">
        <v>577.06666666666661</v>
      </c>
      <c r="E76" s="495">
        <v>556.98333333333323</v>
      </c>
      <c r="F76" s="495">
        <v>538.91666666666663</v>
      </c>
      <c r="G76" s="495">
        <v>518.83333333333326</v>
      </c>
      <c r="H76" s="495">
        <v>595.13333333333321</v>
      </c>
      <c r="I76" s="495">
        <v>615.2166666666667</v>
      </c>
      <c r="J76" s="495">
        <v>633.28333333333319</v>
      </c>
      <c r="K76" s="494">
        <v>597.15</v>
      </c>
      <c r="L76" s="494">
        <v>559</v>
      </c>
      <c r="M76" s="494">
        <v>22.702490000000001</v>
      </c>
    </row>
    <row r="77" spans="1:13" s="13" customFormat="1">
      <c r="A77" s="254">
        <v>67</v>
      </c>
      <c r="B77" s="497" t="s">
        <v>69</v>
      </c>
      <c r="C77" s="494">
        <v>46.05</v>
      </c>
      <c r="D77" s="495">
        <v>46.066666666666663</v>
      </c>
      <c r="E77" s="495">
        <v>44.983333333333327</v>
      </c>
      <c r="F77" s="495">
        <v>43.916666666666664</v>
      </c>
      <c r="G77" s="495">
        <v>42.833333333333329</v>
      </c>
      <c r="H77" s="495">
        <v>47.133333333333326</v>
      </c>
      <c r="I77" s="495">
        <v>48.216666666666669</v>
      </c>
      <c r="J77" s="495">
        <v>49.283333333333324</v>
      </c>
      <c r="K77" s="494">
        <v>47.15</v>
      </c>
      <c r="L77" s="494">
        <v>45</v>
      </c>
      <c r="M77" s="494">
        <v>402.30734999999999</v>
      </c>
    </row>
    <row r="78" spans="1:13" s="13" customFormat="1">
      <c r="A78" s="254">
        <v>68</v>
      </c>
      <c r="B78" s="497" t="s">
        <v>73</v>
      </c>
      <c r="C78" s="494">
        <v>404.85</v>
      </c>
      <c r="D78" s="495">
        <v>408.18333333333334</v>
      </c>
      <c r="E78" s="495">
        <v>399.9666666666667</v>
      </c>
      <c r="F78" s="495">
        <v>395.08333333333337</v>
      </c>
      <c r="G78" s="495">
        <v>386.86666666666673</v>
      </c>
      <c r="H78" s="495">
        <v>413.06666666666666</v>
      </c>
      <c r="I78" s="495">
        <v>421.28333333333325</v>
      </c>
      <c r="J78" s="495">
        <v>426.16666666666663</v>
      </c>
      <c r="K78" s="494">
        <v>416.4</v>
      </c>
      <c r="L78" s="494">
        <v>403.3</v>
      </c>
      <c r="M78" s="494">
        <v>72.201790000000003</v>
      </c>
    </row>
    <row r="79" spans="1:13" s="13" customFormat="1">
      <c r="A79" s="254">
        <v>69</v>
      </c>
      <c r="B79" s="497" t="s">
        <v>739</v>
      </c>
      <c r="C79" s="494">
        <v>9994.0499999999993</v>
      </c>
      <c r="D79" s="495">
        <v>9821.2666666666664</v>
      </c>
      <c r="E79" s="495">
        <v>9552.7833333333328</v>
      </c>
      <c r="F79" s="495">
        <v>9111.5166666666664</v>
      </c>
      <c r="G79" s="495">
        <v>8843.0333333333328</v>
      </c>
      <c r="H79" s="495">
        <v>10262.533333333333</v>
      </c>
      <c r="I79" s="495">
        <v>10531.016666666666</v>
      </c>
      <c r="J79" s="495">
        <v>10972.283333333333</v>
      </c>
      <c r="K79" s="494">
        <v>10089.75</v>
      </c>
      <c r="L79" s="494">
        <v>9380</v>
      </c>
      <c r="M79" s="494">
        <v>4.5190000000000001E-2</v>
      </c>
    </row>
    <row r="80" spans="1:13" s="13" customFormat="1">
      <c r="A80" s="254">
        <v>70</v>
      </c>
      <c r="B80" s="497" t="s">
        <v>68</v>
      </c>
      <c r="C80" s="494">
        <v>539.35</v>
      </c>
      <c r="D80" s="495">
        <v>538.58333333333337</v>
      </c>
      <c r="E80" s="495">
        <v>531.01666666666677</v>
      </c>
      <c r="F80" s="495">
        <v>522.68333333333339</v>
      </c>
      <c r="G80" s="495">
        <v>515.11666666666679</v>
      </c>
      <c r="H80" s="495">
        <v>546.91666666666674</v>
      </c>
      <c r="I80" s="495">
        <v>554.48333333333335</v>
      </c>
      <c r="J80" s="495">
        <v>562.81666666666672</v>
      </c>
      <c r="K80" s="494">
        <v>546.15</v>
      </c>
      <c r="L80" s="494">
        <v>530.25</v>
      </c>
      <c r="M80" s="494">
        <v>98.057109999999994</v>
      </c>
    </row>
    <row r="81" spans="1:13" s="13" customFormat="1">
      <c r="A81" s="254">
        <v>71</v>
      </c>
      <c r="B81" s="497" t="s">
        <v>70</v>
      </c>
      <c r="C81" s="494">
        <v>404.6</v>
      </c>
      <c r="D81" s="495">
        <v>405.5</v>
      </c>
      <c r="E81" s="495">
        <v>399.1</v>
      </c>
      <c r="F81" s="495">
        <v>393.6</v>
      </c>
      <c r="G81" s="495">
        <v>387.20000000000005</v>
      </c>
      <c r="H81" s="495">
        <v>411</v>
      </c>
      <c r="I81" s="495">
        <v>417.4</v>
      </c>
      <c r="J81" s="495">
        <v>422.9</v>
      </c>
      <c r="K81" s="494">
        <v>411.9</v>
      </c>
      <c r="L81" s="494">
        <v>400</v>
      </c>
      <c r="M81" s="494">
        <v>27.447310000000002</v>
      </c>
    </row>
    <row r="82" spans="1:13" s="13" customFormat="1">
      <c r="A82" s="254">
        <v>72</v>
      </c>
      <c r="B82" s="497" t="s">
        <v>313</v>
      </c>
      <c r="C82" s="494">
        <v>946</v>
      </c>
      <c r="D82" s="495">
        <v>942.16666666666663</v>
      </c>
      <c r="E82" s="495">
        <v>929.38333333333321</v>
      </c>
      <c r="F82" s="495">
        <v>912.76666666666654</v>
      </c>
      <c r="G82" s="495">
        <v>899.98333333333312</v>
      </c>
      <c r="H82" s="495">
        <v>958.7833333333333</v>
      </c>
      <c r="I82" s="495">
        <v>971.56666666666683</v>
      </c>
      <c r="J82" s="495">
        <v>988.18333333333339</v>
      </c>
      <c r="K82" s="494">
        <v>954.95</v>
      </c>
      <c r="L82" s="494">
        <v>925.55</v>
      </c>
      <c r="M82" s="494">
        <v>1.2660800000000001</v>
      </c>
    </row>
    <row r="83" spans="1:13" s="13" customFormat="1">
      <c r="A83" s="254">
        <v>73</v>
      </c>
      <c r="B83" s="497" t="s">
        <v>314</v>
      </c>
      <c r="C83" s="494">
        <v>252.9</v>
      </c>
      <c r="D83" s="495">
        <v>253.46666666666667</v>
      </c>
      <c r="E83" s="495">
        <v>247.93333333333334</v>
      </c>
      <c r="F83" s="495">
        <v>242.96666666666667</v>
      </c>
      <c r="G83" s="495">
        <v>237.43333333333334</v>
      </c>
      <c r="H83" s="495">
        <v>258.43333333333334</v>
      </c>
      <c r="I83" s="495">
        <v>263.9666666666667</v>
      </c>
      <c r="J83" s="495">
        <v>268.93333333333334</v>
      </c>
      <c r="K83" s="494">
        <v>259</v>
      </c>
      <c r="L83" s="494">
        <v>248.5</v>
      </c>
      <c r="M83" s="494">
        <v>4.8609400000000003</v>
      </c>
    </row>
    <row r="84" spans="1:13" s="13" customFormat="1">
      <c r="A84" s="254">
        <v>74</v>
      </c>
      <c r="B84" s="497" t="s">
        <v>315</v>
      </c>
      <c r="C84" s="494">
        <v>95.85</v>
      </c>
      <c r="D84" s="495">
        <v>96.166666666666671</v>
      </c>
      <c r="E84" s="495">
        <v>94.63333333333334</v>
      </c>
      <c r="F84" s="495">
        <v>93.416666666666671</v>
      </c>
      <c r="G84" s="495">
        <v>91.88333333333334</v>
      </c>
      <c r="H84" s="495">
        <v>97.38333333333334</v>
      </c>
      <c r="I84" s="495">
        <v>98.916666666666671</v>
      </c>
      <c r="J84" s="495">
        <v>100.13333333333334</v>
      </c>
      <c r="K84" s="494">
        <v>97.7</v>
      </c>
      <c r="L84" s="494">
        <v>94.95</v>
      </c>
      <c r="M84" s="494">
        <v>1.4686300000000001</v>
      </c>
    </row>
    <row r="85" spans="1:13" s="13" customFormat="1">
      <c r="A85" s="254">
        <v>75</v>
      </c>
      <c r="B85" s="497" t="s">
        <v>316</v>
      </c>
      <c r="C85" s="494">
        <v>5235.6000000000004</v>
      </c>
      <c r="D85" s="495">
        <v>5246.4000000000005</v>
      </c>
      <c r="E85" s="495">
        <v>5159.0500000000011</v>
      </c>
      <c r="F85" s="495">
        <v>5082.5000000000009</v>
      </c>
      <c r="G85" s="495">
        <v>4995.1500000000015</v>
      </c>
      <c r="H85" s="495">
        <v>5322.9500000000007</v>
      </c>
      <c r="I85" s="495">
        <v>5410.3000000000011</v>
      </c>
      <c r="J85" s="495">
        <v>5486.85</v>
      </c>
      <c r="K85" s="494">
        <v>5333.75</v>
      </c>
      <c r="L85" s="494">
        <v>5169.8500000000004</v>
      </c>
      <c r="M85" s="494">
        <v>9.3450000000000005E-2</v>
      </c>
    </row>
    <row r="86" spans="1:13" s="13" customFormat="1">
      <c r="A86" s="254">
        <v>76</v>
      </c>
      <c r="B86" s="497" t="s">
        <v>317</v>
      </c>
      <c r="C86" s="494">
        <v>866.4</v>
      </c>
      <c r="D86" s="495">
        <v>862.2166666666667</v>
      </c>
      <c r="E86" s="495">
        <v>854.43333333333339</v>
      </c>
      <c r="F86" s="495">
        <v>842.4666666666667</v>
      </c>
      <c r="G86" s="495">
        <v>834.68333333333339</v>
      </c>
      <c r="H86" s="495">
        <v>874.18333333333339</v>
      </c>
      <c r="I86" s="495">
        <v>881.9666666666667</v>
      </c>
      <c r="J86" s="495">
        <v>893.93333333333339</v>
      </c>
      <c r="K86" s="494">
        <v>870</v>
      </c>
      <c r="L86" s="494">
        <v>850.25</v>
      </c>
      <c r="M86" s="494">
        <v>0.74221000000000004</v>
      </c>
    </row>
    <row r="87" spans="1:13" s="13" customFormat="1">
      <c r="A87" s="254">
        <v>77</v>
      </c>
      <c r="B87" s="497" t="s">
        <v>230</v>
      </c>
      <c r="C87" s="494">
        <v>1191.75</v>
      </c>
      <c r="D87" s="495">
        <v>1201.6166666666666</v>
      </c>
      <c r="E87" s="495">
        <v>1176.2333333333331</v>
      </c>
      <c r="F87" s="495">
        <v>1160.7166666666665</v>
      </c>
      <c r="G87" s="495">
        <v>1135.333333333333</v>
      </c>
      <c r="H87" s="495">
        <v>1217.1333333333332</v>
      </c>
      <c r="I87" s="495">
        <v>1242.5166666666669</v>
      </c>
      <c r="J87" s="495">
        <v>1258.0333333333333</v>
      </c>
      <c r="K87" s="494">
        <v>1227</v>
      </c>
      <c r="L87" s="494">
        <v>1186.0999999999999</v>
      </c>
      <c r="M87" s="494">
        <v>0.23055999999999999</v>
      </c>
    </row>
    <row r="88" spans="1:13" s="13" customFormat="1">
      <c r="A88" s="254">
        <v>78</v>
      </c>
      <c r="B88" s="497" t="s">
        <v>318</v>
      </c>
      <c r="C88" s="494">
        <v>68.05</v>
      </c>
      <c r="D88" s="495">
        <v>68.399999999999991</v>
      </c>
      <c r="E88" s="495">
        <v>67.149999999999977</v>
      </c>
      <c r="F88" s="495">
        <v>66.249999999999986</v>
      </c>
      <c r="G88" s="495">
        <v>64.999999999999972</v>
      </c>
      <c r="H88" s="495">
        <v>69.299999999999983</v>
      </c>
      <c r="I88" s="495">
        <v>70.550000000000011</v>
      </c>
      <c r="J88" s="495">
        <v>71.449999999999989</v>
      </c>
      <c r="K88" s="494">
        <v>69.650000000000006</v>
      </c>
      <c r="L88" s="494">
        <v>67.5</v>
      </c>
      <c r="M88" s="494">
        <v>7.1378300000000001</v>
      </c>
    </row>
    <row r="89" spans="1:13" s="13" customFormat="1">
      <c r="A89" s="254">
        <v>79</v>
      </c>
      <c r="B89" s="497" t="s">
        <v>71</v>
      </c>
      <c r="C89" s="494">
        <v>13647.6</v>
      </c>
      <c r="D89" s="495">
        <v>13696.433333333334</v>
      </c>
      <c r="E89" s="495">
        <v>13526.166666666668</v>
      </c>
      <c r="F89" s="495">
        <v>13404.733333333334</v>
      </c>
      <c r="G89" s="495">
        <v>13234.466666666667</v>
      </c>
      <c r="H89" s="495">
        <v>13817.866666666669</v>
      </c>
      <c r="I89" s="495">
        <v>13988.133333333335</v>
      </c>
      <c r="J89" s="495">
        <v>14109.566666666669</v>
      </c>
      <c r="K89" s="494">
        <v>13866.7</v>
      </c>
      <c r="L89" s="494">
        <v>13575</v>
      </c>
      <c r="M89" s="494">
        <v>0.43056</v>
      </c>
    </row>
    <row r="90" spans="1:13" s="13" customFormat="1">
      <c r="A90" s="254">
        <v>80</v>
      </c>
      <c r="B90" s="497" t="s">
        <v>319</v>
      </c>
      <c r="C90" s="494">
        <v>256.14999999999998</v>
      </c>
      <c r="D90" s="495">
        <v>258.26666666666665</v>
      </c>
      <c r="E90" s="495">
        <v>251.58333333333331</v>
      </c>
      <c r="F90" s="495">
        <v>247.01666666666665</v>
      </c>
      <c r="G90" s="495">
        <v>240.33333333333331</v>
      </c>
      <c r="H90" s="495">
        <v>262.83333333333331</v>
      </c>
      <c r="I90" s="495">
        <v>269.51666666666671</v>
      </c>
      <c r="J90" s="495">
        <v>274.08333333333331</v>
      </c>
      <c r="K90" s="494">
        <v>264.95</v>
      </c>
      <c r="L90" s="494">
        <v>253.7</v>
      </c>
      <c r="M90" s="494">
        <v>1.83582</v>
      </c>
    </row>
    <row r="91" spans="1:13" s="13" customFormat="1">
      <c r="A91" s="254">
        <v>81</v>
      </c>
      <c r="B91" s="497" t="s">
        <v>74</v>
      </c>
      <c r="C91" s="494">
        <v>3692.7</v>
      </c>
      <c r="D91" s="495">
        <v>3721.8666666666668</v>
      </c>
      <c r="E91" s="495">
        <v>3643.8333333333335</v>
      </c>
      <c r="F91" s="495">
        <v>3594.9666666666667</v>
      </c>
      <c r="G91" s="495">
        <v>3516.9333333333334</v>
      </c>
      <c r="H91" s="495">
        <v>3770.7333333333336</v>
      </c>
      <c r="I91" s="495">
        <v>3848.7666666666664</v>
      </c>
      <c r="J91" s="495">
        <v>3897.6333333333337</v>
      </c>
      <c r="K91" s="494">
        <v>3799.9</v>
      </c>
      <c r="L91" s="494">
        <v>3673</v>
      </c>
      <c r="M91" s="494">
        <v>4.9446399999999997</v>
      </c>
    </row>
    <row r="92" spans="1:13" s="13" customFormat="1">
      <c r="A92" s="254">
        <v>82</v>
      </c>
      <c r="B92" s="497" t="s">
        <v>320</v>
      </c>
      <c r="C92" s="494">
        <v>443.4</v>
      </c>
      <c r="D92" s="495">
        <v>444.54999999999995</v>
      </c>
      <c r="E92" s="495">
        <v>434.89999999999992</v>
      </c>
      <c r="F92" s="495">
        <v>426.4</v>
      </c>
      <c r="G92" s="495">
        <v>416.74999999999994</v>
      </c>
      <c r="H92" s="495">
        <v>453.0499999999999</v>
      </c>
      <c r="I92" s="495">
        <v>462.7</v>
      </c>
      <c r="J92" s="495">
        <v>471.19999999999987</v>
      </c>
      <c r="K92" s="494">
        <v>454.2</v>
      </c>
      <c r="L92" s="494">
        <v>436.05</v>
      </c>
      <c r="M92" s="494">
        <v>0.64868000000000003</v>
      </c>
    </row>
    <row r="93" spans="1:13" s="13" customFormat="1">
      <c r="A93" s="254">
        <v>83</v>
      </c>
      <c r="B93" s="497" t="s">
        <v>321</v>
      </c>
      <c r="C93" s="494">
        <v>241.7</v>
      </c>
      <c r="D93" s="495">
        <v>240.38333333333333</v>
      </c>
      <c r="E93" s="495">
        <v>235.96666666666664</v>
      </c>
      <c r="F93" s="495">
        <v>230.23333333333332</v>
      </c>
      <c r="G93" s="495">
        <v>225.81666666666663</v>
      </c>
      <c r="H93" s="495">
        <v>246.11666666666665</v>
      </c>
      <c r="I93" s="495">
        <v>250.53333333333333</v>
      </c>
      <c r="J93" s="495">
        <v>256.26666666666665</v>
      </c>
      <c r="K93" s="494">
        <v>244.8</v>
      </c>
      <c r="L93" s="494">
        <v>234.65</v>
      </c>
      <c r="M93" s="494">
        <v>2.4223599999999998</v>
      </c>
    </row>
    <row r="94" spans="1:13" s="13" customFormat="1">
      <c r="A94" s="254">
        <v>84</v>
      </c>
      <c r="B94" s="497" t="s">
        <v>80</v>
      </c>
      <c r="C94" s="494">
        <v>616.85</v>
      </c>
      <c r="D94" s="495">
        <v>608.36666666666667</v>
      </c>
      <c r="E94" s="495">
        <v>597.18333333333339</v>
      </c>
      <c r="F94" s="495">
        <v>577.51666666666677</v>
      </c>
      <c r="G94" s="495">
        <v>566.33333333333348</v>
      </c>
      <c r="H94" s="495">
        <v>628.0333333333333</v>
      </c>
      <c r="I94" s="495">
        <v>639.21666666666647</v>
      </c>
      <c r="J94" s="495">
        <v>658.88333333333321</v>
      </c>
      <c r="K94" s="494">
        <v>619.54999999999995</v>
      </c>
      <c r="L94" s="494">
        <v>588.70000000000005</v>
      </c>
      <c r="M94" s="494">
        <v>3.8005100000000001</v>
      </c>
    </row>
    <row r="95" spans="1:13" s="13" customFormat="1">
      <c r="A95" s="254">
        <v>85</v>
      </c>
      <c r="B95" s="497" t="s">
        <v>322</v>
      </c>
      <c r="C95" s="494">
        <v>1899.25</v>
      </c>
      <c r="D95" s="495">
        <v>1885.1833333333334</v>
      </c>
      <c r="E95" s="495">
        <v>1853.3666666666668</v>
      </c>
      <c r="F95" s="495">
        <v>1807.4833333333333</v>
      </c>
      <c r="G95" s="495">
        <v>1775.6666666666667</v>
      </c>
      <c r="H95" s="495">
        <v>1931.0666666666668</v>
      </c>
      <c r="I95" s="495">
        <v>1962.8833333333334</v>
      </c>
      <c r="J95" s="495">
        <v>2008.7666666666669</v>
      </c>
      <c r="K95" s="494">
        <v>1917</v>
      </c>
      <c r="L95" s="494">
        <v>1839.3</v>
      </c>
      <c r="M95" s="494">
        <v>0.54940999999999995</v>
      </c>
    </row>
    <row r="96" spans="1:13" s="13" customFormat="1">
      <c r="A96" s="254">
        <v>86</v>
      </c>
      <c r="B96" s="497" t="s">
        <v>783</v>
      </c>
      <c r="C96" s="494">
        <v>259.25</v>
      </c>
      <c r="D96" s="495">
        <v>255.98333333333335</v>
      </c>
      <c r="E96" s="495">
        <v>251.36666666666667</v>
      </c>
      <c r="F96" s="495">
        <v>243.48333333333332</v>
      </c>
      <c r="G96" s="495">
        <v>238.86666666666665</v>
      </c>
      <c r="H96" s="495">
        <v>263.86666666666667</v>
      </c>
      <c r="I96" s="495">
        <v>268.48333333333335</v>
      </c>
      <c r="J96" s="495">
        <v>276.36666666666673</v>
      </c>
      <c r="K96" s="494">
        <v>260.60000000000002</v>
      </c>
      <c r="L96" s="494">
        <v>248.1</v>
      </c>
      <c r="M96" s="494">
        <v>1.80968</v>
      </c>
    </row>
    <row r="97" spans="1:13" s="13" customFormat="1">
      <c r="A97" s="254">
        <v>87</v>
      </c>
      <c r="B97" s="497" t="s">
        <v>75</v>
      </c>
      <c r="C97" s="494">
        <v>504.7</v>
      </c>
      <c r="D97" s="495">
        <v>501.3</v>
      </c>
      <c r="E97" s="495">
        <v>489.6</v>
      </c>
      <c r="F97" s="495">
        <v>474.5</v>
      </c>
      <c r="G97" s="495">
        <v>462.8</v>
      </c>
      <c r="H97" s="495">
        <v>516.40000000000009</v>
      </c>
      <c r="I97" s="495">
        <v>528.09999999999991</v>
      </c>
      <c r="J97" s="495">
        <v>543.20000000000005</v>
      </c>
      <c r="K97" s="494">
        <v>513</v>
      </c>
      <c r="L97" s="494">
        <v>486.2</v>
      </c>
      <c r="M97" s="494">
        <v>129.21095</v>
      </c>
    </row>
    <row r="98" spans="1:13" s="13" customFormat="1">
      <c r="A98" s="254">
        <v>88</v>
      </c>
      <c r="B98" s="497" t="s">
        <v>323</v>
      </c>
      <c r="C98" s="494">
        <v>512.6</v>
      </c>
      <c r="D98" s="495">
        <v>514.18333333333339</v>
      </c>
      <c r="E98" s="495">
        <v>500.41666666666674</v>
      </c>
      <c r="F98" s="495">
        <v>488.23333333333335</v>
      </c>
      <c r="G98" s="495">
        <v>474.4666666666667</v>
      </c>
      <c r="H98" s="495">
        <v>526.36666666666679</v>
      </c>
      <c r="I98" s="495">
        <v>540.13333333333344</v>
      </c>
      <c r="J98" s="495">
        <v>552.31666666666683</v>
      </c>
      <c r="K98" s="494">
        <v>527.95000000000005</v>
      </c>
      <c r="L98" s="494">
        <v>502</v>
      </c>
      <c r="M98" s="494">
        <v>5.4365500000000004</v>
      </c>
    </row>
    <row r="99" spans="1:13" s="13" customFormat="1">
      <c r="A99" s="254">
        <v>89</v>
      </c>
      <c r="B99" s="497" t="s">
        <v>76</v>
      </c>
      <c r="C99" s="494">
        <v>135.75</v>
      </c>
      <c r="D99" s="495">
        <v>136.21666666666667</v>
      </c>
      <c r="E99" s="495">
        <v>133.13333333333333</v>
      </c>
      <c r="F99" s="495">
        <v>130.51666666666665</v>
      </c>
      <c r="G99" s="495">
        <v>127.43333333333331</v>
      </c>
      <c r="H99" s="495">
        <v>138.83333333333334</v>
      </c>
      <c r="I99" s="495">
        <v>141.91666666666666</v>
      </c>
      <c r="J99" s="495">
        <v>144.53333333333336</v>
      </c>
      <c r="K99" s="494">
        <v>139.30000000000001</v>
      </c>
      <c r="L99" s="494">
        <v>133.6</v>
      </c>
      <c r="M99" s="494">
        <v>155.54952</v>
      </c>
    </row>
    <row r="100" spans="1:13" s="13" customFormat="1">
      <c r="A100" s="254">
        <v>90</v>
      </c>
      <c r="B100" s="497" t="s">
        <v>324</v>
      </c>
      <c r="C100" s="494">
        <v>454.4</v>
      </c>
      <c r="D100" s="495">
        <v>457.06666666666661</v>
      </c>
      <c r="E100" s="495">
        <v>449.23333333333323</v>
      </c>
      <c r="F100" s="495">
        <v>444.06666666666661</v>
      </c>
      <c r="G100" s="495">
        <v>436.23333333333323</v>
      </c>
      <c r="H100" s="495">
        <v>462.23333333333323</v>
      </c>
      <c r="I100" s="495">
        <v>470.06666666666661</v>
      </c>
      <c r="J100" s="495">
        <v>475.23333333333323</v>
      </c>
      <c r="K100" s="494">
        <v>464.9</v>
      </c>
      <c r="L100" s="494">
        <v>451.9</v>
      </c>
      <c r="M100" s="494">
        <v>0.89802000000000004</v>
      </c>
    </row>
    <row r="101" spans="1:13">
      <c r="A101" s="254">
        <v>91</v>
      </c>
      <c r="B101" s="497" t="s">
        <v>325</v>
      </c>
      <c r="C101" s="494">
        <v>391.95</v>
      </c>
      <c r="D101" s="495">
        <v>393.31666666666666</v>
      </c>
      <c r="E101" s="495">
        <v>389.63333333333333</v>
      </c>
      <c r="F101" s="495">
        <v>387.31666666666666</v>
      </c>
      <c r="G101" s="495">
        <v>383.63333333333333</v>
      </c>
      <c r="H101" s="495">
        <v>395.63333333333333</v>
      </c>
      <c r="I101" s="495">
        <v>399.31666666666661</v>
      </c>
      <c r="J101" s="495">
        <v>401.63333333333333</v>
      </c>
      <c r="K101" s="494">
        <v>397</v>
      </c>
      <c r="L101" s="494">
        <v>391</v>
      </c>
      <c r="M101" s="494">
        <v>1.2252099999999999</v>
      </c>
    </row>
    <row r="102" spans="1:13">
      <c r="A102" s="254">
        <v>92</v>
      </c>
      <c r="B102" s="497" t="s">
        <v>326</v>
      </c>
      <c r="C102" s="494">
        <v>498.4</v>
      </c>
      <c r="D102" s="495">
        <v>501.40000000000003</v>
      </c>
      <c r="E102" s="495">
        <v>488.30000000000007</v>
      </c>
      <c r="F102" s="495">
        <v>478.20000000000005</v>
      </c>
      <c r="G102" s="495">
        <v>465.10000000000008</v>
      </c>
      <c r="H102" s="495">
        <v>511.50000000000006</v>
      </c>
      <c r="I102" s="495">
        <v>524.60000000000014</v>
      </c>
      <c r="J102" s="495">
        <v>534.70000000000005</v>
      </c>
      <c r="K102" s="494">
        <v>514.5</v>
      </c>
      <c r="L102" s="494">
        <v>491.3</v>
      </c>
      <c r="M102" s="494">
        <v>0.70748</v>
      </c>
    </row>
    <row r="103" spans="1:13">
      <c r="A103" s="254">
        <v>93</v>
      </c>
      <c r="B103" s="497" t="s">
        <v>77</v>
      </c>
      <c r="C103" s="494">
        <v>122.05</v>
      </c>
      <c r="D103" s="495">
        <v>121.51666666666667</v>
      </c>
      <c r="E103" s="495">
        <v>120.08333333333333</v>
      </c>
      <c r="F103" s="495">
        <v>118.11666666666666</v>
      </c>
      <c r="G103" s="495">
        <v>116.68333333333332</v>
      </c>
      <c r="H103" s="495">
        <v>123.48333333333333</v>
      </c>
      <c r="I103" s="495">
        <v>124.91666666666667</v>
      </c>
      <c r="J103" s="495">
        <v>126.88333333333334</v>
      </c>
      <c r="K103" s="494">
        <v>122.95</v>
      </c>
      <c r="L103" s="494">
        <v>119.55</v>
      </c>
      <c r="M103" s="494">
        <v>9.3115600000000001</v>
      </c>
    </row>
    <row r="104" spans="1:13">
      <c r="A104" s="254">
        <v>94</v>
      </c>
      <c r="B104" s="497" t="s">
        <v>327</v>
      </c>
      <c r="C104" s="494">
        <v>1403.1</v>
      </c>
      <c r="D104" s="495">
        <v>1414.8666666666668</v>
      </c>
      <c r="E104" s="495">
        <v>1373.2333333333336</v>
      </c>
      <c r="F104" s="495">
        <v>1343.3666666666668</v>
      </c>
      <c r="G104" s="495">
        <v>1301.7333333333336</v>
      </c>
      <c r="H104" s="495">
        <v>1444.7333333333336</v>
      </c>
      <c r="I104" s="495">
        <v>1486.3666666666668</v>
      </c>
      <c r="J104" s="495">
        <v>1516.2333333333336</v>
      </c>
      <c r="K104" s="494">
        <v>1456.5</v>
      </c>
      <c r="L104" s="494">
        <v>1385</v>
      </c>
      <c r="M104" s="494">
        <v>2.60751</v>
      </c>
    </row>
    <row r="105" spans="1:13">
      <c r="A105" s="254">
        <v>95</v>
      </c>
      <c r="B105" s="497" t="s">
        <v>328</v>
      </c>
      <c r="C105" s="494">
        <v>17.350000000000001</v>
      </c>
      <c r="D105" s="495">
        <v>17.400000000000002</v>
      </c>
      <c r="E105" s="495">
        <v>17.000000000000004</v>
      </c>
      <c r="F105" s="495">
        <v>16.650000000000002</v>
      </c>
      <c r="G105" s="495">
        <v>16.250000000000004</v>
      </c>
      <c r="H105" s="495">
        <v>17.750000000000004</v>
      </c>
      <c r="I105" s="495">
        <v>18.150000000000002</v>
      </c>
      <c r="J105" s="495">
        <v>18.500000000000004</v>
      </c>
      <c r="K105" s="494">
        <v>17.8</v>
      </c>
      <c r="L105" s="494">
        <v>17.05</v>
      </c>
      <c r="M105" s="494">
        <v>95.965540000000004</v>
      </c>
    </row>
    <row r="106" spans="1:13">
      <c r="A106" s="254">
        <v>96</v>
      </c>
      <c r="B106" s="497" t="s">
        <v>329</v>
      </c>
      <c r="C106" s="494">
        <v>719.05</v>
      </c>
      <c r="D106" s="495">
        <v>714.01666666666677</v>
      </c>
      <c r="E106" s="495">
        <v>704.03333333333353</v>
      </c>
      <c r="F106" s="495">
        <v>689.01666666666677</v>
      </c>
      <c r="G106" s="495">
        <v>679.03333333333353</v>
      </c>
      <c r="H106" s="495">
        <v>729.03333333333353</v>
      </c>
      <c r="I106" s="495">
        <v>739.01666666666688</v>
      </c>
      <c r="J106" s="495">
        <v>754.03333333333353</v>
      </c>
      <c r="K106" s="494">
        <v>724</v>
      </c>
      <c r="L106" s="494">
        <v>699</v>
      </c>
      <c r="M106" s="494">
        <v>5.5840800000000002</v>
      </c>
    </row>
    <row r="107" spans="1:13">
      <c r="A107" s="254">
        <v>97</v>
      </c>
      <c r="B107" s="497" t="s">
        <v>330</v>
      </c>
      <c r="C107" s="494">
        <v>331.55</v>
      </c>
      <c r="D107" s="495">
        <v>323.7833333333333</v>
      </c>
      <c r="E107" s="495">
        <v>305.56666666666661</v>
      </c>
      <c r="F107" s="495">
        <v>279.58333333333331</v>
      </c>
      <c r="G107" s="495">
        <v>261.36666666666662</v>
      </c>
      <c r="H107" s="495">
        <v>349.76666666666659</v>
      </c>
      <c r="I107" s="495">
        <v>367.98333333333329</v>
      </c>
      <c r="J107" s="495">
        <v>393.96666666666658</v>
      </c>
      <c r="K107" s="494">
        <v>342</v>
      </c>
      <c r="L107" s="494">
        <v>297.8</v>
      </c>
      <c r="M107" s="494">
        <v>19.368639999999999</v>
      </c>
    </row>
    <row r="108" spans="1:13">
      <c r="A108" s="254">
        <v>98</v>
      </c>
      <c r="B108" s="497" t="s">
        <v>79</v>
      </c>
      <c r="C108" s="494">
        <v>461.3</v>
      </c>
      <c r="D108" s="495">
        <v>457.23333333333335</v>
      </c>
      <c r="E108" s="495">
        <v>449.56666666666672</v>
      </c>
      <c r="F108" s="495">
        <v>437.83333333333337</v>
      </c>
      <c r="G108" s="495">
        <v>430.16666666666674</v>
      </c>
      <c r="H108" s="495">
        <v>468.9666666666667</v>
      </c>
      <c r="I108" s="495">
        <v>476.63333333333333</v>
      </c>
      <c r="J108" s="495">
        <v>488.36666666666667</v>
      </c>
      <c r="K108" s="494">
        <v>464.9</v>
      </c>
      <c r="L108" s="494">
        <v>445.5</v>
      </c>
      <c r="M108" s="494">
        <v>4.6198300000000003</v>
      </c>
    </row>
    <row r="109" spans="1:13">
      <c r="A109" s="254">
        <v>99</v>
      </c>
      <c r="B109" s="497" t="s">
        <v>331</v>
      </c>
      <c r="C109" s="494">
        <v>3833.45</v>
      </c>
      <c r="D109" s="495">
        <v>3817.4666666666667</v>
      </c>
      <c r="E109" s="495">
        <v>3790.9833333333336</v>
      </c>
      <c r="F109" s="495">
        <v>3748.5166666666669</v>
      </c>
      <c r="G109" s="495">
        <v>3722.0333333333338</v>
      </c>
      <c r="H109" s="495">
        <v>3859.9333333333334</v>
      </c>
      <c r="I109" s="495">
        <v>3886.4166666666661</v>
      </c>
      <c r="J109" s="495">
        <v>3928.8833333333332</v>
      </c>
      <c r="K109" s="494">
        <v>3843.95</v>
      </c>
      <c r="L109" s="494">
        <v>3775</v>
      </c>
      <c r="M109" s="494">
        <v>8.899E-2</v>
      </c>
    </row>
    <row r="110" spans="1:13">
      <c r="A110" s="254">
        <v>100</v>
      </c>
      <c r="B110" s="497" t="s">
        <v>332</v>
      </c>
      <c r="C110" s="494">
        <v>136.44999999999999</v>
      </c>
      <c r="D110" s="495">
        <v>136.25</v>
      </c>
      <c r="E110" s="495">
        <v>133.19999999999999</v>
      </c>
      <c r="F110" s="495">
        <v>129.94999999999999</v>
      </c>
      <c r="G110" s="495">
        <v>126.89999999999998</v>
      </c>
      <c r="H110" s="495">
        <v>139.5</v>
      </c>
      <c r="I110" s="495">
        <v>142.55000000000001</v>
      </c>
      <c r="J110" s="495">
        <v>145.80000000000001</v>
      </c>
      <c r="K110" s="494">
        <v>139.30000000000001</v>
      </c>
      <c r="L110" s="494">
        <v>133</v>
      </c>
      <c r="M110" s="494">
        <v>1.97299</v>
      </c>
    </row>
    <row r="111" spans="1:13">
      <c r="A111" s="254">
        <v>101</v>
      </c>
      <c r="B111" s="497" t="s">
        <v>333</v>
      </c>
      <c r="C111" s="494">
        <v>230.95</v>
      </c>
      <c r="D111" s="495">
        <v>231.28333333333333</v>
      </c>
      <c r="E111" s="495">
        <v>223.16666666666666</v>
      </c>
      <c r="F111" s="495">
        <v>215.38333333333333</v>
      </c>
      <c r="G111" s="495">
        <v>207.26666666666665</v>
      </c>
      <c r="H111" s="495">
        <v>239.06666666666666</v>
      </c>
      <c r="I111" s="495">
        <v>247.18333333333334</v>
      </c>
      <c r="J111" s="495">
        <v>254.96666666666667</v>
      </c>
      <c r="K111" s="494">
        <v>239.4</v>
      </c>
      <c r="L111" s="494">
        <v>223.5</v>
      </c>
      <c r="M111" s="494">
        <v>18.594049999999999</v>
      </c>
    </row>
    <row r="112" spans="1:13">
      <c r="A112" s="254">
        <v>102</v>
      </c>
      <c r="B112" s="497" t="s">
        <v>334</v>
      </c>
      <c r="C112" s="494">
        <v>96.65</v>
      </c>
      <c r="D112" s="495">
        <v>97.083333333333329</v>
      </c>
      <c r="E112" s="495">
        <v>95.266666666666652</v>
      </c>
      <c r="F112" s="495">
        <v>93.883333333333326</v>
      </c>
      <c r="G112" s="495">
        <v>92.066666666666649</v>
      </c>
      <c r="H112" s="495">
        <v>98.466666666666654</v>
      </c>
      <c r="I112" s="495">
        <v>100.28333333333335</v>
      </c>
      <c r="J112" s="495">
        <v>101.66666666666666</v>
      </c>
      <c r="K112" s="494">
        <v>98.9</v>
      </c>
      <c r="L112" s="494">
        <v>95.7</v>
      </c>
      <c r="M112" s="494">
        <v>2.8123499999999999</v>
      </c>
    </row>
    <row r="113" spans="1:13">
      <c r="A113" s="254">
        <v>103</v>
      </c>
      <c r="B113" s="497" t="s">
        <v>335</v>
      </c>
      <c r="C113" s="494">
        <v>583.6</v>
      </c>
      <c r="D113" s="495">
        <v>579.35</v>
      </c>
      <c r="E113" s="495">
        <v>566.70000000000005</v>
      </c>
      <c r="F113" s="495">
        <v>549.80000000000007</v>
      </c>
      <c r="G113" s="495">
        <v>537.15000000000009</v>
      </c>
      <c r="H113" s="495">
        <v>596.25</v>
      </c>
      <c r="I113" s="495">
        <v>608.89999999999986</v>
      </c>
      <c r="J113" s="495">
        <v>625.79999999999995</v>
      </c>
      <c r="K113" s="494">
        <v>592</v>
      </c>
      <c r="L113" s="494">
        <v>562.45000000000005</v>
      </c>
      <c r="M113" s="494">
        <v>0.88460000000000005</v>
      </c>
    </row>
    <row r="114" spans="1:13">
      <c r="A114" s="254">
        <v>104</v>
      </c>
      <c r="B114" s="497" t="s">
        <v>81</v>
      </c>
      <c r="C114" s="494">
        <v>535.29999999999995</v>
      </c>
      <c r="D114" s="495">
        <v>533.19999999999993</v>
      </c>
      <c r="E114" s="495">
        <v>525.24999999999989</v>
      </c>
      <c r="F114" s="495">
        <v>515.19999999999993</v>
      </c>
      <c r="G114" s="495">
        <v>507.24999999999989</v>
      </c>
      <c r="H114" s="495">
        <v>543.24999999999989</v>
      </c>
      <c r="I114" s="495">
        <v>551.19999999999993</v>
      </c>
      <c r="J114" s="495">
        <v>561.24999999999989</v>
      </c>
      <c r="K114" s="494">
        <v>541.15</v>
      </c>
      <c r="L114" s="494">
        <v>523.15</v>
      </c>
      <c r="M114" s="494">
        <v>34.70035</v>
      </c>
    </row>
    <row r="115" spans="1:13">
      <c r="A115" s="254">
        <v>105</v>
      </c>
      <c r="B115" s="497" t="s">
        <v>82</v>
      </c>
      <c r="C115" s="494">
        <v>914.2</v>
      </c>
      <c r="D115" s="495">
        <v>907.83333333333337</v>
      </c>
      <c r="E115" s="495">
        <v>890.26666666666677</v>
      </c>
      <c r="F115" s="495">
        <v>866.33333333333337</v>
      </c>
      <c r="G115" s="495">
        <v>848.76666666666677</v>
      </c>
      <c r="H115" s="495">
        <v>931.76666666666677</v>
      </c>
      <c r="I115" s="495">
        <v>949.33333333333337</v>
      </c>
      <c r="J115" s="495">
        <v>973.26666666666677</v>
      </c>
      <c r="K115" s="494">
        <v>925.4</v>
      </c>
      <c r="L115" s="494">
        <v>883.9</v>
      </c>
      <c r="M115" s="494">
        <v>132.18002000000001</v>
      </c>
    </row>
    <row r="116" spans="1:13">
      <c r="A116" s="254">
        <v>106</v>
      </c>
      <c r="B116" s="497" t="s">
        <v>231</v>
      </c>
      <c r="C116" s="494">
        <v>162</v>
      </c>
      <c r="D116" s="495">
        <v>162.11666666666667</v>
      </c>
      <c r="E116" s="495">
        <v>158.73333333333335</v>
      </c>
      <c r="F116" s="495">
        <v>155.46666666666667</v>
      </c>
      <c r="G116" s="495">
        <v>152.08333333333334</v>
      </c>
      <c r="H116" s="495">
        <v>165.38333333333335</v>
      </c>
      <c r="I116" s="495">
        <v>168.76666666666668</v>
      </c>
      <c r="J116" s="495">
        <v>172.03333333333336</v>
      </c>
      <c r="K116" s="494">
        <v>165.5</v>
      </c>
      <c r="L116" s="494">
        <v>158.85</v>
      </c>
      <c r="M116" s="494">
        <v>21.681039999999999</v>
      </c>
    </row>
    <row r="117" spans="1:13">
      <c r="A117" s="254">
        <v>107</v>
      </c>
      <c r="B117" s="497" t="s">
        <v>83</v>
      </c>
      <c r="C117" s="494">
        <v>128.25</v>
      </c>
      <c r="D117" s="495">
        <v>128.66666666666666</v>
      </c>
      <c r="E117" s="495">
        <v>126.5333333333333</v>
      </c>
      <c r="F117" s="495">
        <v>124.81666666666665</v>
      </c>
      <c r="G117" s="495">
        <v>122.68333333333329</v>
      </c>
      <c r="H117" s="495">
        <v>130.38333333333333</v>
      </c>
      <c r="I117" s="495">
        <v>132.51666666666671</v>
      </c>
      <c r="J117" s="495">
        <v>134.23333333333332</v>
      </c>
      <c r="K117" s="494">
        <v>130.80000000000001</v>
      </c>
      <c r="L117" s="494">
        <v>126.95</v>
      </c>
      <c r="M117" s="494">
        <v>89.24391</v>
      </c>
    </row>
    <row r="118" spans="1:13">
      <c r="A118" s="254">
        <v>108</v>
      </c>
      <c r="B118" s="497" t="s">
        <v>336</v>
      </c>
      <c r="C118" s="494">
        <v>358.65</v>
      </c>
      <c r="D118" s="495">
        <v>358.3</v>
      </c>
      <c r="E118" s="495">
        <v>355.6</v>
      </c>
      <c r="F118" s="495">
        <v>352.55</v>
      </c>
      <c r="G118" s="495">
        <v>349.85</v>
      </c>
      <c r="H118" s="495">
        <v>361.35</v>
      </c>
      <c r="I118" s="495">
        <v>364.04999999999995</v>
      </c>
      <c r="J118" s="495">
        <v>367.1</v>
      </c>
      <c r="K118" s="494">
        <v>361</v>
      </c>
      <c r="L118" s="494">
        <v>355.25</v>
      </c>
      <c r="M118" s="494">
        <v>0.87446000000000002</v>
      </c>
    </row>
    <row r="119" spans="1:13">
      <c r="A119" s="254">
        <v>109</v>
      </c>
      <c r="B119" s="497" t="s">
        <v>822</v>
      </c>
      <c r="C119" s="494">
        <v>3045.05</v>
      </c>
      <c r="D119" s="495">
        <v>2995.6833333333329</v>
      </c>
      <c r="E119" s="495">
        <v>2919.3666666666659</v>
      </c>
      <c r="F119" s="495">
        <v>2793.6833333333329</v>
      </c>
      <c r="G119" s="495">
        <v>2717.3666666666659</v>
      </c>
      <c r="H119" s="495">
        <v>3121.3666666666659</v>
      </c>
      <c r="I119" s="495">
        <v>3197.6833333333325</v>
      </c>
      <c r="J119" s="495">
        <v>3323.3666666666659</v>
      </c>
      <c r="K119" s="494">
        <v>3072</v>
      </c>
      <c r="L119" s="494">
        <v>2870</v>
      </c>
      <c r="M119" s="494">
        <v>11.972379999999999</v>
      </c>
    </row>
    <row r="120" spans="1:13">
      <c r="A120" s="254">
        <v>110</v>
      </c>
      <c r="B120" s="497" t="s">
        <v>84</v>
      </c>
      <c r="C120" s="494">
        <v>1555.45</v>
      </c>
      <c r="D120" s="495">
        <v>1550.6666666666667</v>
      </c>
      <c r="E120" s="495">
        <v>1536.3333333333335</v>
      </c>
      <c r="F120" s="495">
        <v>1517.2166666666667</v>
      </c>
      <c r="G120" s="495">
        <v>1502.8833333333334</v>
      </c>
      <c r="H120" s="495">
        <v>1569.7833333333335</v>
      </c>
      <c r="I120" s="495">
        <v>1584.116666666667</v>
      </c>
      <c r="J120" s="495">
        <v>1603.2333333333336</v>
      </c>
      <c r="K120" s="494">
        <v>1565</v>
      </c>
      <c r="L120" s="494">
        <v>1531.55</v>
      </c>
      <c r="M120" s="494">
        <v>7.2837699999999996</v>
      </c>
    </row>
    <row r="121" spans="1:13">
      <c r="A121" s="254">
        <v>111</v>
      </c>
      <c r="B121" s="497" t="s">
        <v>85</v>
      </c>
      <c r="C121" s="494">
        <v>564.45000000000005</v>
      </c>
      <c r="D121" s="495">
        <v>569.81666666666661</v>
      </c>
      <c r="E121" s="495">
        <v>553.98333333333323</v>
      </c>
      <c r="F121" s="495">
        <v>543.51666666666665</v>
      </c>
      <c r="G121" s="495">
        <v>527.68333333333328</v>
      </c>
      <c r="H121" s="495">
        <v>580.28333333333319</v>
      </c>
      <c r="I121" s="495">
        <v>596.11666666666667</v>
      </c>
      <c r="J121" s="495">
        <v>606.58333333333314</v>
      </c>
      <c r="K121" s="494">
        <v>585.65</v>
      </c>
      <c r="L121" s="494">
        <v>559.35</v>
      </c>
      <c r="M121" s="494">
        <v>21.845420000000001</v>
      </c>
    </row>
    <row r="122" spans="1:13">
      <c r="A122" s="254">
        <v>112</v>
      </c>
      <c r="B122" s="497" t="s">
        <v>232</v>
      </c>
      <c r="C122" s="494">
        <v>734.05</v>
      </c>
      <c r="D122" s="495">
        <v>733.2166666666667</v>
      </c>
      <c r="E122" s="495">
        <v>726.43333333333339</v>
      </c>
      <c r="F122" s="495">
        <v>718.81666666666672</v>
      </c>
      <c r="G122" s="495">
        <v>712.03333333333342</v>
      </c>
      <c r="H122" s="495">
        <v>740.83333333333337</v>
      </c>
      <c r="I122" s="495">
        <v>747.61666666666667</v>
      </c>
      <c r="J122" s="495">
        <v>755.23333333333335</v>
      </c>
      <c r="K122" s="494">
        <v>740</v>
      </c>
      <c r="L122" s="494">
        <v>725.6</v>
      </c>
      <c r="M122" s="494">
        <v>2.2882400000000001</v>
      </c>
    </row>
    <row r="123" spans="1:13">
      <c r="A123" s="254">
        <v>113</v>
      </c>
      <c r="B123" s="497" t="s">
        <v>337</v>
      </c>
      <c r="C123" s="494">
        <v>565.70000000000005</v>
      </c>
      <c r="D123" s="495">
        <v>573.26666666666677</v>
      </c>
      <c r="E123" s="495">
        <v>552.08333333333348</v>
      </c>
      <c r="F123" s="495">
        <v>538.4666666666667</v>
      </c>
      <c r="G123" s="495">
        <v>517.28333333333342</v>
      </c>
      <c r="H123" s="495">
        <v>586.88333333333355</v>
      </c>
      <c r="I123" s="495">
        <v>608.06666666666672</v>
      </c>
      <c r="J123" s="495">
        <v>621.68333333333362</v>
      </c>
      <c r="K123" s="494">
        <v>594.45000000000005</v>
      </c>
      <c r="L123" s="494">
        <v>559.65</v>
      </c>
      <c r="M123" s="494">
        <v>6.5042200000000001</v>
      </c>
    </row>
    <row r="124" spans="1:13">
      <c r="A124" s="254">
        <v>114</v>
      </c>
      <c r="B124" s="497" t="s">
        <v>233</v>
      </c>
      <c r="C124" s="494">
        <v>385.25</v>
      </c>
      <c r="D124" s="495">
        <v>381.86666666666662</v>
      </c>
      <c r="E124" s="495">
        <v>373.73333333333323</v>
      </c>
      <c r="F124" s="495">
        <v>362.21666666666664</v>
      </c>
      <c r="G124" s="495">
        <v>354.08333333333326</v>
      </c>
      <c r="H124" s="495">
        <v>393.38333333333321</v>
      </c>
      <c r="I124" s="495">
        <v>401.51666666666654</v>
      </c>
      <c r="J124" s="495">
        <v>413.03333333333319</v>
      </c>
      <c r="K124" s="494">
        <v>390</v>
      </c>
      <c r="L124" s="494">
        <v>370.35</v>
      </c>
      <c r="M124" s="494">
        <v>12.65461</v>
      </c>
    </row>
    <row r="125" spans="1:13">
      <c r="A125" s="254">
        <v>115</v>
      </c>
      <c r="B125" s="497" t="s">
        <v>86</v>
      </c>
      <c r="C125" s="494">
        <v>848.55</v>
      </c>
      <c r="D125" s="495">
        <v>845.61666666666667</v>
      </c>
      <c r="E125" s="495">
        <v>833.43333333333339</v>
      </c>
      <c r="F125" s="495">
        <v>818.31666666666672</v>
      </c>
      <c r="G125" s="495">
        <v>806.13333333333344</v>
      </c>
      <c r="H125" s="495">
        <v>860.73333333333335</v>
      </c>
      <c r="I125" s="495">
        <v>872.91666666666652</v>
      </c>
      <c r="J125" s="495">
        <v>888.0333333333333</v>
      </c>
      <c r="K125" s="494">
        <v>857.8</v>
      </c>
      <c r="L125" s="494">
        <v>830.5</v>
      </c>
      <c r="M125" s="494">
        <v>5.2039900000000001</v>
      </c>
    </row>
    <row r="126" spans="1:13">
      <c r="A126" s="254">
        <v>116</v>
      </c>
      <c r="B126" s="497" t="s">
        <v>338</v>
      </c>
      <c r="C126" s="494">
        <v>687.05</v>
      </c>
      <c r="D126" s="495">
        <v>683</v>
      </c>
      <c r="E126" s="495">
        <v>669.05</v>
      </c>
      <c r="F126" s="495">
        <v>651.04999999999995</v>
      </c>
      <c r="G126" s="495">
        <v>637.09999999999991</v>
      </c>
      <c r="H126" s="495">
        <v>701</v>
      </c>
      <c r="I126" s="495">
        <v>714.95</v>
      </c>
      <c r="J126" s="495">
        <v>732.95</v>
      </c>
      <c r="K126" s="494">
        <v>696.95</v>
      </c>
      <c r="L126" s="494">
        <v>665</v>
      </c>
      <c r="M126" s="494">
        <v>1.5364100000000001</v>
      </c>
    </row>
    <row r="127" spans="1:13">
      <c r="A127" s="254">
        <v>117</v>
      </c>
      <c r="B127" s="497" t="s">
        <v>339</v>
      </c>
      <c r="C127" s="494">
        <v>87.15</v>
      </c>
      <c r="D127" s="495">
        <v>86.983333333333334</v>
      </c>
      <c r="E127" s="495">
        <v>86.166666666666671</v>
      </c>
      <c r="F127" s="495">
        <v>85.183333333333337</v>
      </c>
      <c r="G127" s="495">
        <v>84.366666666666674</v>
      </c>
      <c r="H127" s="495">
        <v>87.966666666666669</v>
      </c>
      <c r="I127" s="495">
        <v>88.783333333333331</v>
      </c>
      <c r="J127" s="495">
        <v>89.766666666666666</v>
      </c>
      <c r="K127" s="494">
        <v>87.8</v>
      </c>
      <c r="L127" s="494">
        <v>86</v>
      </c>
      <c r="M127" s="494">
        <v>0.92305000000000004</v>
      </c>
    </row>
    <row r="128" spans="1:13">
      <c r="A128" s="254">
        <v>118</v>
      </c>
      <c r="B128" s="497" t="s">
        <v>340</v>
      </c>
      <c r="C128" s="494">
        <v>91.05</v>
      </c>
      <c r="D128" s="495">
        <v>91.816666666666677</v>
      </c>
      <c r="E128" s="495">
        <v>90.133333333333354</v>
      </c>
      <c r="F128" s="495">
        <v>89.216666666666683</v>
      </c>
      <c r="G128" s="495">
        <v>87.53333333333336</v>
      </c>
      <c r="H128" s="495">
        <v>92.733333333333348</v>
      </c>
      <c r="I128" s="495">
        <v>94.416666666666657</v>
      </c>
      <c r="J128" s="495">
        <v>95.333333333333343</v>
      </c>
      <c r="K128" s="494">
        <v>93.5</v>
      </c>
      <c r="L128" s="494">
        <v>90.9</v>
      </c>
      <c r="M128" s="494">
        <v>19.919149999999998</v>
      </c>
    </row>
    <row r="129" spans="1:13">
      <c r="A129" s="254">
        <v>119</v>
      </c>
      <c r="B129" s="497" t="s">
        <v>341</v>
      </c>
      <c r="C129" s="494">
        <v>555.29999999999995</v>
      </c>
      <c r="D129" s="495">
        <v>543.76666666666665</v>
      </c>
      <c r="E129" s="495">
        <v>519.5333333333333</v>
      </c>
      <c r="F129" s="495">
        <v>483.76666666666665</v>
      </c>
      <c r="G129" s="495">
        <v>459.5333333333333</v>
      </c>
      <c r="H129" s="495">
        <v>579.5333333333333</v>
      </c>
      <c r="I129" s="495">
        <v>603.76666666666665</v>
      </c>
      <c r="J129" s="495">
        <v>639.5333333333333</v>
      </c>
      <c r="K129" s="494">
        <v>568</v>
      </c>
      <c r="L129" s="494">
        <v>508</v>
      </c>
      <c r="M129" s="494">
        <v>3.4209100000000001</v>
      </c>
    </row>
    <row r="130" spans="1:13">
      <c r="A130" s="254">
        <v>120</v>
      </c>
      <c r="B130" s="497" t="s">
        <v>92</v>
      </c>
      <c r="C130" s="494">
        <v>248</v>
      </c>
      <c r="D130" s="495">
        <v>250.93333333333331</v>
      </c>
      <c r="E130" s="495">
        <v>243.06666666666661</v>
      </c>
      <c r="F130" s="495">
        <v>238.1333333333333</v>
      </c>
      <c r="G130" s="495">
        <v>230.26666666666659</v>
      </c>
      <c r="H130" s="495">
        <v>255.86666666666662</v>
      </c>
      <c r="I130" s="495">
        <v>263.73333333333335</v>
      </c>
      <c r="J130" s="495">
        <v>268.66666666666663</v>
      </c>
      <c r="K130" s="494">
        <v>258.8</v>
      </c>
      <c r="L130" s="494">
        <v>246</v>
      </c>
      <c r="M130" s="494">
        <v>107.0091</v>
      </c>
    </row>
    <row r="131" spans="1:13">
      <c r="A131" s="254">
        <v>121</v>
      </c>
      <c r="B131" s="497" t="s">
        <v>87</v>
      </c>
      <c r="C131" s="494">
        <v>572.04999999999995</v>
      </c>
      <c r="D131" s="495">
        <v>569.93333333333328</v>
      </c>
      <c r="E131" s="495">
        <v>562.86666666666656</v>
      </c>
      <c r="F131" s="495">
        <v>553.68333333333328</v>
      </c>
      <c r="G131" s="495">
        <v>546.61666666666656</v>
      </c>
      <c r="H131" s="495">
        <v>579.11666666666656</v>
      </c>
      <c r="I131" s="495">
        <v>586.18333333333339</v>
      </c>
      <c r="J131" s="495">
        <v>595.36666666666656</v>
      </c>
      <c r="K131" s="494">
        <v>577</v>
      </c>
      <c r="L131" s="494">
        <v>560.75</v>
      </c>
      <c r="M131" s="494">
        <v>53.36354</v>
      </c>
    </row>
    <row r="132" spans="1:13">
      <c r="A132" s="254">
        <v>122</v>
      </c>
      <c r="B132" s="497" t="s">
        <v>234</v>
      </c>
      <c r="C132" s="494">
        <v>1578.25</v>
      </c>
      <c r="D132" s="495">
        <v>1573.4166666666667</v>
      </c>
      <c r="E132" s="495">
        <v>1546.8333333333335</v>
      </c>
      <c r="F132" s="495">
        <v>1515.4166666666667</v>
      </c>
      <c r="G132" s="495">
        <v>1488.8333333333335</v>
      </c>
      <c r="H132" s="495">
        <v>1604.8333333333335</v>
      </c>
      <c r="I132" s="495">
        <v>1631.416666666667</v>
      </c>
      <c r="J132" s="495">
        <v>1662.8333333333335</v>
      </c>
      <c r="K132" s="494">
        <v>1600</v>
      </c>
      <c r="L132" s="494">
        <v>1542</v>
      </c>
      <c r="M132" s="494">
        <v>3.3416899999999998</v>
      </c>
    </row>
    <row r="133" spans="1:13">
      <c r="A133" s="254">
        <v>123</v>
      </c>
      <c r="B133" s="497" t="s">
        <v>342</v>
      </c>
      <c r="C133" s="494">
        <v>1608.15</v>
      </c>
      <c r="D133" s="495">
        <v>1593.6666666666667</v>
      </c>
      <c r="E133" s="495">
        <v>1571.4833333333336</v>
      </c>
      <c r="F133" s="495">
        <v>1534.8166666666668</v>
      </c>
      <c r="G133" s="495">
        <v>1512.6333333333337</v>
      </c>
      <c r="H133" s="495">
        <v>1630.3333333333335</v>
      </c>
      <c r="I133" s="495">
        <v>1652.5166666666664</v>
      </c>
      <c r="J133" s="495">
        <v>1689.1833333333334</v>
      </c>
      <c r="K133" s="494">
        <v>1615.85</v>
      </c>
      <c r="L133" s="494">
        <v>1557</v>
      </c>
      <c r="M133" s="494">
        <v>6.5199199999999999</v>
      </c>
    </row>
    <row r="134" spans="1:13">
      <c r="A134" s="254">
        <v>124</v>
      </c>
      <c r="B134" s="497" t="s">
        <v>343</v>
      </c>
      <c r="C134" s="494">
        <v>152.44999999999999</v>
      </c>
      <c r="D134" s="495">
        <v>153.18333333333331</v>
      </c>
      <c r="E134" s="495">
        <v>150.26666666666662</v>
      </c>
      <c r="F134" s="495">
        <v>148.08333333333331</v>
      </c>
      <c r="G134" s="495">
        <v>145.16666666666663</v>
      </c>
      <c r="H134" s="495">
        <v>155.36666666666662</v>
      </c>
      <c r="I134" s="495">
        <v>158.2833333333333</v>
      </c>
      <c r="J134" s="495">
        <v>160.46666666666661</v>
      </c>
      <c r="K134" s="494">
        <v>156.1</v>
      </c>
      <c r="L134" s="494">
        <v>151</v>
      </c>
      <c r="M134" s="494">
        <v>18.370380000000001</v>
      </c>
    </row>
    <row r="135" spans="1:13">
      <c r="A135" s="254">
        <v>125</v>
      </c>
      <c r="B135" s="497" t="s">
        <v>833</v>
      </c>
      <c r="C135" s="494">
        <v>200.75</v>
      </c>
      <c r="D135" s="495">
        <v>199.35</v>
      </c>
      <c r="E135" s="495">
        <v>195.29999999999998</v>
      </c>
      <c r="F135" s="495">
        <v>189.85</v>
      </c>
      <c r="G135" s="495">
        <v>185.79999999999998</v>
      </c>
      <c r="H135" s="495">
        <v>204.79999999999998</v>
      </c>
      <c r="I135" s="495">
        <v>208.85</v>
      </c>
      <c r="J135" s="495">
        <v>214.29999999999998</v>
      </c>
      <c r="K135" s="494">
        <v>203.4</v>
      </c>
      <c r="L135" s="494">
        <v>193.9</v>
      </c>
      <c r="M135" s="494">
        <v>16.51446</v>
      </c>
    </row>
    <row r="136" spans="1:13">
      <c r="A136" s="254">
        <v>126</v>
      </c>
      <c r="B136" s="497" t="s">
        <v>740</v>
      </c>
      <c r="C136" s="494">
        <v>720.75</v>
      </c>
      <c r="D136" s="495">
        <v>718.66666666666663</v>
      </c>
      <c r="E136" s="495">
        <v>709.5333333333333</v>
      </c>
      <c r="F136" s="495">
        <v>698.31666666666672</v>
      </c>
      <c r="G136" s="495">
        <v>689.18333333333339</v>
      </c>
      <c r="H136" s="495">
        <v>729.88333333333321</v>
      </c>
      <c r="I136" s="495">
        <v>739.01666666666665</v>
      </c>
      <c r="J136" s="495">
        <v>750.23333333333312</v>
      </c>
      <c r="K136" s="494">
        <v>727.8</v>
      </c>
      <c r="L136" s="494">
        <v>707.45</v>
      </c>
      <c r="M136" s="494">
        <v>0.33706999999999998</v>
      </c>
    </row>
    <row r="137" spans="1:13">
      <c r="A137" s="254">
        <v>127</v>
      </c>
      <c r="B137" s="497" t="s">
        <v>345</v>
      </c>
      <c r="C137" s="494">
        <v>547.6</v>
      </c>
      <c r="D137" s="495">
        <v>546.31666666666672</v>
      </c>
      <c r="E137" s="495">
        <v>535.73333333333346</v>
      </c>
      <c r="F137" s="495">
        <v>523.86666666666679</v>
      </c>
      <c r="G137" s="495">
        <v>513.28333333333353</v>
      </c>
      <c r="H137" s="495">
        <v>558.18333333333339</v>
      </c>
      <c r="I137" s="495">
        <v>568.76666666666665</v>
      </c>
      <c r="J137" s="495">
        <v>580.63333333333333</v>
      </c>
      <c r="K137" s="494">
        <v>556.9</v>
      </c>
      <c r="L137" s="494">
        <v>534.45000000000005</v>
      </c>
      <c r="M137" s="494">
        <v>1.7006699999999999</v>
      </c>
    </row>
    <row r="138" spans="1:13">
      <c r="A138" s="254">
        <v>128</v>
      </c>
      <c r="B138" s="497" t="s">
        <v>89</v>
      </c>
      <c r="C138" s="494">
        <v>9.1999999999999993</v>
      </c>
      <c r="D138" s="495">
        <v>9.2166666666666668</v>
      </c>
      <c r="E138" s="495">
        <v>9.0833333333333339</v>
      </c>
      <c r="F138" s="495">
        <v>8.9666666666666668</v>
      </c>
      <c r="G138" s="495">
        <v>8.8333333333333339</v>
      </c>
      <c r="H138" s="495">
        <v>9.3333333333333339</v>
      </c>
      <c r="I138" s="495">
        <v>9.4666666666666668</v>
      </c>
      <c r="J138" s="495">
        <v>9.5833333333333339</v>
      </c>
      <c r="K138" s="494">
        <v>9.35</v>
      </c>
      <c r="L138" s="494">
        <v>9.1</v>
      </c>
      <c r="M138" s="494">
        <v>21.172039999999999</v>
      </c>
    </row>
    <row r="139" spans="1:13">
      <c r="A139" s="254">
        <v>129</v>
      </c>
      <c r="B139" s="497" t="s">
        <v>346</v>
      </c>
      <c r="C139" s="494">
        <v>116.1</v>
      </c>
      <c r="D139" s="495">
        <v>115.26666666666667</v>
      </c>
      <c r="E139" s="495">
        <v>112.13333333333333</v>
      </c>
      <c r="F139" s="495">
        <v>108.16666666666666</v>
      </c>
      <c r="G139" s="495">
        <v>105.03333333333332</v>
      </c>
      <c r="H139" s="495">
        <v>119.23333333333333</v>
      </c>
      <c r="I139" s="495">
        <v>122.36666666666669</v>
      </c>
      <c r="J139" s="495">
        <v>126.33333333333334</v>
      </c>
      <c r="K139" s="494">
        <v>118.4</v>
      </c>
      <c r="L139" s="494">
        <v>111.3</v>
      </c>
      <c r="M139" s="494">
        <v>4.7126999999999999</v>
      </c>
    </row>
    <row r="140" spans="1:13">
      <c r="A140" s="254">
        <v>130</v>
      </c>
      <c r="B140" s="497" t="s">
        <v>90</v>
      </c>
      <c r="C140" s="494">
        <v>3783.4</v>
      </c>
      <c r="D140" s="495">
        <v>3766.2833333333333</v>
      </c>
      <c r="E140" s="495">
        <v>3712.6666666666665</v>
      </c>
      <c r="F140" s="495">
        <v>3641.9333333333334</v>
      </c>
      <c r="G140" s="495">
        <v>3588.3166666666666</v>
      </c>
      <c r="H140" s="495">
        <v>3837.0166666666664</v>
      </c>
      <c r="I140" s="495">
        <v>3890.6333333333332</v>
      </c>
      <c r="J140" s="495">
        <v>3961.3666666666663</v>
      </c>
      <c r="K140" s="494">
        <v>3819.9</v>
      </c>
      <c r="L140" s="494">
        <v>3695.55</v>
      </c>
      <c r="M140" s="494">
        <v>8.5007599999999996</v>
      </c>
    </row>
    <row r="141" spans="1:13">
      <c r="A141" s="254">
        <v>131</v>
      </c>
      <c r="B141" s="497" t="s">
        <v>347</v>
      </c>
      <c r="C141" s="494">
        <v>3497.1</v>
      </c>
      <c r="D141" s="495">
        <v>3500.9500000000003</v>
      </c>
      <c r="E141" s="495">
        <v>3456.1500000000005</v>
      </c>
      <c r="F141" s="495">
        <v>3415.2000000000003</v>
      </c>
      <c r="G141" s="495">
        <v>3370.4000000000005</v>
      </c>
      <c r="H141" s="495">
        <v>3541.9000000000005</v>
      </c>
      <c r="I141" s="495">
        <v>3586.7000000000007</v>
      </c>
      <c r="J141" s="495">
        <v>3627.6500000000005</v>
      </c>
      <c r="K141" s="494">
        <v>3545.75</v>
      </c>
      <c r="L141" s="494">
        <v>3460</v>
      </c>
      <c r="M141" s="494">
        <v>2.2788900000000001</v>
      </c>
    </row>
    <row r="142" spans="1:13">
      <c r="A142" s="254">
        <v>132</v>
      </c>
      <c r="B142" s="497" t="s">
        <v>348</v>
      </c>
      <c r="C142" s="494">
        <v>2936.2</v>
      </c>
      <c r="D142" s="495">
        <v>2965.7333333333336</v>
      </c>
      <c r="E142" s="495">
        <v>2871.4666666666672</v>
      </c>
      <c r="F142" s="495">
        <v>2806.7333333333336</v>
      </c>
      <c r="G142" s="495">
        <v>2712.4666666666672</v>
      </c>
      <c r="H142" s="495">
        <v>3030.4666666666672</v>
      </c>
      <c r="I142" s="495">
        <v>3124.7333333333336</v>
      </c>
      <c r="J142" s="495">
        <v>3189.4666666666672</v>
      </c>
      <c r="K142" s="494">
        <v>3060</v>
      </c>
      <c r="L142" s="494">
        <v>2901</v>
      </c>
      <c r="M142" s="494">
        <v>12.997870000000001</v>
      </c>
    </row>
    <row r="143" spans="1:13">
      <c r="A143" s="254">
        <v>133</v>
      </c>
      <c r="B143" s="497" t="s">
        <v>93</v>
      </c>
      <c r="C143" s="494">
        <v>4845.55</v>
      </c>
      <c r="D143" s="495">
        <v>4835.2</v>
      </c>
      <c r="E143" s="495">
        <v>4795.3499999999995</v>
      </c>
      <c r="F143" s="495">
        <v>4745.1499999999996</v>
      </c>
      <c r="G143" s="495">
        <v>4705.2999999999993</v>
      </c>
      <c r="H143" s="495">
        <v>4885.3999999999996</v>
      </c>
      <c r="I143" s="495">
        <v>4925.25</v>
      </c>
      <c r="J143" s="495">
        <v>4975.45</v>
      </c>
      <c r="K143" s="494">
        <v>4875.05</v>
      </c>
      <c r="L143" s="494">
        <v>4785</v>
      </c>
      <c r="M143" s="494">
        <v>13.869009999999999</v>
      </c>
    </row>
    <row r="144" spans="1:13">
      <c r="A144" s="254">
        <v>134</v>
      </c>
      <c r="B144" s="497" t="s">
        <v>349</v>
      </c>
      <c r="C144" s="494">
        <v>322.75</v>
      </c>
      <c r="D144" s="495">
        <v>322.05</v>
      </c>
      <c r="E144" s="495">
        <v>313.70000000000005</v>
      </c>
      <c r="F144" s="495">
        <v>304.65000000000003</v>
      </c>
      <c r="G144" s="495">
        <v>296.30000000000007</v>
      </c>
      <c r="H144" s="495">
        <v>331.1</v>
      </c>
      <c r="I144" s="495">
        <v>339.45000000000005</v>
      </c>
      <c r="J144" s="495">
        <v>348.5</v>
      </c>
      <c r="K144" s="494">
        <v>330.4</v>
      </c>
      <c r="L144" s="494">
        <v>313</v>
      </c>
      <c r="M144" s="494">
        <v>9.4793699999999994</v>
      </c>
    </row>
    <row r="145" spans="1:13">
      <c r="A145" s="254">
        <v>135</v>
      </c>
      <c r="B145" s="497" t="s">
        <v>350</v>
      </c>
      <c r="C145" s="494">
        <v>87.95</v>
      </c>
      <c r="D145" s="495">
        <v>87.816666666666663</v>
      </c>
      <c r="E145" s="495">
        <v>86.633333333333326</v>
      </c>
      <c r="F145" s="495">
        <v>85.316666666666663</v>
      </c>
      <c r="G145" s="495">
        <v>84.133333333333326</v>
      </c>
      <c r="H145" s="495">
        <v>89.133333333333326</v>
      </c>
      <c r="I145" s="495">
        <v>90.316666666666663</v>
      </c>
      <c r="J145" s="495">
        <v>91.633333333333326</v>
      </c>
      <c r="K145" s="494">
        <v>89</v>
      </c>
      <c r="L145" s="494">
        <v>86.5</v>
      </c>
      <c r="M145" s="494">
        <v>4.9439900000000003</v>
      </c>
    </row>
    <row r="146" spans="1:13">
      <c r="A146" s="254">
        <v>136</v>
      </c>
      <c r="B146" s="497" t="s">
        <v>834</v>
      </c>
      <c r="C146" s="494">
        <v>209.85</v>
      </c>
      <c r="D146" s="495">
        <v>211.25</v>
      </c>
      <c r="E146" s="495">
        <v>205.5</v>
      </c>
      <c r="F146" s="495">
        <v>201.15</v>
      </c>
      <c r="G146" s="495">
        <v>195.4</v>
      </c>
      <c r="H146" s="495">
        <v>215.6</v>
      </c>
      <c r="I146" s="495">
        <v>221.35</v>
      </c>
      <c r="J146" s="495">
        <v>225.7</v>
      </c>
      <c r="K146" s="494">
        <v>217</v>
      </c>
      <c r="L146" s="494">
        <v>206.9</v>
      </c>
      <c r="M146" s="494">
        <v>4.9040600000000003</v>
      </c>
    </row>
    <row r="147" spans="1:13">
      <c r="A147" s="254">
        <v>137</v>
      </c>
      <c r="B147" s="497" t="s">
        <v>742</v>
      </c>
      <c r="C147" s="494">
        <v>1824.05</v>
      </c>
      <c r="D147" s="495">
        <v>1821.2666666666664</v>
      </c>
      <c r="E147" s="495">
        <v>1804.3833333333328</v>
      </c>
      <c r="F147" s="495">
        <v>1784.7166666666662</v>
      </c>
      <c r="G147" s="495">
        <v>1767.8333333333326</v>
      </c>
      <c r="H147" s="495">
        <v>1840.9333333333329</v>
      </c>
      <c r="I147" s="495">
        <v>1857.8166666666666</v>
      </c>
      <c r="J147" s="495">
        <v>1877.4833333333331</v>
      </c>
      <c r="K147" s="494">
        <v>1838.15</v>
      </c>
      <c r="L147" s="494">
        <v>1801.6</v>
      </c>
      <c r="M147" s="494">
        <v>3.0040000000000001E-2</v>
      </c>
    </row>
    <row r="148" spans="1:13">
      <c r="A148" s="254">
        <v>138</v>
      </c>
      <c r="B148" s="497" t="s">
        <v>235</v>
      </c>
      <c r="C148" s="494">
        <v>63.65</v>
      </c>
      <c r="D148" s="495">
        <v>63.983333333333341</v>
      </c>
      <c r="E148" s="495">
        <v>62.316666666666677</v>
      </c>
      <c r="F148" s="495">
        <v>60.983333333333334</v>
      </c>
      <c r="G148" s="495">
        <v>59.31666666666667</v>
      </c>
      <c r="H148" s="495">
        <v>65.316666666666691</v>
      </c>
      <c r="I148" s="495">
        <v>66.983333333333348</v>
      </c>
      <c r="J148" s="495">
        <v>68.316666666666691</v>
      </c>
      <c r="K148" s="494">
        <v>65.650000000000006</v>
      </c>
      <c r="L148" s="494">
        <v>62.65</v>
      </c>
      <c r="M148" s="494">
        <v>6.8323999999999998</v>
      </c>
    </row>
    <row r="149" spans="1:13">
      <c r="A149" s="254">
        <v>139</v>
      </c>
      <c r="B149" s="497" t="s">
        <v>94</v>
      </c>
      <c r="C149" s="494">
        <v>2412.6</v>
      </c>
      <c r="D149" s="495">
        <v>2426.8333333333335</v>
      </c>
      <c r="E149" s="495">
        <v>2363.7666666666669</v>
      </c>
      <c r="F149" s="495">
        <v>2314.9333333333334</v>
      </c>
      <c r="G149" s="495">
        <v>2251.8666666666668</v>
      </c>
      <c r="H149" s="495">
        <v>2475.666666666667</v>
      </c>
      <c r="I149" s="495">
        <v>2538.7333333333336</v>
      </c>
      <c r="J149" s="495">
        <v>2587.5666666666671</v>
      </c>
      <c r="K149" s="494">
        <v>2489.9</v>
      </c>
      <c r="L149" s="494">
        <v>2378</v>
      </c>
      <c r="M149" s="494">
        <v>19.799389999999999</v>
      </c>
    </row>
    <row r="150" spans="1:13">
      <c r="A150" s="254">
        <v>140</v>
      </c>
      <c r="B150" s="497" t="s">
        <v>351</v>
      </c>
      <c r="C150" s="494">
        <v>199.7</v>
      </c>
      <c r="D150" s="495">
        <v>198.23333333333335</v>
      </c>
      <c r="E150" s="495">
        <v>189.4666666666667</v>
      </c>
      <c r="F150" s="495">
        <v>179.23333333333335</v>
      </c>
      <c r="G150" s="495">
        <v>170.4666666666667</v>
      </c>
      <c r="H150" s="495">
        <v>208.4666666666667</v>
      </c>
      <c r="I150" s="495">
        <v>217.23333333333335</v>
      </c>
      <c r="J150" s="495">
        <v>227.4666666666667</v>
      </c>
      <c r="K150" s="494">
        <v>207</v>
      </c>
      <c r="L150" s="494">
        <v>188</v>
      </c>
      <c r="M150" s="494">
        <v>1.9021600000000001</v>
      </c>
    </row>
    <row r="151" spans="1:13">
      <c r="A151" s="254">
        <v>141</v>
      </c>
      <c r="B151" s="497" t="s">
        <v>236</v>
      </c>
      <c r="C151" s="494">
        <v>529.45000000000005</v>
      </c>
      <c r="D151" s="495">
        <v>522.81666666666672</v>
      </c>
      <c r="E151" s="495">
        <v>514.63333333333344</v>
      </c>
      <c r="F151" s="495">
        <v>499.81666666666672</v>
      </c>
      <c r="G151" s="495">
        <v>491.63333333333344</v>
      </c>
      <c r="H151" s="495">
        <v>537.63333333333344</v>
      </c>
      <c r="I151" s="495">
        <v>545.81666666666661</v>
      </c>
      <c r="J151" s="495">
        <v>560.63333333333344</v>
      </c>
      <c r="K151" s="494">
        <v>531</v>
      </c>
      <c r="L151" s="494">
        <v>508</v>
      </c>
      <c r="M151" s="494">
        <v>13.10763</v>
      </c>
    </row>
    <row r="152" spans="1:13">
      <c r="A152" s="254">
        <v>142</v>
      </c>
      <c r="B152" s="497" t="s">
        <v>237</v>
      </c>
      <c r="C152" s="494">
        <v>1294.05</v>
      </c>
      <c r="D152" s="495">
        <v>1285.5999999999999</v>
      </c>
      <c r="E152" s="495">
        <v>1257.8499999999999</v>
      </c>
      <c r="F152" s="495">
        <v>1221.6500000000001</v>
      </c>
      <c r="G152" s="495">
        <v>1193.9000000000001</v>
      </c>
      <c r="H152" s="495">
        <v>1321.7999999999997</v>
      </c>
      <c r="I152" s="495">
        <v>1349.5499999999997</v>
      </c>
      <c r="J152" s="495">
        <v>1385.7499999999995</v>
      </c>
      <c r="K152" s="494">
        <v>1313.35</v>
      </c>
      <c r="L152" s="494">
        <v>1249.4000000000001</v>
      </c>
      <c r="M152" s="494">
        <v>1.6947700000000001</v>
      </c>
    </row>
    <row r="153" spans="1:13">
      <c r="A153" s="254">
        <v>143</v>
      </c>
      <c r="B153" s="497" t="s">
        <v>238</v>
      </c>
      <c r="C153" s="494">
        <v>72.25</v>
      </c>
      <c r="D153" s="495">
        <v>72.033333333333331</v>
      </c>
      <c r="E153" s="495">
        <v>71.36666666666666</v>
      </c>
      <c r="F153" s="495">
        <v>70.483333333333334</v>
      </c>
      <c r="G153" s="495">
        <v>69.816666666666663</v>
      </c>
      <c r="H153" s="495">
        <v>72.916666666666657</v>
      </c>
      <c r="I153" s="495">
        <v>73.583333333333343</v>
      </c>
      <c r="J153" s="495">
        <v>74.466666666666654</v>
      </c>
      <c r="K153" s="494">
        <v>72.7</v>
      </c>
      <c r="L153" s="494">
        <v>71.150000000000006</v>
      </c>
      <c r="M153" s="494">
        <v>12.52411</v>
      </c>
    </row>
    <row r="154" spans="1:13">
      <c r="A154" s="254">
        <v>144</v>
      </c>
      <c r="B154" s="497" t="s">
        <v>95</v>
      </c>
      <c r="C154" s="494">
        <v>79.3</v>
      </c>
      <c r="D154" s="495">
        <v>80.466666666666654</v>
      </c>
      <c r="E154" s="495">
        <v>77.533333333333303</v>
      </c>
      <c r="F154" s="495">
        <v>75.766666666666652</v>
      </c>
      <c r="G154" s="495">
        <v>72.8333333333333</v>
      </c>
      <c r="H154" s="495">
        <v>82.233333333333306</v>
      </c>
      <c r="I154" s="495">
        <v>85.166666666666671</v>
      </c>
      <c r="J154" s="495">
        <v>86.933333333333309</v>
      </c>
      <c r="K154" s="494">
        <v>83.4</v>
      </c>
      <c r="L154" s="494">
        <v>78.7</v>
      </c>
      <c r="M154" s="494">
        <v>36.735010000000003</v>
      </c>
    </row>
    <row r="155" spans="1:13">
      <c r="A155" s="254">
        <v>145</v>
      </c>
      <c r="B155" s="497" t="s">
        <v>352</v>
      </c>
      <c r="C155" s="494">
        <v>595.35</v>
      </c>
      <c r="D155" s="495">
        <v>596.50000000000011</v>
      </c>
      <c r="E155" s="495">
        <v>588.05000000000018</v>
      </c>
      <c r="F155" s="495">
        <v>580.75000000000011</v>
      </c>
      <c r="G155" s="495">
        <v>572.30000000000018</v>
      </c>
      <c r="H155" s="495">
        <v>603.80000000000018</v>
      </c>
      <c r="I155" s="495">
        <v>612.25000000000023</v>
      </c>
      <c r="J155" s="495">
        <v>619.55000000000018</v>
      </c>
      <c r="K155" s="494">
        <v>604.95000000000005</v>
      </c>
      <c r="L155" s="494">
        <v>589.20000000000005</v>
      </c>
      <c r="M155" s="494">
        <v>1.48874</v>
      </c>
    </row>
    <row r="156" spans="1:13">
      <c r="A156" s="254">
        <v>146</v>
      </c>
      <c r="B156" s="497" t="s">
        <v>96</v>
      </c>
      <c r="C156" s="494">
        <v>1217.9000000000001</v>
      </c>
      <c r="D156" s="495">
        <v>1208.3833333333334</v>
      </c>
      <c r="E156" s="495">
        <v>1186.7666666666669</v>
      </c>
      <c r="F156" s="495">
        <v>1155.6333333333334</v>
      </c>
      <c r="G156" s="495">
        <v>1134.0166666666669</v>
      </c>
      <c r="H156" s="495">
        <v>1239.5166666666669</v>
      </c>
      <c r="I156" s="495">
        <v>1261.1333333333332</v>
      </c>
      <c r="J156" s="495">
        <v>1292.2666666666669</v>
      </c>
      <c r="K156" s="494">
        <v>1230</v>
      </c>
      <c r="L156" s="494">
        <v>1177.25</v>
      </c>
      <c r="M156" s="494">
        <v>12.12087</v>
      </c>
    </row>
    <row r="157" spans="1:13">
      <c r="A157" s="254">
        <v>147</v>
      </c>
      <c r="B157" s="497" t="s">
        <v>97</v>
      </c>
      <c r="C157" s="494">
        <v>177.65</v>
      </c>
      <c r="D157" s="495">
        <v>178.20000000000002</v>
      </c>
      <c r="E157" s="495">
        <v>176.10000000000002</v>
      </c>
      <c r="F157" s="495">
        <v>174.55</v>
      </c>
      <c r="G157" s="495">
        <v>172.45000000000002</v>
      </c>
      <c r="H157" s="495">
        <v>179.75000000000003</v>
      </c>
      <c r="I157" s="495">
        <v>181.85</v>
      </c>
      <c r="J157" s="495">
        <v>183.40000000000003</v>
      </c>
      <c r="K157" s="494">
        <v>180.3</v>
      </c>
      <c r="L157" s="494">
        <v>176.65</v>
      </c>
      <c r="M157" s="494">
        <v>20.250260000000001</v>
      </c>
    </row>
    <row r="158" spans="1:13">
      <c r="A158" s="254">
        <v>148</v>
      </c>
      <c r="B158" s="497" t="s">
        <v>354</v>
      </c>
      <c r="C158" s="494">
        <v>311.55</v>
      </c>
      <c r="D158" s="495">
        <v>313.45</v>
      </c>
      <c r="E158" s="495">
        <v>308.09999999999997</v>
      </c>
      <c r="F158" s="495">
        <v>304.64999999999998</v>
      </c>
      <c r="G158" s="495">
        <v>299.29999999999995</v>
      </c>
      <c r="H158" s="495">
        <v>316.89999999999998</v>
      </c>
      <c r="I158" s="495">
        <v>322.25</v>
      </c>
      <c r="J158" s="495">
        <v>325.7</v>
      </c>
      <c r="K158" s="494">
        <v>318.8</v>
      </c>
      <c r="L158" s="494">
        <v>310</v>
      </c>
      <c r="M158" s="494">
        <v>4.2847</v>
      </c>
    </row>
    <row r="159" spans="1:13">
      <c r="A159" s="254">
        <v>149</v>
      </c>
      <c r="B159" s="497" t="s">
        <v>98</v>
      </c>
      <c r="C159" s="494">
        <v>75.849999999999994</v>
      </c>
      <c r="D159" s="495">
        <v>75.733333333333334</v>
      </c>
      <c r="E159" s="495">
        <v>74.216666666666669</v>
      </c>
      <c r="F159" s="495">
        <v>72.583333333333329</v>
      </c>
      <c r="G159" s="495">
        <v>71.066666666666663</v>
      </c>
      <c r="H159" s="495">
        <v>77.366666666666674</v>
      </c>
      <c r="I159" s="495">
        <v>78.883333333333354</v>
      </c>
      <c r="J159" s="495">
        <v>80.51666666666668</v>
      </c>
      <c r="K159" s="494">
        <v>77.25</v>
      </c>
      <c r="L159" s="494">
        <v>74.099999999999994</v>
      </c>
      <c r="M159" s="494">
        <v>221.21020999999999</v>
      </c>
    </row>
    <row r="160" spans="1:13">
      <c r="A160" s="254">
        <v>150</v>
      </c>
      <c r="B160" s="497" t="s">
        <v>355</v>
      </c>
      <c r="C160" s="494">
        <v>2498.85</v>
      </c>
      <c r="D160" s="495">
        <v>2515.0333333333333</v>
      </c>
      <c r="E160" s="495">
        <v>2468.0666666666666</v>
      </c>
      <c r="F160" s="495">
        <v>2437.2833333333333</v>
      </c>
      <c r="G160" s="495">
        <v>2390.3166666666666</v>
      </c>
      <c r="H160" s="495">
        <v>2545.8166666666666</v>
      </c>
      <c r="I160" s="495">
        <v>2592.7833333333328</v>
      </c>
      <c r="J160" s="495">
        <v>2623.5666666666666</v>
      </c>
      <c r="K160" s="494">
        <v>2562</v>
      </c>
      <c r="L160" s="494">
        <v>2484.25</v>
      </c>
      <c r="M160" s="494">
        <v>0.28863</v>
      </c>
    </row>
    <row r="161" spans="1:13">
      <c r="A161" s="254">
        <v>151</v>
      </c>
      <c r="B161" s="497" t="s">
        <v>356</v>
      </c>
      <c r="C161" s="494">
        <v>368.5</v>
      </c>
      <c r="D161" s="495">
        <v>368.11666666666662</v>
      </c>
      <c r="E161" s="495">
        <v>362.73333333333323</v>
      </c>
      <c r="F161" s="495">
        <v>356.96666666666664</v>
      </c>
      <c r="G161" s="495">
        <v>351.58333333333326</v>
      </c>
      <c r="H161" s="495">
        <v>373.88333333333321</v>
      </c>
      <c r="I161" s="495">
        <v>379.26666666666654</v>
      </c>
      <c r="J161" s="495">
        <v>385.03333333333319</v>
      </c>
      <c r="K161" s="494">
        <v>373.5</v>
      </c>
      <c r="L161" s="494">
        <v>362.35</v>
      </c>
      <c r="M161" s="494">
        <v>0.63490000000000002</v>
      </c>
    </row>
    <row r="162" spans="1:13">
      <c r="A162" s="254">
        <v>152</v>
      </c>
      <c r="B162" s="497" t="s">
        <v>357</v>
      </c>
      <c r="C162" s="494">
        <v>143.65</v>
      </c>
      <c r="D162" s="495">
        <v>143.06666666666669</v>
      </c>
      <c r="E162" s="495">
        <v>136.23333333333338</v>
      </c>
      <c r="F162" s="495">
        <v>128.81666666666669</v>
      </c>
      <c r="G162" s="495">
        <v>121.98333333333338</v>
      </c>
      <c r="H162" s="495">
        <v>150.48333333333338</v>
      </c>
      <c r="I162" s="495">
        <v>157.31666666666669</v>
      </c>
      <c r="J162" s="495">
        <v>164.73333333333338</v>
      </c>
      <c r="K162" s="494">
        <v>149.9</v>
      </c>
      <c r="L162" s="494">
        <v>135.65</v>
      </c>
      <c r="M162" s="494">
        <v>25.775549999999999</v>
      </c>
    </row>
    <row r="163" spans="1:13">
      <c r="A163" s="254">
        <v>153</v>
      </c>
      <c r="B163" s="497" t="s">
        <v>358</v>
      </c>
      <c r="C163" s="494">
        <v>115.2</v>
      </c>
      <c r="D163" s="495">
        <v>115.05</v>
      </c>
      <c r="E163" s="495">
        <v>112.85</v>
      </c>
      <c r="F163" s="495">
        <v>110.5</v>
      </c>
      <c r="G163" s="495">
        <v>108.3</v>
      </c>
      <c r="H163" s="495">
        <v>117.39999999999999</v>
      </c>
      <c r="I163" s="495">
        <v>119.60000000000001</v>
      </c>
      <c r="J163" s="495">
        <v>121.94999999999999</v>
      </c>
      <c r="K163" s="494">
        <v>117.25</v>
      </c>
      <c r="L163" s="494">
        <v>112.7</v>
      </c>
      <c r="M163" s="494">
        <v>37.749409999999997</v>
      </c>
    </row>
    <row r="164" spans="1:13">
      <c r="A164" s="254">
        <v>154</v>
      </c>
      <c r="B164" s="497" t="s">
        <v>359</v>
      </c>
      <c r="C164" s="494">
        <v>205.9</v>
      </c>
      <c r="D164" s="495">
        <v>205.26666666666665</v>
      </c>
      <c r="E164" s="495">
        <v>201.83333333333331</v>
      </c>
      <c r="F164" s="495">
        <v>197.76666666666665</v>
      </c>
      <c r="G164" s="495">
        <v>194.33333333333331</v>
      </c>
      <c r="H164" s="495">
        <v>209.33333333333331</v>
      </c>
      <c r="I164" s="495">
        <v>212.76666666666665</v>
      </c>
      <c r="J164" s="495">
        <v>216.83333333333331</v>
      </c>
      <c r="K164" s="494">
        <v>208.7</v>
      </c>
      <c r="L164" s="494">
        <v>201.2</v>
      </c>
      <c r="M164" s="494">
        <v>45.530929999999998</v>
      </c>
    </row>
    <row r="165" spans="1:13">
      <c r="A165" s="254">
        <v>155</v>
      </c>
      <c r="B165" s="497" t="s">
        <v>239</v>
      </c>
      <c r="C165" s="494">
        <v>6.75</v>
      </c>
      <c r="D165" s="495">
        <v>6.75</v>
      </c>
      <c r="E165" s="495">
        <v>6.6</v>
      </c>
      <c r="F165" s="495">
        <v>6.4499999999999993</v>
      </c>
      <c r="G165" s="495">
        <v>6.2999999999999989</v>
      </c>
      <c r="H165" s="495">
        <v>6.9</v>
      </c>
      <c r="I165" s="495">
        <v>7.0500000000000007</v>
      </c>
      <c r="J165" s="495">
        <v>7.2000000000000011</v>
      </c>
      <c r="K165" s="494">
        <v>6.9</v>
      </c>
      <c r="L165" s="494">
        <v>6.6</v>
      </c>
      <c r="M165" s="494">
        <v>26.053930000000001</v>
      </c>
    </row>
    <row r="166" spans="1:13">
      <c r="A166" s="254">
        <v>156</v>
      </c>
      <c r="B166" s="497" t="s">
        <v>240</v>
      </c>
      <c r="C166" s="494">
        <v>46.3</v>
      </c>
      <c r="D166" s="495">
        <v>46.516666666666673</v>
      </c>
      <c r="E166" s="495">
        <v>45.583333333333343</v>
      </c>
      <c r="F166" s="495">
        <v>44.866666666666667</v>
      </c>
      <c r="G166" s="495">
        <v>43.933333333333337</v>
      </c>
      <c r="H166" s="495">
        <v>47.233333333333348</v>
      </c>
      <c r="I166" s="495">
        <v>48.166666666666671</v>
      </c>
      <c r="J166" s="495">
        <v>48.883333333333354</v>
      </c>
      <c r="K166" s="494">
        <v>47.45</v>
      </c>
      <c r="L166" s="494">
        <v>45.8</v>
      </c>
      <c r="M166" s="494">
        <v>17.434360000000002</v>
      </c>
    </row>
    <row r="167" spans="1:13">
      <c r="A167" s="254">
        <v>157</v>
      </c>
      <c r="B167" s="497" t="s">
        <v>99</v>
      </c>
      <c r="C167" s="494">
        <v>140.6</v>
      </c>
      <c r="D167" s="495">
        <v>139.53333333333333</v>
      </c>
      <c r="E167" s="495">
        <v>137.51666666666665</v>
      </c>
      <c r="F167" s="495">
        <v>134.43333333333331</v>
      </c>
      <c r="G167" s="495">
        <v>132.41666666666663</v>
      </c>
      <c r="H167" s="495">
        <v>142.61666666666667</v>
      </c>
      <c r="I167" s="495">
        <v>144.63333333333338</v>
      </c>
      <c r="J167" s="495">
        <v>147.7166666666667</v>
      </c>
      <c r="K167" s="494">
        <v>141.55000000000001</v>
      </c>
      <c r="L167" s="494">
        <v>136.44999999999999</v>
      </c>
      <c r="M167" s="494">
        <v>143.08074999999999</v>
      </c>
    </row>
    <row r="168" spans="1:13">
      <c r="A168" s="254">
        <v>158</v>
      </c>
      <c r="B168" s="497" t="s">
        <v>360</v>
      </c>
      <c r="C168" s="494">
        <v>255.5</v>
      </c>
      <c r="D168" s="495">
        <v>258.13333333333333</v>
      </c>
      <c r="E168" s="495">
        <v>252.36666666666667</v>
      </c>
      <c r="F168" s="495">
        <v>249.23333333333335</v>
      </c>
      <c r="G168" s="495">
        <v>243.4666666666667</v>
      </c>
      <c r="H168" s="495">
        <v>261.26666666666665</v>
      </c>
      <c r="I168" s="495">
        <v>267.0333333333333</v>
      </c>
      <c r="J168" s="495">
        <v>270.16666666666663</v>
      </c>
      <c r="K168" s="494">
        <v>263.89999999999998</v>
      </c>
      <c r="L168" s="494">
        <v>255</v>
      </c>
      <c r="M168" s="494">
        <v>0.64673999999999998</v>
      </c>
    </row>
    <row r="169" spans="1:13">
      <c r="A169" s="254">
        <v>159</v>
      </c>
      <c r="B169" s="497" t="s">
        <v>361</v>
      </c>
      <c r="C169" s="494">
        <v>229.7</v>
      </c>
      <c r="D169" s="495">
        <v>227.1</v>
      </c>
      <c r="E169" s="495">
        <v>219.6</v>
      </c>
      <c r="F169" s="495">
        <v>209.5</v>
      </c>
      <c r="G169" s="495">
        <v>202</v>
      </c>
      <c r="H169" s="495">
        <v>237.2</v>
      </c>
      <c r="I169" s="495">
        <v>244.7</v>
      </c>
      <c r="J169" s="495">
        <v>254.79999999999998</v>
      </c>
      <c r="K169" s="494">
        <v>234.6</v>
      </c>
      <c r="L169" s="494">
        <v>217</v>
      </c>
      <c r="M169" s="494">
        <v>3.1178900000000001</v>
      </c>
    </row>
    <row r="170" spans="1:13">
      <c r="A170" s="254">
        <v>160</v>
      </c>
      <c r="B170" s="497" t="s">
        <v>744</v>
      </c>
      <c r="C170" s="494">
        <v>4086.1</v>
      </c>
      <c r="D170" s="495">
        <v>4099.5666666666666</v>
      </c>
      <c r="E170" s="495">
        <v>4026.5333333333328</v>
      </c>
      <c r="F170" s="495">
        <v>3966.9666666666662</v>
      </c>
      <c r="G170" s="495">
        <v>3893.9333333333325</v>
      </c>
      <c r="H170" s="495">
        <v>4159.1333333333332</v>
      </c>
      <c r="I170" s="495">
        <v>4232.1666666666679</v>
      </c>
      <c r="J170" s="495">
        <v>4291.7333333333336</v>
      </c>
      <c r="K170" s="494">
        <v>4172.6000000000004</v>
      </c>
      <c r="L170" s="494">
        <v>4040</v>
      </c>
      <c r="M170" s="494">
        <v>0.29337000000000002</v>
      </c>
    </row>
    <row r="171" spans="1:13">
      <c r="A171" s="254">
        <v>161</v>
      </c>
      <c r="B171" s="497" t="s">
        <v>102</v>
      </c>
      <c r="C171" s="494">
        <v>24</v>
      </c>
      <c r="D171" s="495">
        <v>23.966666666666669</v>
      </c>
      <c r="E171" s="495">
        <v>23.733333333333338</v>
      </c>
      <c r="F171" s="495">
        <v>23.466666666666669</v>
      </c>
      <c r="G171" s="495">
        <v>23.233333333333338</v>
      </c>
      <c r="H171" s="495">
        <v>24.233333333333338</v>
      </c>
      <c r="I171" s="495">
        <v>24.466666666666672</v>
      </c>
      <c r="J171" s="495">
        <v>24.733333333333338</v>
      </c>
      <c r="K171" s="494">
        <v>24.2</v>
      </c>
      <c r="L171" s="494">
        <v>23.7</v>
      </c>
      <c r="M171" s="494">
        <v>108.73276</v>
      </c>
    </row>
    <row r="172" spans="1:13">
      <c r="A172" s="254">
        <v>162</v>
      </c>
      <c r="B172" s="497" t="s">
        <v>362</v>
      </c>
      <c r="C172" s="494">
        <v>2606.65</v>
      </c>
      <c r="D172" s="495">
        <v>2607.75</v>
      </c>
      <c r="E172" s="495">
        <v>2566.5</v>
      </c>
      <c r="F172" s="495">
        <v>2526.35</v>
      </c>
      <c r="G172" s="495">
        <v>2485.1</v>
      </c>
      <c r="H172" s="495">
        <v>2647.9</v>
      </c>
      <c r="I172" s="495">
        <v>2689.15</v>
      </c>
      <c r="J172" s="495">
        <v>2729.3</v>
      </c>
      <c r="K172" s="494">
        <v>2649</v>
      </c>
      <c r="L172" s="494">
        <v>2567.6</v>
      </c>
      <c r="M172" s="494">
        <v>0.27994999999999998</v>
      </c>
    </row>
    <row r="173" spans="1:13">
      <c r="A173" s="254">
        <v>163</v>
      </c>
      <c r="B173" s="497" t="s">
        <v>745</v>
      </c>
      <c r="C173" s="494">
        <v>177</v>
      </c>
      <c r="D173" s="495">
        <v>177.36666666666665</v>
      </c>
      <c r="E173" s="495">
        <v>175.08333333333329</v>
      </c>
      <c r="F173" s="495">
        <v>173.16666666666663</v>
      </c>
      <c r="G173" s="495">
        <v>170.88333333333327</v>
      </c>
      <c r="H173" s="495">
        <v>179.2833333333333</v>
      </c>
      <c r="I173" s="495">
        <v>181.56666666666666</v>
      </c>
      <c r="J173" s="495">
        <v>183.48333333333332</v>
      </c>
      <c r="K173" s="494">
        <v>179.65</v>
      </c>
      <c r="L173" s="494">
        <v>175.45</v>
      </c>
      <c r="M173" s="494">
        <v>0.59789000000000003</v>
      </c>
    </row>
    <row r="174" spans="1:13">
      <c r="A174" s="254">
        <v>164</v>
      </c>
      <c r="B174" s="497" t="s">
        <v>363</v>
      </c>
      <c r="C174" s="494">
        <v>2634.85</v>
      </c>
      <c r="D174" s="495">
        <v>2648.3833333333332</v>
      </c>
      <c r="E174" s="495">
        <v>2596.8666666666663</v>
      </c>
      <c r="F174" s="495">
        <v>2558.8833333333332</v>
      </c>
      <c r="G174" s="495">
        <v>2507.3666666666663</v>
      </c>
      <c r="H174" s="495">
        <v>2686.3666666666663</v>
      </c>
      <c r="I174" s="495">
        <v>2737.8833333333328</v>
      </c>
      <c r="J174" s="495">
        <v>2775.8666666666663</v>
      </c>
      <c r="K174" s="494">
        <v>2699.9</v>
      </c>
      <c r="L174" s="494">
        <v>2610.4</v>
      </c>
      <c r="M174" s="494">
        <v>9.2160000000000006E-2</v>
      </c>
    </row>
    <row r="175" spans="1:13">
      <c r="A175" s="254">
        <v>165</v>
      </c>
      <c r="B175" s="497" t="s">
        <v>241</v>
      </c>
      <c r="C175" s="494">
        <v>201.25</v>
      </c>
      <c r="D175" s="495">
        <v>201.98333333333335</v>
      </c>
      <c r="E175" s="495">
        <v>198.31666666666669</v>
      </c>
      <c r="F175" s="495">
        <v>195.38333333333335</v>
      </c>
      <c r="G175" s="495">
        <v>191.7166666666667</v>
      </c>
      <c r="H175" s="495">
        <v>204.91666666666669</v>
      </c>
      <c r="I175" s="495">
        <v>208.58333333333331</v>
      </c>
      <c r="J175" s="495">
        <v>211.51666666666668</v>
      </c>
      <c r="K175" s="494">
        <v>205.65</v>
      </c>
      <c r="L175" s="494">
        <v>199.05</v>
      </c>
      <c r="M175" s="494">
        <v>4.4828999999999999</v>
      </c>
    </row>
    <row r="176" spans="1:13">
      <c r="A176" s="254">
        <v>166</v>
      </c>
      <c r="B176" s="497" t="s">
        <v>364</v>
      </c>
      <c r="C176" s="494">
        <v>5513.25</v>
      </c>
      <c r="D176" s="495">
        <v>5499.45</v>
      </c>
      <c r="E176" s="495">
        <v>5463.9</v>
      </c>
      <c r="F176" s="495">
        <v>5414.55</v>
      </c>
      <c r="G176" s="495">
        <v>5379</v>
      </c>
      <c r="H176" s="495">
        <v>5548.7999999999993</v>
      </c>
      <c r="I176" s="495">
        <v>5584.35</v>
      </c>
      <c r="J176" s="495">
        <v>5633.6999999999989</v>
      </c>
      <c r="K176" s="494">
        <v>5535</v>
      </c>
      <c r="L176" s="494">
        <v>5450.1</v>
      </c>
      <c r="M176" s="494">
        <v>2.8080000000000001E-2</v>
      </c>
    </row>
    <row r="177" spans="1:13">
      <c r="A177" s="254">
        <v>167</v>
      </c>
      <c r="B177" s="497" t="s">
        <v>365</v>
      </c>
      <c r="C177" s="494">
        <v>1465.55</v>
      </c>
      <c r="D177" s="495">
        <v>1461.1833333333334</v>
      </c>
      <c r="E177" s="495">
        <v>1444.3666666666668</v>
      </c>
      <c r="F177" s="495">
        <v>1423.1833333333334</v>
      </c>
      <c r="G177" s="495">
        <v>1406.3666666666668</v>
      </c>
      <c r="H177" s="495">
        <v>1482.3666666666668</v>
      </c>
      <c r="I177" s="495">
        <v>1499.1833333333334</v>
      </c>
      <c r="J177" s="495">
        <v>1520.3666666666668</v>
      </c>
      <c r="K177" s="494">
        <v>1478</v>
      </c>
      <c r="L177" s="494">
        <v>1440</v>
      </c>
      <c r="M177" s="494">
        <v>0.58084000000000002</v>
      </c>
    </row>
    <row r="178" spans="1:13">
      <c r="A178" s="254">
        <v>168</v>
      </c>
      <c r="B178" s="497" t="s">
        <v>100</v>
      </c>
      <c r="C178" s="494">
        <v>536.95000000000005</v>
      </c>
      <c r="D178" s="495">
        <v>534.18333333333339</v>
      </c>
      <c r="E178" s="495">
        <v>515.16666666666674</v>
      </c>
      <c r="F178" s="495">
        <v>493.38333333333333</v>
      </c>
      <c r="G178" s="495">
        <v>474.36666666666667</v>
      </c>
      <c r="H178" s="495">
        <v>555.96666666666681</v>
      </c>
      <c r="I178" s="495">
        <v>574.98333333333346</v>
      </c>
      <c r="J178" s="495">
        <v>596.76666666666688</v>
      </c>
      <c r="K178" s="494">
        <v>553.20000000000005</v>
      </c>
      <c r="L178" s="494">
        <v>512.4</v>
      </c>
      <c r="M178" s="494">
        <v>134.13739000000001</v>
      </c>
    </row>
    <row r="179" spans="1:13">
      <c r="A179" s="254">
        <v>169</v>
      </c>
      <c r="B179" s="497" t="s">
        <v>366</v>
      </c>
      <c r="C179" s="494">
        <v>874.5</v>
      </c>
      <c r="D179" s="495">
        <v>877.26666666666677</v>
      </c>
      <c r="E179" s="495">
        <v>867.63333333333355</v>
      </c>
      <c r="F179" s="495">
        <v>860.76666666666677</v>
      </c>
      <c r="G179" s="495">
        <v>851.13333333333355</v>
      </c>
      <c r="H179" s="495">
        <v>884.13333333333355</v>
      </c>
      <c r="I179" s="495">
        <v>893.76666666666677</v>
      </c>
      <c r="J179" s="495">
        <v>900.63333333333355</v>
      </c>
      <c r="K179" s="494">
        <v>886.9</v>
      </c>
      <c r="L179" s="494">
        <v>870.4</v>
      </c>
      <c r="M179" s="494">
        <v>0.17557</v>
      </c>
    </row>
    <row r="180" spans="1:13">
      <c r="A180" s="254">
        <v>170</v>
      </c>
      <c r="B180" s="497" t="s">
        <v>242</v>
      </c>
      <c r="C180" s="494">
        <v>499.7</v>
      </c>
      <c r="D180" s="495">
        <v>502.09999999999997</v>
      </c>
      <c r="E180" s="495">
        <v>494.59999999999991</v>
      </c>
      <c r="F180" s="495">
        <v>489.49999999999994</v>
      </c>
      <c r="G180" s="495">
        <v>481.99999999999989</v>
      </c>
      <c r="H180" s="495">
        <v>507.19999999999993</v>
      </c>
      <c r="I180" s="495">
        <v>514.70000000000005</v>
      </c>
      <c r="J180" s="495">
        <v>519.79999999999995</v>
      </c>
      <c r="K180" s="494">
        <v>509.6</v>
      </c>
      <c r="L180" s="494">
        <v>497</v>
      </c>
      <c r="M180" s="494">
        <v>0.6714</v>
      </c>
    </row>
    <row r="181" spans="1:13">
      <c r="A181" s="254">
        <v>171</v>
      </c>
      <c r="B181" s="497" t="s">
        <v>103</v>
      </c>
      <c r="C181" s="494">
        <v>736.55</v>
      </c>
      <c r="D181" s="495">
        <v>731.80000000000007</v>
      </c>
      <c r="E181" s="495">
        <v>724.75000000000011</v>
      </c>
      <c r="F181" s="495">
        <v>712.95</v>
      </c>
      <c r="G181" s="495">
        <v>705.90000000000009</v>
      </c>
      <c r="H181" s="495">
        <v>743.60000000000014</v>
      </c>
      <c r="I181" s="495">
        <v>750.65000000000009</v>
      </c>
      <c r="J181" s="495">
        <v>762.45000000000016</v>
      </c>
      <c r="K181" s="494">
        <v>738.85</v>
      </c>
      <c r="L181" s="494">
        <v>720</v>
      </c>
      <c r="M181" s="494">
        <v>7.8387500000000001</v>
      </c>
    </row>
    <row r="182" spans="1:13">
      <c r="A182" s="254">
        <v>172</v>
      </c>
      <c r="B182" s="497" t="s">
        <v>243</v>
      </c>
      <c r="C182" s="494">
        <v>509.2</v>
      </c>
      <c r="D182" s="495">
        <v>509.06666666666666</v>
      </c>
      <c r="E182" s="495">
        <v>501.13333333333333</v>
      </c>
      <c r="F182" s="495">
        <v>493.06666666666666</v>
      </c>
      <c r="G182" s="495">
        <v>485.13333333333333</v>
      </c>
      <c r="H182" s="495">
        <v>517.13333333333333</v>
      </c>
      <c r="I182" s="495">
        <v>525.06666666666661</v>
      </c>
      <c r="J182" s="495">
        <v>533.13333333333333</v>
      </c>
      <c r="K182" s="494">
        <v>517</v>
      </c>
      <c r="L182" s="494">
        <v>501</v>
      </c>
      <c r="M182" s="494">
        <v>0.65847999999999995</v>
      </c>
    </row>
    <row r="183" spans="1:13">
      <c r="A183" s="254">
        <v>173</v>
      </c>
      <c r="B183" s="497" t="s">
        <v>244</v>
      </c>
      <c r="C183" s="494">
        <v>1347.75</v>
      </c>
      <c r="D183" s="495">
        <v>1326.8833333333334</v>
      </c>
      <c r="E183" s="495">
        <v>1298.8666666666668</v>
      </c>
      <c r="F183" s="495">
        <v>1249.9833333333333</v>
      </c>
      <c r="G183" s="495">
        <v>1221.9666666666667</v>
      </c>
      <c r="H183" s="495">
        <v>1375.7666666666669</v>
      </c>
      <c r="I183" s="495">
        <v>1403.7833333333338</v>
      </c>
      <c r="J183" s="495">
        <v>1452.666666666667</v>
      </c>
      <c r="K183" s="494">
        <v>1354.9</v>
      </c>
      <c r="L183" s="494">
        <v>1278</v>
      </c>
      <c r="M183" s="494">
        <v>12.14044</v>
      </c>
    </row>
    <row r="184" spans="1:13">
      <c r="A184" s="254">
        <v>174</v>
      </c>
      <c r="B184" s="497" t="s">
        <v>367</v>
      </c>
      <c r="C184" s="494">
        <v>317.55</v>
      </c>
      <c r="D184" s="495">
        <v>320.21666666666664</v>
      </c>
      <c r="E184" s="495">
        <v>312.73333333333329</v>
      </c>
      <c r="F184" s="495">
        <v>307.91666666666663</v>
      </c>
      <c r="G184" s="495">
        <v>300.43333333333328</v>
      </c>
      <c r="H184" s="495">
        <v>325.0333333333333</v>
      </c>
      <c r="I184" s="495">
        <v>332.51666666666665</v>
      </c>
      <c r="J184" s="495">
        <v>337.33333333333331</v>
      </c>
      <c r="K184" s="494">
        <v>327.7</v>
      </c>
      <c r="L184" s="494">
        <v>315.39999999999998</v>
      </c>
      <c r="M184" s="494">
        <v>22.723220000000001</v>
      </c>
    </row>
    <row r="185" spans="1:13">
      <c r="A185" s="254">
        <v>175</v>
      </c>
      <c r="B185" s="497" t="s">
        <v>245</v>
      </c>
      <c r="C185" s="494">
        <v>646.54999999999995</v>
      </c>
      <c r="D185" s="495">
        <v>639.61666666666667</v>
      </c>
      <c r="E185" s="495">
        <v>626.2833333333333</v>
      </c>
      <c r="F185" s="495">
        <v>606.01666666666665</v>
      </c>
      <c r="G185" s="495">
        <v>592.68333333333328</v>
      </c>
      <c r="H185" s="495">
        <v>659.88333333333333</v>
      </c>
      <c r="I185" s="495">
        <v>673.21666666666658</v>
      </c>
      <c r="J185" s="495">
        <v>693.48333333333335</v>
      </c>
      <c r="K185" s="494">
        <v>652.95000000000005</v>
      </c>
      <c r="L185" s="494">
        <v>619.35</v>
      </c>
      <c r="M185" s="494">
        <v>41.174790000000002</v>
      </c>
    </row>
    <row r="186" spans="1:13">
      <c r="A186" s="254">
        <v>176</v>
      </c>
      <c r="B186" s="497" t="s">
        <v>104</v>
      </c>
      <c r="C186" s="494">
        <v>1349.25</v>
      </c>
      <c r="D186" s="495">
        <v>1358.0666666666666</v>
      </c>
      <c r="E186" s="495">
        <v>1316.1833333333332</v>
      </c>
      <c r="F186" s="495">
        <v>1283.1166666666666</v>
      </c>
      <c r="G186" s="495">
        <v>1241.2333333333331</v>
      </c>
      <c r="H186" s="495">
        <v>1391.1333333333332</v>
      </c>
      <c r="I186" s="495">
        <v>1433.0166666666664</v>
      </c>
      <c r="J186" s="495">
        <v>1466.0833333333333</v>
      </c>
      <c r="K186" s="494">
        <v>1399.95</v>
      </c>
      <c r="L186" s="494">
        <v>1325</v>
      </c>
      <c r="M186" s="494">
        <v>20.089289999999998</v>
      </c>
    </row>
    <row r="187" spans="1:13">
      <c r="A187" s="254">
        <v>177</v>
      </c>
      <c r="B187" s="497" t="s">
        <v>368</v>
      </c>
      <c r="C187" s="494">
        <v>293.89999999999998</v>
      </c>
      <c r="D187" s="495">
        <v>291.40000000000003</v>
      </c>
      <c r="E187" s="495">
        <v>284.20000000000005</v>
      </c>
      <c r="F187" s="495">
        <v>274.5</v>
      </c>
      <c r="G187" s="495">
        <v>267.3</v>
      </c>
      <c r="H187" s="495">
        <v>301.10000000000008</v>
      </c>
      <c r="I187" s="495">
        <v>308.3</v>
      </c>
      <c r="J187" s="495">
        <v>318.00000000000011</v>
      </c>
      <c r="K187" s="494">
        <v>298.60000000000002</v>
      </c>
      <c r="L187" s="494">
        <v>281.7</v>
      </c>
      <c r="M187" s="494">
        <v>1.67835</v>
      </c>
    </row>
    <row r="188" spans="1:13">
      <c r="A188" s="254">
        <v>178</v>
      </c>
      <c r="B188" s="497" t="s">
        <v>369</v>
      </c>
      <c r="C188" s="494">
        <v>126.1</v>
      </c>
      <c r="D188" s="495">
        <v>125.31666666666666</v>
      </c>
      <c r="E188" s="495">
        <v>122.78333333333333</v>
      </c>
      <c r="F188" s="495">
        <v>119.46666666666667</v>
      </c>
      <c r="G188" s="495">
        <v>116.93333333333334</v>
      </c>
      <c r="H188" s="495">
        <v>128.63333333333333</v>
      </c>
      <c r="I188" s="495">
        <v>131.16666666666666</v>
      </c>
      <c r="J188" s="495">
        <v>134.48333333333332</v>
      </c>
      <c r="K188" s="494">
        <v>127.85</v>
      </c>
      <c r="L188" s="494">
        <v>122</v>
      </c>
      <c r="M188" s="494">
        <v>8.32193</v>
      </c>
    </row>
    <row r="189" spans="1:13">
      <c r="A189" s="254">
        <v>179</v>
      </c>
      <c r="B189" s="497" t="s">
        <v>370</v>
      </c>
      <c r="C189" s="494">
        <v>879.7</v>
      </c>
      <c r="D189" s="495">
        <v>883.86666666666667</v>
      </c>
      <c r="E189" s="495">
        <v>870.93333333333339</v>
      </c>
      <c r="F189" s="495">
        <v>862.16666666666674</v>
      </c>
      <c r="G189" s="495">
        <v>849.23333333333346</v>
      </c>
      <c r="H189" s="495">
        <v>892.63333333333333</v>
      </c>
      <c r="I189" s="495">
        <v>905.56666666666649</v>
      </c>
      <c r="J189" s="495">
        <v>914.33333333333326</v>
      </c>
      <c r="K189" s="494">
        <v>896.8</v>
      </c>
      <c r="L189" s="494">
        <v>875.1</v>
      </c>
      <c r="M189" s="494">
        <v>0.13056999999999999</v>
      </c>
    </row>
    <row r="190" spans="1:13">
      <c r="A190" s="254">
        <v>180</v>
      </c>
      <c r="B190" s="497" t="s">
        <v>371</v>
      </c>
      <c r="C190" s="494">
        <v>420.25</v>
      </c>
      <c r="D190" s="495">
        <v>425.16666666666669</v>
      </c>
      <c r="E190" s="495">
        <v>411.83333333333337</v>
      </c>
      <c r="F190" s="495">
        <v>403.41666666666669</v>
      </c>
      <c r="G190" s="495">
        <v>390.08333333333337</v>
      </c>
      <c r="H190" s="495">
        <v>433.58333333333337</v>
      </c>
      <c r="I190" s="495">
        <v>446.91666666666674</v>
      </c>
      <c r="J190" s="495">
        <v>455.33333333333337</v>
      </c>
      <c r="K190" s="494">
        <v>438.5</v>
      </c>
      <c r="L190" s="494">
        <v>416.75</v>
      </c>
      <c r="M190" s="494">
        <v>9.6654400000000003</v>
      </c>
    </row>
    <row r="191" spans="1:13">
      <c r="A191" s="254">
        <v>181</v>
      </c>
      <c r="B191" s="497" t="s">
        <v>743</v>
      </c>
      <c r="C191" s="494">
        <v>132.94999999999999</v>
      </c>
      <c r="D191" s="495">
        <v>133.66666666666666</v>
      </c>
      <c r="E191" s="495">
        <v>131.38333333333333</v>
      </c>
      <c r="F191" s="495">
        <v>129.81666666666666</v>
      </c>
      <c r="G191" s="495">
        <v>127.53333333333333</v>
      </c>
      <c r="H191" s="495">
        <v>135.23333333333332</v>
      </c>
      <c r="I191" s="495">
        <v>137.51666666666668</v>
      </c>
      <c r="J191" s="495">
        <v>139.08333333333331</v>
      </c>
      <c r="K191" s="494">
        <v>135.94999999999999</v>
      </c>
      <c r="L191" s="494">
        <v>132.1</v>
      </c>
      <c r="M191" s="494">
        <v>1.3768100000000001</v>
      </c>
    </row>
    <row r="192" spans="1:13">
      <c r="A192" s="254">
        <v>182</v>
      </c>
      <c r="B192" s="497" t="s">
        <v>773</v>
      </c>
      <c r="C192" s="494">
        <v>751.2</v>
      </c>
      <c r="D192" s="495">
        <v>751.08333333333337</v>
      </c>
      <c r="E192" s="495">
        <v>722.16666666666674</v>
      </c>
      <c r="F192" s="495">
        <v>693.13333333333333</v>
      </c>
      <c r="G192" s="495">
        <v>664.2166666666667</v>
      </c>
      <c r="H192" s="495">
        <v>780.11666666666679</v>
      </c>
      <c r="I192" s="495">
        <v>809.03333333333353</v>
      </c>
      <c r="J192" s="495">
        <v>838.06666666666683</v>
      </c>
      <c r="K192" s="494">
        <v>780</v>
      </c>
      <c r="L192" s="494">
        <v>722.05</v>
      </c>
      <c r="M192" s="494">
        <v>5.7682500000000001</v>
      </c>
    </row>
    <row r="193" spans="1:13">
      <c r="A193" s="254">
        <v>183</v>
      </c>
      <c r="B193" s="497" t="s">
        <v>372</v>
      </c>
      <c r="C193" s="494">
        <v>528.65</v>
      </c>
      <c r="D193" s="495">
        <v>529.2166666666667</v>
      </c>
      <c r="E193" s="495">
        <v>523.43333333333339</v>
      </c>
      <c r="F193" s="495">
        <v>518.2166666666667</v>
      </c>
      <c r="G193" s="495">
        <v>512.43333333333339</v>
      </c>
      <c r="H193" s="495">
        <v>534.43333333333339</v>
      </c>
      <c r="I193" s="495">
        <v>540.2166666666667</v>
      </c>
      <c r="J193" s="495">
        <v>545.43333333333339</v>
      </c>
      <c r="K193" s="494">
        <v>535</v>
      </c>
      <c r="L193" s="494">
        <v>524</v>
      </c>
      <c r="M193" s="494">
        <v>7.0259999999999998</v>
      </c>
    </row>
    <row r="194" spans="1:13">
      <c r="A194" s="254">
        <v>184</v>
      </c>
      <c r="B194" s="497" t="s">
        <v>373</v>
      </c>
      <c r="C194" s="494">
        <v>55.4</v>
      </c>
      <c r="D194" s="495">
        <v>55.766666666666673</v>
      </c>
      <c r="E194" s="495">
        <v>54.383333333333347</v>
      </c>
      <c r="F194" s="495">
        <v>53.366666666666674</v>
      </c>
      <c r="G194" s="495">
        <v>51.983333333333348</v>
      </c>
      <c r="H194" s="495">
        <v>56.783333333333346</v>
      </c>
      <c r="I194" s="495">
        <v>58.166666666666671</v>
      </c>
      <c r="J194" s="495">
        <v>59.183333333333344</v>
      </c>
      <c r="K194" s="494">
        <v>57.15</v>
      </c>
      <c r="L194" s="494">
        <v>54.75</v>
      </c>
      <c r="M194" s="494">
        <v>10.535780000000001</v>
      </c>
    </row>
    <row r="195" spans="1:13">
      <c r="A195" s="254">
        <v>185</v>
      </c>
      <c r="B195" s="497" t="s">
        <v>374</v>
      </c>
      <c r="C195" s="494">
        <v>308.45</v>
      </c>
      <c r="D195" s="495">
        <v>307.66666666666669</v>
      </c>
      <c r="E195" s="495">
        <v>302.08333333333337</v>
      </c>
      <c r="F195" s="495">
        <v>295.7166666666667</v>
      </c>
      <c r="G195" s="495">
        <v>290.13333333333338</v>
      </c>
      <c r="H195" s="495">
        <v>314.03333333333336</v>
      </c>
      <c r="I195" s="495">
        <v>319.61666666666673</v>
      </c>
      <c r="J195" s="495">
        <v>325.98333333333335</v>
      </c>
      <c r="K195" s="494">
        <v>313.25</v>
      </c>
      <c r="L195" s="494">
        <v>301.3</v>
      </c>
      <c r="M195" s="494">
        <v>6.1532299999999998</v>
      </c>
    </row>
    <row r="196" spans="1:13">
      <c r="A196" s="254">
        <v>186</v>
      </c>
      <c r="B196" s="497" t="s">
        <v>375</v>
      </c>
      <c r="C196" s="494">
        <v>95.9</v>
      </c>
      <c r="D196" s="495">
        <v>96.316666666666677</v>
      </c>
      <c r="E196" s="495">
        <v>94.683333333333351</v>
      </c>
      <c r="F196" s="495">
        <v>93.466666666666669</v>
      </c>
      <c r="G196" s="495">
        <v>91.833333333333343</v>
      </c>
      <c r="H196" s="495">
        <v>97.53333333333336</v>
      </c>
      <c r="I196" s="495">
        <v>99.166666666666686</v>
      </c>
      <c r="J196" s="495">
        <v>100.38333333333337</v>
      </c>
      <c r="K196" s="494">
        <v>97.95</v>
      </c>
      <c r="L196" s="494">
        <v>95.1</v>
      </c>
      <c r="M196" s="494">
        <v>9.1645099999999999</v>
      </c>
    </row>
    <row r="197" spans="1:13">
      <c r="A197" s="254">
        <v>187</v>
      </c>
      <c r="B197" s="497" t="s">
        <v>376</v>
      </c>
      <c r="C197" s="494">
        <v>87.65</v>
      </c>
      <c r="D197" s="495">
        <v>86.983333333333334</v>
      </c>
      <c r="E197" s="495">
        <v>85.666666666666671</v>
      </c>
      <c r="F197" s="495">
        <v>83.683333333333337</v>
      </c>
      <c r="G197" s="495">
        <v>82.366666666666674</v>
      </c>
      <c r="H197" s="495">
        <v>88.966666666666669</v>
      </c>
      <c r="I197" s="495">
        <v>90.283333333333331</v>
      </c>
      <c r="J197" s="495">
        <v>92.266666666666666</v>
      </c>
      <c r="K197" s="494">
        <v>88.3</v>
      </c>
      <c r="L197" s="494">
        <v>85</v>
      </c>
      <c r="M197" s="494">
        <v>9.4337400000000002</v>
      </c>
    </row>
    <row r="198" spans="1:13">
      <c r="A198" s="254">
        <v>188</v>
      </c>
      <c r="B198" s="497" t="s">
        <v>246</v>
      </c>
      <c r="C198" s="494">
        <v>256.05</v>
      </c>
      <c r="D198" s="495">
        <v>253.81666666666669</v>
      </c>
      <c r="E198" s="495">
        <v>250.78333333333336</v>
      </c>
      <c r="F198" s="495">
        <v>245.51666666666668</v>
      </c>
      <c r="G198" s="495">
        <v>242.48333333333335</v>
      </c>
      <c r="H198" s="495">
        <v>259.08333333333337</v>
      </c>
      <c r="I198" s="495">
        <v>262.11666666666673</v>
      </c>
      <c r="J198" s="495">
        <v>267.38333333333338</v>
      </c>
      <c r="K198" s="494">
        <v>256.85000000000002</v>
      </c>
      <c r="L198" s="494">
        <v>248.55</v>
      </c>
      <c r="M198" s="494">
        <v>4.8483499999999999</v>
      </c>
    </row>
    <row r="199" spans="1:13">
      <c r="A199" s="254">
        <v>189</v>
      </c>
      <c r="B199" s="497" t="s">
        <v>377</v>
      </c>
      <c r="C199" s="494">
        <v>703.55</v>
      </c>
      <c r="D199" s="495">
        <v>703.31666666666661</v>
      </c>
      <c r="E199" s="495">
        <v>695.28333333333319</v>
      </c>
      <c r="F199" s="495">
        <v>687.01666666666654</v>
      </c>
      <c r="G199" s="495">
        <v>678.98333333333312</v>
      </c>
      <c r="H199" s="495">
        <v>711.58333333333326</v>
      </c>
      <c r="I199" s="495">
        <v>719.61666666666656</v>
      </c>
      <c r="J199" s="495">
        <v>727.88333333333333</v>
      </c>
      <c r="K199" s="494">
        <v>711.35</v>
      </c>
      <c r="L199" s="494">
        <v>695.05</v>
      </c>
      <c r="M199" s="494">
        <v>6.5659999999999996E-2</v>
      </c>
    </row>
    <row r="200" spans="1:13">
      <c r="A200" s="254">
        <v>190</v>
      </c>
      <c r="B200" s="497" t="s">
        <v>247</v>
      </c>
      <c r="C200" s="494">
        <v>2174.6</v>
      </c>
      <c r="D200" s="495">
        <v>2150.2000000000003</v>
      </c>
      <c r="E200" s="495">
        <v>2090.4000000000005</v>
      </c>
      <c r="F200" s="495">
        <v>2006.2000000000003</v>
      </c>
      <c r="G200" s="495">
        <v>1946.4000000000005</v>
      </c>
      <c r="H200" s="495">
        <v>2234.4000000000005</v>
      </c>
      <c r="I200" s="495">
        <v>2294.2000000000007</v>
      </c>
      <c r="J200" s="495">
        <v>2378.4000000000005</v>
      </c>
      <c r="K200" s="494">
        <v>2210</v>
      </c>
      <c r="L200" s="494">
        <v>2066</v>
      </c>
      <c r="M200" s="494">
        <v>8.9845299999999995</v>
      </c>
    </row>
    <row r="201" spans="1:13">
      <c r="A201" s="254">
        <v>191</v>
      </c>
      <c r="B201" s="497" t="s">
        <v>107</v>
      </c>
      <c r="C201" s="494">
        <v>991.9</v>
      </c>
      <c r="D201" s="495">
        <v>981.7833333333333</v>
      </c>
      <c r="E201" s="495">
        <v>968.86666666666656</v>
      </c>
      <c r="F201" s="495">
        <v>945.83333333333326</v>
      </c>
      <c r="G201" s="495">
        <v>932.91666666666652</v>
      </c>
      <c r="H201" s="495">
        <v>1004.8166666666666</v>
      </c>
      <c r="I201" s="495">
        <v>1017.7333333333333</v>
      </c>
      <c r="J201" s="495">
        <v>1040.7666666666667</v>
      </c>
      <c r="K201" s="494">
        <v>994.7</v>
      </c>
      <c r="L201" s="494">
        <v>958.75</v>
      </c>
      <c r="M201" s="494">
        <v>74.302790000000002</v>
      </c>
    </row>
    <row r="202" spans="1:13">
      <c r="A202" s="254">
        <v>192</v>
      </c>
      <c r="B202" s="497" t="s">
        <v>248</v>
      </c>
      <c r="C202" s="494">
        <v>2949.5</v>
      </c>
      <c r="D202" s="495">
        <v>2921.25</v>
      </c>
      <c r="E202" s="495">
        <v>2883.5</v>
      </c>
      <c r="F202" s="495">
        <v>2817.5</v>
      </c>
      <c r="G202" s="495">
        <v>2779.75</v>
      </c>
      <c r="H202" s="495">
        <v>2987.25</v>
      </c>
      <c r="I202" s="495">
        <v>3025</v>
      </c>
      <c r="J202" s="495">
        <v>3091</v>
      </c>
      <c r="K202" s="494">
        <v>2959</v>
      </c>
      <c r="L202" s="494">
        <v>2855.25</v>
      </c>
      <c r="M202" s="494">
        <v>3.14438</v>
      </c>
    </row>
    <row r="203" spans="1:13">
      <c r="A203" s="254">
        <v>193</v>
      </c>
      <c r="B203" s="497" t="s">
        <v>109</v>
      </c>
      <c r="C203" s="494">
        <v>1430.1</v>
      </c>
      <c r="D203" s="495">
        <v>1419.2666666666667</v>
      </c>
      <c r="E203" s="495">
        <v>1401.8333333333333</v>
      </c>
      <c r="F203" s="495">
        <v>1373.5666666666666</v>
      </c>
      <c r="G203" s="495">
        <v>1356.1333333333332</v>
      </c>
      <c r="H203" s="495">
        <v>1447.5333333333333</v>
      </c>
      <c r="I203" s="495">
        <v>1464.9666666666667</v>
      </c>
      <c r="J203" s="495">
        <v>1493.2333333333333</v>
      </c>
      <c r="K203" s="494">
        <v>1436.7</v>
      </c>
      <c r="L203" s="494">
        <v>1391</v>
      </c>
      <c r="M203" s="494">
        <v>172.22492</v>
      </c>
    </row>
    <row r="204" spans="1:13">
      <c r="A204" s="254">
        <v>194</v>
      </c>
      <c r="B204" s="497" t="s">
        <v>249</v>
      </c>
      <c r="C204" s="494">
        <v>694.45</v>
      </c>
      <c r="D204" s="495">
        <v>698.7166666666667</v>
      </c>
      <c r="E204" s="495">
        <v>683.73333333333335</v>
      </c>
      <c r="F204" s="495">
        <v>673.01666666666665</v>
      </c>
      <c r="G204" s="495">
        <v>658.0333333333333</v>
      </c>
      <c r="H204" s="495">
        <v>709.43333333333339</v>
      </c>
      <c r="I204" s="495">
        <v>724.41666666666674</v>
      </c>
      <c r="J204" s="495">
        <v>735.13333333333344</v>
      </c>
      <c r="K204" s="494">
        <v>713.7</v>
      </c>
      <c r="L204" s="494">
        <v>688</v>
      </c>
      <c r="M204" s="494">
        <v>25.661249999999999</v>
      </c>
    </row>
    <row r="205" spans="1:13">
      <c r="A205" s="254">
        <v>195</v>
      </c>
      <c r="B205" s="497" t="s">
        <v>382</v>
      </c>
      <c r="C205" s="494">
        <v>24.65</v>
      </c>
      <c r="D205" s="495">
        <v>24.549999999999997</v>
      </c>
      <c r="E205" s="495">
        <v>24.149999999999995</v>
      </c>
      <c r="F205" s="495">
        <v>23.65</v>
      </c>
      <c r="G205" s="495">
        <v>23.249999999999996</v>
      </c>
      <c r="H205" s="495">
        <v>25.049999999999994</v>
      </c>
      <c r="I205" s="495">
        <v>25.45</v>
      </c>
      <c r="J205" s="495">
        <v>25.949999999999992</v>
      </c>
      <c r="K205" s="494">
        <v>24.95</v>
      </c>
      <c r="L205" s="494">
        <v>24.05</v>
      </c>
      <c r="M205" s="494">
        <v>22.43853</v>
      </c>
    </row>
    <row r="206" spans="1:13">
      <c r="A206" s="254">
        <v>196</v>
      </c>
      <c r="B206" s="497" t="s">
        <v>378</v>
      </c>
      <c r="C206" s="494">
        <v>22.5</v>
      </c>
      <c r="D206" s="495">
        <v>22.599999999999998</v>
      </c>
      <c r="E206" s="495">
        <v>22.199999999999996</v>
      </c>
      <c r="F206" s="495">
        <v>21.9</v>
      </c>
      <c r="G206" s="495">
        <v>21.499999999999996</v>
      </c>
      <c r="H206" s="495">
        <v>22.899999999999995</v>
      </c>
      <c r="I206" s="495">
        <v>23.299999999999994</v>
      </c>
      <c r="J206" s="495">
        <v>23.599999999999994</v>
      </c>
      <c r="K206" s="494">
        <v>23</v>
      </c>
      <c r="L206" s="494">
        <v>22.3</v>
      </c>
      <c r="M206" s="494">
        <v>5.5029399999999997</v>
      </c>
    </row>
    <row r="207" spans="1:13">
      <c r="A207" s="254">
        <v>197</v>
      </c>
      <c r="B207" s="497" t="s">
        <v>379</v>
      </c>
      <c r="C207" s="494">
        <v>748.8</v>
      </c>
      <c r="D207" s="495">
        <v>745.93333333333339</v>
      </c>
      <c r="E207" s="495">
        <v>732.91666666666674</v>
      </c>
      <c r="F207" s="495">
        <v>717.0333333333333</v>
      </c>
      <c r="G207" s="495">
        <v>704.01666666666665</v>
      </c>
      <c r="H207" s="495">
        <v>761.81666666666683</v>
      </c>
      <c r="I207" s="495">
        <v>774.83333333333348</v>
      </c>
      <c r="J207" s="495">
        <v>790.71666666666692</v>
      </c>
      <c r="K207" s="494">
        <v>758.95</v>
      </c>
      <c r="L207" s="494">
        <v>730.05</v>
      </c>
      <c r="M207" s="494">
        <v>0.15834000000000001</v>
      </c>
    </row>
    <row r="208" spans="1:13">
      <c r="A208" s="254">
        <v>198</v>
      </c>
      <c r="B208" s="497" t="s">
        <v>105</v>
      </c>
      <c r="C208" s="494">
        <v>1010.2</v>
      </c>
      <c r="D208" s="495">
        <v>1017.3499999999999</v>
      </c>
      <c r="E208" s="495">
        <v>996.69999999999982</v>
      </c>
      <c r="F208" s="495">
        <v>983.19999999999993</v>
      </c>
      <c r="G208" s="495">
        <v>962.54999999999984</v>
      </c>
      <c r="H208" s="495">
        <v>1030.8499999999999</v>
      </c>
      <c r="I208" s="495">
        <v>1051.5</v>
      </c>
      <c r="J208" s="495">
        <v>1064.9999999999998</v>
      </c>
      <c r="K208" s="494">
        <v>1038</v>
      </c>
      <c r="L208" s="494">
        <v>1003.85</v>
      </c>
      <c r="M208" s="494">
        <v>14.67066</v>
      </c>
    </row>
    <row r="209" spans="1:13">
      <c r="A209" s="254">
        <v>199</v>
      </c>
      <c r="B209" s="497" t="s">
        <v>380</v>
      </c>
      <c r="C209" s="494">
        <v>230.95</v>
      </c>
      <c r="D209" s="495">
        <v>229.53333333333333</v>
      </c>
      <c r="E209" s="495">
        <v>226.16666666666666</v>
      </c>
      <c r="F209" s="495">
        <v>221.38333333333333</v>
      </c>
      <c r="G209" s="495">
        <v>218.01666666666665</v>
      </c>
      <c r="H209" s="495">
        <v>234.31666666666666</v>
      </c>
      <c r="I209" s="495">
        <v>237.68333333333334</v>
      </c>
      <c r="J209" s="495">
        <v>242.46666666666667</v>
      </c>
      <c r="K209" s="494">
        <v>232.9</v>
      </c>
      <c r="L209" s="494">
        <v>224.75</v>
      </c>
      <c r="M209" s="494">
        <v>1.0122800000000001</v>
      </c>
    </row>
    <row r="210" spans="1:13">
      <c r="A210" s="254">
        <v>200</v>
      </c>
      <c r="B210" s="497" t="s">
        <v>381</v>
      </c>
      <c r="C210" s="494">
        <v>312</v>
      </c>
      <c r="D210" s="495">
        <v>312.83333333333331</v>
      </c>
      <c r="E210" s="495">
        <v>302.41666666666663</v>
      </c>
      <c r="F210" s="495">
        <v>292.83333333333331</v>
      </c>
      <c r="G210" s="495">
        <v>282.41666666666663</v>
      </c>
      <c r="H210" s="495">
        <v>322.41666666666663</v>
      </c>
      <c r="I210" s="495">
        <v>332.83333333333326</v>
      </c>
      <c r="J210" s="495">
        <v>342.41666666666663</v>
      </c>
      <c r="K210" s="494">
        <v>323.25</v>
      </c>
      <c r="L210" s="494">
        <v>303.25</v>
      </c>
      <c r="M210" s="494">
        <v>0.69625000000000004</v>
      </c>
    </row>
    <row r="211" spans="1:13">
      <c r="A211" s="254">
        <v>201</v>
      </c>
      <c r="B211" s="497" t="s">
        <v>110</v>
      </c>
      <c r="C211" s="494">
        <v>2862.55</v>
      </c>
      <c r="D211" s="495">
        <v>2857.5166666666664</v>
      </c>
      <c r="E211" s="495">
        <v>2825.0333333333328</v>
      </c>
      <c r="F211" s="495">
        <v>2787.5166666666664</v>
      </c>
      <c r="G211" s="495">
        <v>2755.0333333333328</v>
      </c>
      <c r="H211" s="495">
        <v>2895.0333333333328</v>
      </c>
      <c r="I211" s="495">
        <v>2927.5166666666664</v>
      </c>
      <c r="J211" s="495">
        <v>2965.0333333333328</v>
      </c>
      <c r="K211" s="494">
        <v>2890</v>
      </c>
      <c r="L211" s="494">
        <v>2820</v>
      </c>
      <c r="M211" s="494">
        <v>6.8342599999999996</v>
      </c>
    </row>
    <row r="212" spans="1:13">
      <c r="A212" s="254">
        <v>202</v>
      </c>
      <c r="B212" s="497" t="s">
        <v>383</v>
      </c>
      <c r="C212" s="494">
        <v>42.45</v>
      </c>
      <c r="D212" s="495">
        <v>42.5</v>
      </c>
      <c r="E212" s="495">
        <v>41.75</v>
      </c>
      <c r="F212" s="495">
        <v>41.05</v>
      </c>
      <c r="G212" s="495">
        <v>40.299999999999997</v>
      </c>
      <c r="H212" s="495">
        <v>43.2</v>
      </c>
      <c r="I212" s="495">
        <v>43.95</v>
      </c>
      <c r="J212" s="495">
        <v>44.650000000000006</v>
      </c>
      <c r="K212" s="494">
        <v>43.25</v>
      </c>
      <c r="L212" s="494">
        <v>41.8</v>
      </c>
      <c r="M212" s="494">
        <v>65.337090000000003</v>
      </c>
    </row>
    <row r="213" spans="1:13">
      <c r="A213" s="254">
        <v>203</v>
      </c>
      <c r="B213" s="497" t="s">
        <v>112</v>
      </c>
      <c r="C213" s="494">
        <v>353.55</v>
      </c>
      <c r="D213" s="495">
        <v>356.7</v>
      </c>
      <c r="E213" s="495">
        <v>346.59999999999997</v>
      </c>
      <c r="F213" s="495">
        <v>339.65</v>
      </c>
      <c r="G213" s="495">
        <v>329.54999999999995</v>
      </c>
      <c r="H213" s="495">
        <v>363.65</v>
      </c>
      <c r="I213" s="495">
        <v>373.75</v>
      </c>
      <c r="J213" s="495">
        <v>380.7</v>
      </c>
      <c r="K213" s="494">
        <v>366.8</v>
      </c>
      <c r="L213" s="494">
        <v>349.75</v>
      </c>
      <c r="M213" s="494">
        <v>218.2552</v>
      </c>
    </row>
    <row r="214" spans="1:13">
      <c r="A214" s="254">
        <v>204</v>
      </c>
      <c r="B214" s="497" t="s">
        <v>384</v>
      </c>
      <c r="C214" s="494">
        <v>969</v>
      </c>
      <c r="D214" s="495">
        <v>963.81666666666661</v>
      </c>
      <c r="E214" s="495">
        <v>951.48333333333323</v>
      </c>
      <c r="F214" s="495">
        <v>933.96666666666658</v>
      </c>
      <c r="G214" s="495">
        <v>921.63333333333321</v>
      </c>
      <c r="H214" s="495">
        <v>981.33333333333326</v>
      </c>
      <c r="I214" s="495">
        <v>993.66666666666674</v>
      </c>
      <c r="J214" s="495">
        <v>1011.1833333333333</v>
      </c>
      <c r="K214" s="494">
        <v>976.15</v>
      </c>
      <c r="L214" s="494">
        <v>946.3</v>
      </c>
      <c r="M214" s="494">
        <v>1.27817</v>
      </c>
    </row>
    <row r="215" spans="1:13">
      <c r="A215" s="254">
        <v>205</v>
      </c>
      <c r="B215" s="497" t="s">
        <v>385</v>
      </c>
      <c r="C215" s="494">
        <v>137.25</v>
      </c>
      <c r="D215" s="495">
        <v>139.53333333333333</v>
      </c>
      <c r="E215" s="495">
        <v>134.06666666666666</v>
      </c>
      <c r="F215" s="495">
        <v>130.88333333333333</v>
      </c>
      <c r="G215" s="495">
        <v>125.41666666666666</v>
      </c>
      <c r="H215" s="495">
        <v>142.71666666666667</v>
      </c>
      <c r="I215" s="495">
        <v>148.18333333333331</v>
      </c>
      <c r="J215" s="495">
        <v>151.36666666666667</v>
      </c>
      <c r="K215" s="494">
        <v>145</v>
      </c>
      <c r="L215" s="494">
        <v>136.35</v>
      </c>
      <c r="M215" s="494">
        <v>33.091670000000001</v>
      </c>
    </row>
    <row r="216" spans="1:13">
      <c r="A216" s="254">
        <v>206</v>
      </c>
      <c r="B216" s="497" t="s">
        <v>113</v>
      </c>
      <c r="C216" s="494">
        <v>237.15</v>
      </c>
      <c r="D216" s="495">
        <v>234.56666666666669</v>
      </c>
      <c r="E216" s="495">
        <v>231.23333333333338</v>
      </c>
      <c r="F216" s="495">
        <v>225.31666666666669</v>
      </c>
      <c r="G216" s="495">
        <v>221.98333333333338</v>
      </c>
      <c r="H216" s="495">
        <v>240.48333333333338</v>
      </c>
      <c r="I216" s="495">
        <v>243.81666666666669</v>
      </c>
      <c r="J216" s="495">
        <v>249.73333333333338</v>
      </c>
      <c r="K216" s="494">
        <v>237.9</v>
      </c>
      <c r="L216" s="494">
        <v>228.65</v>
      </c>
      <c r="M216" s="494">
        <v>43.428100000000001</v>
      </c>
    </row>
    <row r="217" spans="1:13">
      <c r="A217" s="254">
        <v>207</v>
      </c>
      <c r="B217" s="497" t="s">
        <v>114</v>
      </c>
      <c r="C217" s="494">
        <v>2460.65</v>
      </c>
      <c r="D217" s="495">
        <v>2459.5833333333335</v>
      </c>
      <c r="E217" s="495">
        <v>2422.166666666667</v>
      </c>
      <c r="F217" s="495">
        <v>2383.6833333333334</v>
      </c>
      <c r="G217" s="495">
        <v>2346.2666666666669</v>
      </c>
      <c r="H217" s="495">
        <v>2498.0666666666671</v>
      </c>
      <c r="I217" s="495">
        <v>2535.483333333334</v>
      </c>
      <c r="J217" s="495">
        <v>2573.9666666666672</v>
      </c>
      <c r="K217" s="494">
        <v>2497</v>
      </c>
      <c r="L217" s="494">
        <v>2421.1</v>
      </c>
      <c r="M217" s="494">
        <v>33.523789999999998</v>
      </c>
    </row>
    <row r="218" spans="1:13">
      <c r="A218" s="254">
        <v>208</v>
      </c>
      <c r="B218" s="497" t="s">
        <v>250</v>
      </c>
      <c r="C218" s="494">
        <v>291.75</v>
      </c>
      <c r="D218" s="495">
        <v>293.21666666666664</v>
      </c>
      <c r="E218" s="495">
        <v>288.5333333333333</v>
      </c>
      <c r="F218" s="495">
        <v>285.31666666666666</v>
      </c>
      <c r="G218" s="495">
        <v>280.63333333333333</v>
      </c>
      <c r="H218" s="495">
        <v>296.43333333333328</v>
      </c>
      <c r="I218" s="495">
        <v>301.11666666666656</v>
      </c>
      <c r="J218" s="495">
        <v>304.33333333333326</v>
      </c>
      <c r="K218" s="494">
        <v>297.89999999999998</v>
      </c>
      <c r="L218" s="494">
        <v>290</v>
      </c>
      <c r="M218" s="494">
        <v>10.15424</v>
      </c>
    </row>
    <row r="219" spans="1:13">
      <c r="A219" s="254">
        <v>209</v>
      </c>
      <c r="B219" s="497" t="s">
        <v>386</v>
      </c>
      <c r="C219" s="494">
        <v>42865.95</v>
      </c>
      <c r="D219" s="495">
        <v>42951.616666666669</v>
      </c>
      <c r="E219" s="495">
        <v>42514.333333333336</v>
      </c>
      <c r="F219" s="495">
        <v>42162.716666666667</v>
      </c>
      <c r="G219" s="495">
        <v>41725.433333333334</v>
      </c>
      <c r="H219" s="495">
        <v>43303.233333333337</v>
      </c>
      <c r="I219" s="495">
        <v>43740.516666666663</v>
      </c>
      <c r="J219" s="495">
        <v>44092.133333333339</v>
      </c>
      <c r="K219" s="494">
        <v>43388.9</v>
      </c>
      <c r="L219" s="494">
        <v>42600</v>
      </c>
      <c r="M219" s="494">
        <v>2.7650000000000001E-2</v>
      </c>
    </row>
    <row r="220" spans="1:13">
      <c r="A220" s="254">
        <v>210</v>
      </c>
      <c r="B220" s="497" t="s">
        <v>251</v>
      </c>
      <c r="C220" s="494">
        <v>41.2</v>
      </c>
      <c r="D220" s="495">
        <v>41.333333333333336</v>
      </c>
      <c r="E220" s="495">
        <v>40.416666666666671</v>
      </c>
      <c r="F220" s="495">
        <v>39.633333333333333</v>
      </c>
      <c r="G220" s="495">
        <v>38.716666666666669</v>
      </c>
      <c r="H220" s="495">
        <v>42.116666666666674</v>
      </c>
      <c r="I220" s="495">
        <v>43.033333333333346</v>
      </c>
      <c r="J220" s="495">
        <v>43.816666666666677</v>
      </c>
      <c r="K220" s="494">
        <v>42.25</v>
      </c>
      <c r="L220" s="494">
        <v>40.549999999999997</v>
      </c>
      <c r="M220" s="494">
        <v>11.975820000000001</v>
      </c>
    </row>
    <row r="221" spans="1:13">
      <c r="A221" s="254">
        <v>211</v>
      </c>
      <c r="B221" s="497" t="s">
        <v>108</v>
      </c>
      <c r="C221" s="494">
        <v>2547.15</v>
      </c>
      <c r="D221" s="495">
        <v>2531.7166666666667</v>
      </c>
      <c r="E221" s="495">
        <v>2508.4333333333334</v>
      </c>
      <c r="F221" s="495">
        <v>2469.7166666666667</v>
      </c>
      <c r="G221" s="495">
        <v>2446.4333333333334</v>
      </c>
      <c r="H221" s="495">
        <v>2570.4333333333334</v>
      </c>
      <c r="I221" s="495">
        <v>2593.7166666666672</v>
      </c>
      <c r="J221" s="495">
        <v>2632.4333333333334</v>
      </c>
      <c r="K221" s="494">
        <v>2555</v>
      </c>
      <c r="L221" s="494">
        <v>2493</v>
      </c>
      <c r="M221" s="494">
        <v>42.016330000000004</v>
      </c>
    </row>
    <row r="222" spans="1:13">
      <c r="A222" s="254">
        <v>212</v>
      </c>
      <c r="B222" s="497" t="s">
        <v>835</v>
      </c>
      <c r="C222" s="494">
        <v>267.75</v>
      </c>
      <c r="D222" s="495">
        <v>268.83333333333331</v>
      </c>
      <c r="E222" s="495">
        <v>265.86666666666662</v>
      </c>
      <c r="F222" s="495">
        <v>263.98333333333329</v>
      </c>
      <c r="G222" s="495">
        <v>261.01666666666659</v>
      </c>
      <c r="H222" s="495">
        <v>270.71666666666664</v>
      </c>
      <c r="I222" s="495">
        <v>273.68333333333334</v>
      </c>
      <c r="J222" s="495">
        <v>275.56666666666666</v>
      </c>
      <c r="K222" s="494">
        <v>271.8</v>
      </c>
      <c r="L222" s="494">
        <v>266.95</v>
      </c>
      <c r="M222" s="494">
        <v>0.53152999999999995</v>
      </c>
    </row>
    <row r="223" spans="1:13">
      <c r="A223" s="254">
        <v>213</v>
      </c>
      <c r="B223" s="497" t="s">
        <v>116</v>
      </c>
      <c r="C223" s="494">
        <v>575.20000000000005</v>
      </c>
      <c r="D223" s="495">
        <v>568.69999999999993</v>
      </c>
      <c r="E223" s="495">
        <v>560.64999999999986</v>
      </c>
      <c r="F223" s="495">
        <v>546.09999999999991</v>
      </c>
      <c r="G223" s="495">
        <v>538.04999999999984</v>
      </c>
      <c r="H223" s="495">
        <v>583.24999999999989</v>
      </c>
      <c r="I223" s="495">
        <v>591.29999999999984</v>
      </c>
      <c r="J223" s="495">
        <v>605.84999999999991</v>
      </c>
      <c r="K223" s="494">
        <v>576.75</v>
      </c>
      <c r="L223" s="494">
        <v>554.15</v>
      </c>
      <c r="M223" s="494">
        <v>376.14884000000001</v>
      </c>
    </row>
    <row r="224" spans="1:13">
      <c r="A224" s="254">
        <v>214</v>
      </c>
      <c r="B224" s="497" t="s">
        <v>252</v>
      </c>
      <c r="C224" s="494">
        <v>1386.6</v>
      </c>
      <c r="D224" s="495">
        <v>1372.2666666666667</v>
      </c>
      <c r="E224" s="495">
        <v>1348.8833333333332</v>
      </c>
      <c r="F224" s="495">
        <v>1311.1666666666665</v>
      </c>
      <c r="G224" s="495">
        <v>1287.7833333333331</v>
      </c>
      <c r="H224" s="495">
        <v>1409.9833333333333</v>
      </c>
      <c r="I224" s="495">
        <v>1433.366666666667</v>
      </c>
      <c r="J224" s="495">
        <v>1471.0833333333335</v>
      </c>
      <c r="K224" s="494">
        <v>1395.65</v>
      </c>
      <c r="L224" s="494">
        <v>1334.55</v>
      </c>
      <c r="M224" s="494">
        <v>5.9721799999999998</v>
      </c>
    </row>
    <row r="225" spans="1:13">
      <c r="A225" s="254">
        <v>215</v>
      </c>
      <c r="B225" s="497" t="s">
        <v>117</v>
      </c>
      <c r="C225" s="494">
        <v>456</v>
      </c>
      <c r="D225" s="495">
        <v>454.31666666666666</v>
      </c>
      <c r="E225" s="495">
        <v>445.7833333333333</v>
      </c>
      <c r="F225" s="495">
        <v>435.56666666666666</v>
      </c>
      <c r="G225" s="495">
        <v>427.0333333333333</v>
      </c>
      <c r="H225" s="495">
        <v>464.5333333333333</v>
      </c>
      <c r="I225" s="495">
        <v>473.06666666666672</v>
      </c>
      <c r="J225" s="495">
        <v>483.2833333333333</v>
      </c>
      <c r="K225" s="494">
        <v>462.85</v>
      </c>
      <c r="L225" s="494">
        <v>444.1</v>
      </c>
      <c r="M225" s="494">
        <v>15.93383</v>
      </c>
    </row>
    <row r="226" spans="1:13">
      <c r="A226" s="254">
        <v>216</v>
      </c>
      <c r="B226" s="497" t="s">
        <v>387</v>
      </c>
      <c r="C226" s="494">
        <v>409.8</v>
      </c>
      <c r="D226" s="495">
        <v>407.31666666666661</v>
      </c>
      <c r="E226" s="495">
        <v>397.63333333333321</v>
      </c>
      <c r="F226" s="495">
        <v>385.46666666666658</v>
      </c>
      <c r="G226" s="495">
        <v>375.78333333333319</v>
      </c>
      <c r="H226" s="495">
        <v>419.48333333333323</v>
      </c>
      <c r="I226" s="495">
        <v>429.16666666666663</v>
      </c>
      <c r="J226" s="495">
        <v>441.33333333333326</v>
      </c>
      <c r="K226" s="494">
        <v>417</v>
      </c>
      <c r="L226" s="494">
        <v>395.15</v>
      </c>
      <c r="M226" s="494">
        <v>13.780239999999999</v>
      </c>
    </row>
    <row r="227" spans="1:13">
      <c r="A227" s="254">
        <v>217</v>
      </c>
      <c r="B227" s="497" t="s">
        <v>388</v>
      </c>
      <c r="C227" s="494">
        <v>3284.15</v>
      </c>
      <c r="D227" s="495">
        <v>3313.9833333333336</v>
      </c>
      <c r="E227" s="495">
        <v>3238.1166666666672</v>
      </c>
      <c r="F227" s="495">
        <v>3192.0833333333335</v>
      </c>
      <c r="G227" s="495">
        <v>3116.2166666666672</v>
      </c>
      <c r="H227" s="495">
        <v>3360.0166666666673</v>
      </c>
      <c r="I227" s="495">
        <v>3435.8833333333341</v>
      </c>
      <c r="J227" s="495">
        <v>3481.9166666666674</v>
      </c>
      <c r="K227" s="494">
        <v>3389.85</v>
      </c>
      <c r="L227" s="494">
        <v>3267.95</v>
      </c>
      <c r="M227" s="494">
        <v>4.6089999999999999E-2</v>
      </c>
    </row>
    <row r="228" spans="1:13">
      <c r="A228" s="254">
        <v>218</v>
      </c>
      <c r="B228" s="497" t="s">
        <v>253</v>
      </c>
      <c r="C228" s="494">
        <v>35.799999999999997</v>
      </c>
      <c r="D228" s="495">
        <v>35.866666666666667</v>
      </c>
      <c r="E228" s="495">
        <v>35.133333333333333</v>
      </c>
      <c r="F228" s="495">
        <v>34.466666666666669</v>
      </c>
      <c r="G228" s="495">
        <v>33.733333333333334</v>
      </c>
      <c r="H228" s="495">
        <v>36.533333333333331</v>
      </c>
      <c r="I228" s="495">
        <v>37.266666666666666</v>
      </c>
      <c r="J228" s="495">
        <v>37.93333333333333</v>
      </c>
      <c r="K228" s="494">
        <v>36.6</v>
      </c>
      <c r="L228" s="494">
        <v>35.200000000000003</v>
      </c>
      <c r="M228" s="494">
        <v>139.96973</v>
      </c>
    </row>
    <row r="229" spans="1:13">
      <c r="A229" s="254">
        <v>219</v>
      </c>
      <c r="B229" s="497" t="s">
        <v>119</v>
      </c>
      <c r="C229" s="494">
        <v>52.45</v>
      </c>
      <c r="D229" s="495">
        <v>52.683333333333337</v>
      </c>
      <c r="E229" s="495">
        <v>51.266666666666673</v>
      </c>
      <c r="F229" s="495">
        <v>50.083333333333336</v>
      </c>
      <c r="G229" s="495">
        <v>48.666666666666671</v>
      </c>
      <c r="H229" s="495">
        <v>53.866666666666674</v>
      </c>
      <c r="I229" s="495">
        <v>55.283333333333331</v>
      </c>
      <c r="J229" s="495">
        <v>56.466666666666676</v>
      </c>
      <c r="K229" s="494">
        <v>54.1</v>
      </c>
      <c r="L229" s="494">
        <v>51.5</v>
      </c>
      <c r="M229" s="494">
        <v>544.96776</v>
      </c>
    </row>
    <row r="230" spans="1:13">
      <c r="A230" s="254">
        <v>220</v>
      </c>
      <c r="B230" s="497" t="s">
        <v>389</v>
      </c>
      <c r="C230" s="494">
        <v>47.2</v>
      </c>
      <c r="D230" s="495">
        <v>47.199999999999996</v>
      </c>
      <c r="E230" s="495">
        <v>46.099999999999994</v>
      </c>
      <c r="F230" s="495">
        <v>45</v>
      </c>
      <c r="G230" s="495">
        <v>43.9</v>
      </c>
      <c r="H230" s="495">
        <v>48.29999999999999</v>
      </c>
      <c r="I230" s="495">
        <v>49.4</v>
      </c>
      <c r="J230" s="495">
        <v>50.499999999999986</v>
      </c>
      <c r="K230" s="494">
        <v>48.3</v>
      </c>
      <c r="L230" s="494">
        <v>46.1</v>
      </c>
      <c r="M230" s="494">
        <v>26.630790000000001</v>
      </c>
    </row>
    <row r="231" spans="1:13">
      <c r="A231" s="254">
        <v>221</v>
      </c>
      <c r="B231" s="497" t="s">
        <v>390</v>
      </c>
      <c r="C231" s="494">
        <v>1093.05</v>
      </c>
      <c r="D231" s="495">
        <v>1096.3499999999999</v>
      </c>
      <c r="E231" s="495">
        <v>1081.7999999999997</v>
      </c>
      <c r="F231" s="495">
        <v>1070.5499999999997</v>
      </c>
      <c r="G231" s="495">
        <v>1055.9999999999995</v>
      </c>
      <c r="H231" s="495">
        <v>1107.5999999999999</v>
      </c>
      <c r="I231" s="495">
        <v>1122.1500000000001</v>
      </c>
      <c r="J231" s="495">
        <v>1133.4000000000001</v>
      </c>
      <c r="K231" s="494">
        <v>1110.9000000000001</v>
      </c>
      <c r="L231" s="494">
        <v>1085.0999999999999</v>
      </c>
      <c r="M231" s="494">
        <v>0.28187000000000001</v>
      </c>
    </row>
    <row r="232" spans="1:13">
      <c r="A232" s="254">
        <v>222</v>
      </c>
      <c r="B232" s="497" t="s">
        <v>391</v>
      </c>
      <c r="C232" s="494">
        <v>272.25</v>
      </c>
      <c r="D232" s="495">
        <v>270.73333333333335</v>
      </c>
      <c r="E232" s="495">
        <v>264.51666666666671</v>
      </c>
      <c r="F232" s="495">
        <v>256.78333333333336</v>
      </c>
      <c r="G232" s="495">
        <v>250.56666666666672</v>
      </c>
      <c r="H232" s="495">
        <v>278.4666666666667</v>
      </c>
      <c r="I232" s="495">
        <v>284.68333333333339</v>
      </c>
      <c r="J232" s="495">
        <v>292.41666666666669</v>
      </c>
      <c r="K232" s="494">
        <v>276.95</v>
      </c>
      <c r="L232" s="494">
        <v>263</v>
      </c>
      <c r="M232" s="494">
        <v>1.8271299999999999</v>
      </c>
    </row>
    <row r="233" spans="1:13">
      <c r="A233" s="254">
        <v>223</v>
      </c>
      <c r="B233" s="497" t="s">
        <v>746</v>
      </c>
      <c r="C233" s="494">
        <v>1146.1500000000001</v>
      </c>
      <c r="D233" s="495">
        <v>1155.0999999999999</v>
      </c>
      <c r="E233" s="495">
        <v>1126.1499999999999</v>
      </c>
      <c r="F233" s="495">
        <v>1106.1499999999999</v>
      </c>
      <c r="G233" s="495">
        <v>1077.1999999999998</v>
      </c>
      <c r="H233" s="495">
        <v>1175.0999999999999</v>
      </c>
      <c r="I233" s="495">
        <v>1204.0499999999997</v>
      </c>
      <c r="J233" s="495">
        <v>1224.05</v>
      </c>
      <c r="K233" s="494">
        <v>1184.05</v>
      </c>
      <c r="L233" s="494">
        <v>1135.0999999999999</v>
      </c>
      <c r="M233" s="494">
        <v>7.7789999999999998E-2</v>
      </c>
    </row>
    <row r="234" spans="1:13">
      <c r="A234" s="254">
        <v>224</v>
      </c>
      <c r="B234" s="497" t="s">
        <v>750</v>
      </c>
      <c r="C234" s="494">
        <v>571.79999999999995</v>
      </c>
      <c r="D234" s="495">
        <v>575.71666666666658</v>
      </c>
      <c r="E234" s="495">
        <v>561.28333333333319</v>
      </c>
      <c r="F234" s="495">
        <v>550.76666666666665</v>
      </c>
      <c r="G234" s="495">
        <v>536.33333333333326</v>
      </c>
      <c r="H234" s="495">
        <v>586.23333333333312</v>
      </c>
      <c r="I234" s="495">
        <v>600.66666666666652</v>
      </c>
      <c r="J234" s="495">
        <v>611.18333333333305</v>
      </c>
      <c r="K234" s="494">
        <v>590.15</v>
      </c>
      <c r="L234" s="494">
        <v>565.20000000000005</v>
      </c>
      <c r="M234" s="494">
        <v>6.4030899999999997</v>
      </c>
    </row>
    <row r="235" spans="1:13">
      <c r="A235" s="254">
        <v>225</v>
      </c>
      <c r="B235" s="497" t="s">
        <v>392</v>
      </c>
      <c r="C235" s="494">
        <v>109.1</v>
      </c>
      <c r="D235" s="495">
        <v>107.98333333333333</v>
      </c>
      <c r="E235" s="495">
        <v>106.21666666666667</v>
      </c>
      <c r="F235" s="495">
        <v>103.33333333333333</v>
      </c>
      <c r="G235" s="495">
        <v>101.56666666666666</v>
      </c>
      <c r="H235" s="495">
        <v>110.86666666666667</v>
      </c>
      <c r="I235" s="495">
        <v>112.63333333333335</v>
      </c>
      <c r="J235" s="495">
        <v>115.51666666666668</v>
      </c>
      <c r="K235" s="494">
        <v>109.75</v>
      </c>
      <c r="L235" s="494">
        <v>105.1</v>
      </c>
      <c r="M235" s="494">
        <v>8.6524900000000002</v>
      </c>
    </row>
    <row r="236" spans="1:13">
      <c r="A236" s="254">
        <v>226</v>
      </c>
      <c r="B236" s="497" t="s">
        <v>393</v>
      </c>
      <c r="C236" s="494">
        <v>88.7</v>
      </c>
      <c r="D236" s="495">
        <v>89</v>
      </c>
      <c r="E236" s="495">
        <v>87.2</v>
      </c>
      <c r="F236" s="495">
        <v>85.7</v>
      </c>
      <c r="G236" s="495">
        <v>83.9</v>
      </c>
      <c r="H236" s="495">
        <v>90.5</v>
      </c>
      <c r="I236" s="495">
        <v>92.300000000000011</v>
      </c>
      <c r="J236" s="495">
        <v>93.8</v>
      </c>
      <c r="K236" s="494">
        <v>90.8</v>
      </c>
      <c r="L236" s="494">
        <v>87.5</v>
      </c>
      <c r="M236" s="494">
        <v>20.082709999999999</v>
      </c>
    </row>
    <row r="237" spans="1:13">
      <c r="A237" s="254">
        <v>227</v>
      </c>
      <c r="B237" s="497" t="s">
        <v>126</v>
      </c>
      <c r="C237" s="494">
        <v>206.7</v>
      </c>
      <c r="D237" s="495">
        <v>207.71666666666667</v>
      </c>
      <c r="E237" s="495">
        <v>204.98333333333335</v>
      </c>
      <c r="F237" s="495">
        <v>203.26666666666668</v>
      </c>
      <c r="G237" s="495">
        <v>200.53333333333336</v>
      </c>
      <c r="H237" s="495">
        <v>209.43333333333334</v>
      </c>
      <c r="I237" s="495">
        <v>212.16666666666663</v>
      </c>
      <c r="J237" s="495">
        <v>213.88333333333333</v>
      </c>
      <c r="K237" s="494">
        <v>210.45</v>
      </c>
      <c r="L237" s="494">
        <v>206</v>
      </c>
      <c r="M237" s="494">
        <v>175.30742000000001</v>
      </c>
    </row>
    <row r="238" spans="1:13">
      <c r="A238" s="254">
        <v>228</v>
      </c>
      <c r="B238" s="497" t="s">
        <v>395</v>
      </c>
      <c r="C238" s="494">
        <v>108.85</v>
      </c>
      <c r="D238" s="495">
        <v>109.13333333333333</v>
      </c>
      <c r="E238" s="495">
        <v>107.81666666666665</v>
      </c>
      <c r="F238" s="495">
        <v>106.78333333333332</v>
      </c>
      <c r="G238" s="495">
        <v>105.46666666666664</v>
      </c>
      <c r="H238" s="495">
        <v>110.16666666666666</v>
      </c>
      <c r="I238" s="495">
        <v>111.48333333333332</v>
      </c>
      <c r="J238" s="495">
        <v>112.51666666666667</v>
      </c>
      <c r="K238" s="494">
        <v>110.45</v>
      </c>
      <c r="L238" s="494">
        <v>108.1</v>
      </c>
      <c r="M238" s="494">
        <v>1.81593</v>
      </c>
    </row>
    <row r="239" spans="1:13">
      <c r="A239" s="254">
        <v>229</v>
      </c>
      <c r="B239" s="497" t="s">
        <v>396</v>
      </c>
      <c r="C239" s="494">
        <v>168.6</v>
      </c>
      <c r="D239" s="495">
        <v>169.36666666666667</v>
      </c>
      <c r="E239" s="495">
        <v>164.83333333333334</v>
      </c>
      <c r="F239" s="495">
        <v>161.06666666666666</v>
      </c>
      <c r="G239" s="495">
        <v>156.53333333333333</v>
      </c>
      <c r="H239" s="495">
        <v>173.13333333333335</v>
      </c>
      <c r="I239" s="495">
        <v>177.66666666666666</v>
      </c>
      <c r="J239" s="495">
        <v>181.43333333333337</v>
      </c>
      <c r="K239" s="494">
        <v>173.9</v>
      </c>
      <c r="L239" s="494">
        <v>165.6</v>
      </c>
      <c r="M239" s="494">
        <v>23.097930000000002</v>
      </c>
    </row>
    <row r="240" spans="1:13">
      <c r="A240" s="254">
        <v>230</v>
      </c>
      <c r="B240" s="497" t="s">
        <v>115</v>
      </c>
      <c r="C240" s="494">
        <v>164.95</v>
      </c>
      <c r="D240" s="495">
        <v>165.91666666666666</v>
      </c>
      <c r="E240" s="495">
        <v>160.13333333333333</v>
      </c>
      <c r="F240" s="495">
        <v>155.31666666666666</v>
      </c>
      <c r="G240" s="495">
        <v>149.53333333333333</v>
      </c>
      <c r="H240" s="495">
        <v>170.73333333333332</v>
      </c>
      <c r="I240" s="495">
        <v>176.51666666666668</v>
      </c>
      <c r="J240" s="495">
        <v>181.33333333333331</v>
      </c>
      <c r="K240" s="494">
        <v>171.7</v>
      </c>
      <c r="L240" s="494">
        <v>161.1</v>
      </c>
      <c r="M240" s="494">
        <v>198.75117</v>
      </c>
    </row>
    <row r="241" spans="1:13">
      <c r="A241" s="254">
        <v>231</v>
      </c>
      <c r="B241" s="497" t="s">
        <v>397</v>
      </c>
      <c r="C241" s="494">
        <v>78.099999999999994</v>
      </c>
      <c r="D241" s="495">
        <v>78.100000000000009</v>
      </c>
      <c r="E241" s="495">
        <v>76.500000000000014</v>
      </c>
      <c r="F241" s="495">
        <v>74.900000000000006</v>
      </c>
      <c r="G241" s="495">
        <v>73.300000000000011</v>
      </c>
      <c r="H241" s="495">
        <v>79.700000000000017</v>
      </c>
      <c r="I241" s="495">
        <v>81.300000000000011</v>
      </c>
      <c r="J241" s="495">
        <v>82.90000000000002</v>
      </c>
      <c r="K241" s="494">
        <v>79.7</v>
      </c>
      <c r="L241" s="494">
        <v>76.5</v>
      </c>
      <c r="M241" s="494">
        <v>42.117600000000003</v>
      </c>
    </row>
    <row r="242" spans="1:13">
      <c r="A242" s="254">
        <v>232</v>
      </c>
      <c r="B242" s="497" t="s">
        <v>747</v>
      </c>
      <c r="C242" s="494">
        <v>8043.45</v>
      </c>
      <c r="D242" s="495">
        <v>8027.8166666666666</v>
      </c>
      <c r="E242" s="495">
        <v>7905.6333333333332</v>
      </c>
      <c r="F242" s="495">
        <v>7767.8166666666666</v>
      </c>
      <c r="G242" s="495">
        <v>7645.6333333333332</v>
      </c>
      <c r="H242" s="495">
        <v>8165.6333333333332</v>
      </c>
      <c r="I242" s="495">
        <v>8287.8166666666657</v>
      </c>
      <c r="J242" s="495">
        <v>8425.6333333333332</v>
      </c>
      <c r="K242" s="494">
        <v>8150</v>
      </c>
      <c r="L242" s="494">
        <v>7890</v>
      </c>
      <c r="M242" s="494">
        <v>0.74392000000000003</v>
      </c>
    </row>
    <row r="243" spans="1:13">
      <c r="A243" s="254">
        <v>233</v>
      </c>
      <c r="B243" s="497" t="s">
        <v>254</v>
      </c>
      <c r="C243" s="494">
        <v>102.95</v>
      </c>
      <c r="D243" s="495">
        <v>103.51666666666667</v>
      </c>
      <c r="E243" s="495">
        <v>98.133333333333326</v>
      </c>
      <c r="F243" s="495">
        <v>93.316666666666663</v>
      </c>
      <c r="G243" s="495">
        <v>87.933333333333323</v>
      </c>
      <c r="H243" s="495">
        <v>108.33333333333333</v>
      </c>
      <c r="I243" s="495">
        <v>113.71666666666668</v>
      </c>
      <c r="J243" s="495">
        <v>118.53333333333333</v>
      </c>
      <c r="K243" s="494">
        <v>108.9</v>
      </c>
      <c r="L243" s="494">
        <v>98.7</v>
      </c>
      <c r="M243" s="494">
        <v>45.387340000000002</v>
      </c>
    </row>
    <row r="244" spans="1:13">
      <c r="A244" s="254">
        <v>234</v>
      </c>
      <c r="B244" s="497" t="s">
        <v>398</v>
      </c>
      <c r="C244" s="494">
        <v>336.05</v>
      </c>
      <c r="D244" s="495">
        <v>336.33333333333337</v>
      </c>
      <c r="E244" s="495">
        <v>332.31666666666672</v>
      </c>
      <c r="F244" s="495">
        <v>328.58333333333337</v>
      </c>
      <c r="G244" s="495">
        <v>324.56666666666672</v>
      </c>
      <c r="H244" s="495">
        <v>340.06666666666672</v>
      </c>
      <c r="I244" s="495">
        <v>344.08333333333337</v>
      </c>
      <c r="J244" s="495">
        <v>347.81666666666672</v>
      </c>
      <c r="K244" s="494">
        <v>340.35</v>
      </c>
      <c r="L244" s="494">
        <v>332.6</v>
      </c>
      <c r="M244" s="494">
        <v>8.8550199999999997</v>
      </c>
    </row>
    <row r="245" spans="1:13">
      <c r="A245" s="254">
        <v>235</v>
      </c>
      <c r="B245" s="497" t="s">
        <v>255</v>
      </c>
      <c r="C245" s="494">
        <v>99.95</v>
      </c>
      <c r="D245" s="495">
        <v>101.43333333333334</v>
      </c>
      <c r="E245" s="495">
        <v>98.01666666666668</v>
      </c>
      <c r="F245" s="495">
        <v>96.083333333333343</v>
      </c>
      <c r="G245" s="495">
        <v>92.666666666666686</v>
      </c>
      <c r="H245" s="495">
        <v>103.36666666666667</v>
      </c>
      <c r="I245" s="495">
        <v>106.78333333333333</v>
      </c>
      <c r="J245" s="495">
        <v>108.71666666666667</v>
      </c>
      <c r="K245" s="494">
        <v>104.85</v>
      </c>
      <c r="L245" s="494">
        <v>99.5</v>
      </c>
      <c r="M245" s="494">
        <v>49.227550000000001</v>
      </c>
    </row>
    <row r="246" spans="1:13">
      <c r="A246" s="254">
        <v>236</v>
      </c>
      <c r="B246" s="497" t="s">
        <v>125</v>
      </c>
      <c r="C246" s="494">
        <v>90.1</v>
      </c>
      <c r="D246" s="495">
        <v>89.516666666666652</v>
      </c>
      <c r="E246" s="495">
        <v>88.683333333333309</v>
      </c>
      <c r="F246" s="495">
        <v>87.266666666666652</v>
      </c>
      <c r="G246" s="495">
        <v>86.433333333333309</v>
      </c>
      <c r="H246" s="495">
        <v>90.933333333333309</v>
      </c>
      <c r="I246" s="495">
        <v>91.766666666666652</v>
      </c>
      <c r="J246" s="495">
        <v>93.183333333333309</v>
      </c>
      <c r="K246" s="494">
        <v>90.35</v>
      </c>
      <c r="L246" s="494">
        <v>88.1</v>
      </c>
      <c r="M246" s="494">
        <v>157.27499</v>
      </c>
    </row>
    <row r="247" spans="1:13">
      <c r="A247" s="254">
        <v>237</v>
      </c>
      <c r="B247" s="497" t="s">
        <v>399</v>
      </c>
      <c r="C247" s="494">
        <v>16.8</v>
      </c>
      <c r="D247" s="495">
        <v>16.783333333333335</v>
      </c>
      <c r="E247" s="495">
        <v>16.166666666666671</v>
      </c>
      <c r="F247" s="495">
        <v>15.533333333333335</v>
      </c>
      <c r="G247" s="495">
        <v>14.916666666666671</v>
      </c>
      <c r="H247" s="495">
        <v>17.416666666666671</v>
      </c>
      <c r="I247" s="495">
        <v>18.033333333333339</v>
      </c>
      <c r="J247" s="495">
        <v>18.666666666666671</v>
      </c>
      <c r="K247" s="494">
        <v>17.399999999999999</v>
      </c>
      <c r="L247" s="494">
        <v>16.149999999999999</v>
      </c>
      <c r="M247" s="494">
        <v>338.29322000000002</v>
      </c>
    </row>
    <row r="248" spans="1:13">
      <c r="A248" s="254">
        <v>238</v>
      </c>
      <c r="B248" s="497" t="s">
        <v>772</v>
      </c>
      <c r="C248" s="494">
        <v>1608.1</v>
      </c>
      <c r="D248" s="495">
        <v>1610</v>
      </c>
      <c r="E248" s="495">
        <v>1587.1</v>
      </c>
      <c r="F248" s="495">
        <v>1566.1</v>
      </c>
      <c r="G248" s="495">
        <v>1543.1999999999998</v>
      </c>
      <c r="H248" s="495">
        <v>1631</v>
      </c>
      <c r="I248" s="495">
        <v>1653.9</v>
      </c>
      <c r="J248" s="495">
        <v>1674.9</v>
      </c>
      <c r="K248" s="494">
        <v>1632.9</v>
      </c>
      <c r="L248" s="494">
        <v>1589</v>
      </c>
      <c r="M248" s="494">
        <v>11.581630000000001</v>
      </c>
    </row>
    <row r="249" spans="1:13">
      <c r="A249" s="254">
        <v>239</v>
      </c>
      <c r="B249" s="497" t="s">
        <v>748</v>
      </c>
      <c r="C249" s="494">
        <v>308.2</v>
      </c>
      <c r="D249" s="495">
        <v>308.88333333333338</v>
      </c>
      <c r="E249" s="495">
        <v>300.26666666666677</v>
      </c>
      <c r="F249" s="495">
        <v>292.33333333333337</v>
      </c>
      <c r="G249" s="495">
        <v>283.71666666666675</v>
      </c>
      <c r="H249" s="495">
        <v>316.81666666666678</v>
      </c>
      <c r="I249" s="495">
        <v>325.43333333333345</v>
      </c>
      <c r="J249" s="495">
        <v>333.36666666666679</v>
      </c>
      <c r="K249" s="494">
        <v>317.5</v>
      </c>
      <c r="L249" s="494">
        <v>300.95</v>
      </c>
      <c r="M249" s="494">
        <v>2.78416</v>
      </c>
    </row>
    <row r="250" spans="1:13">
      <c r="A250" s="254">
        <v>240</v>
      </c>
      <c r="B250" s="497" t="s">
        <v>120</v>
      </c>
      <c r="C250" s="494">
        <v>524.95000000000005</v>
      </c>
      <c r="D250" s="495">
        <v>521.75</v>
      </c>
      <c r="E250" s="495">
        <v>515.20000000000005</v>
      </c>
      <c r="F250" s="495">
        <v>505.45000000000005</v>
      </c>
      <c r="G250" s="495">
        <v>498.90000000000009</v>
      </c>
      <c r="H250" s="495">
        <v>531.5</v>
      </c>
      <c r="I250" s="495">
        <v>538.04999999999995</v>
      </c>
      <c r="J250" s="495">
        <v>547.79999999999995</v>
      </c>
      <c r="K250" s="494">
        <v>528.29999999999995</v>
      </c>
      <c r="L250" s="494">
        <v>512</v>
      </c>
      <c r="M250" s="494">
        <v>12.82953</v>
      </c>
    </row>
    <row r="251" spans="1:13">
      <c r="A251" s="254">
        <v>241</v>
      </c>
      <c r="B251" s="497" t="s">
        <v>826</v>
      </c>
      <c r="C251" s="494">
        <v>251.5</v>
      </c>
      <c r="D251" s="495">
        <v>248.88333333333333</v>
      </c>
      <c r="E251" s="495">
        <v>244.81666666666666</v>
      </c>
      <c r="F251" s="495">
        <v>238.13333333333333</v>
      </c>
      <c r="G251" s="495">
        <v>234.06666666666666</v>
      </c>
      <c r="H251" s="495">
        <v>255.56666666666666</v>
      </c>
      <c r="I251" s="495">
        <v>259.63333333333333</v>
      </c>
      <c r="J251" s="495">
        <v>266.31666666666666</v>
      </c>
      <c r="K251" s="494">
        <v>252.95</v>
      </c>
      <c r="L251" s="494">
        <v>242.2</v>
      </c>
      <c r="M251" s="494">
        <v>22.040430000000001</v>
      </c>
    </row>
    <row r="252" spans="1:13">
      <c r="A252" s="254">
        <v>242</v>
      </c>
      <c r="B252" s="497" t="s">
        <v>122</v>
      </c>
      <c r="C252" s="494">
        <v>858.35</v>
      </c>
      <c r="D252" s="495">
        <v>861.13333333333333</v>
      </c>
      <c r="E252" s="495">
        <v>838.4666666666667</v>
      </c>
      <c r="F252" s="495">
        <v>818.58333333333337</v>
      </c>
      <c r="G252" s="495">
        <v>795.91666666666674</v>
      </c>
      <c r="H252" s="495">
        <v>881.01666666666665</v>
      </c>
      <c r="I252" s="495">
        <v>903.68333333333339</v>
      </c>
      <c r="J252" s="495">
        <v>923.56666666666661</v>
      </c>
      <c r="K252" s="494">
        <v>883.8</v>
      </c>
      <c r="L252" s="494">
        <v>841.25</v>
      </c>
      <c r="M252" s="494">
        <v>68.626630000000006</v>
      </c>
    </row>
    <row r="253" spans="1:13">
      <c r="A253" s="254">
        <v>243</v>
      </c>
      <c r="B253" s="497" t="s">
        <v>256</v>
      </c>
      <c r="C253" s="494">
        <v>4580.5</v>
      </c>
      <c r="D253" s="495">
        <v>4523.95</v>
      </c>
      <c r="E253" s="495">
        <v>4429.0999999999995</v>
      </c>
      <c r="F253" s="495">
        <v>4277.7</v>
      </c>
      <c r="G253" s="495">
        <v>4182.8499999999995</v>
      </c>
      <c r="H253" s="495">
        <v>4675.3499999999995</v>
      </c>
      <c r="I253" s="495">
        <v>4770.2</v>
      </c>
      <c r="J253" s="495">
        <v>4921.5999999999995</v>
      </c>
      <c r="K253" s="494">
        <v>4618.8</v>
      </c>
      <c r="L253" s="494">
        <v>4372.55</v>
      </c>
      <c r="M253" s="494">
        <v>7.5438499999999999</v>
      </c>
    </row>
    <row r="254" spans="1:13">
      <c r="A254" s="254">
        <v>244</v>
      </c>
      <c r="B254" s="497" t="s">
        <v>124</v>
      </c>
      <c r="C254" s="494">
        <v>1360.75</v>
      </c>
      <c r="D254" s="495">
        <v>1349.05</v>
      </c>
      <c r="E254" s="495">
        <v>1331.6999999999998</v>
      </c>
      <c r="F254" s="495">
        <v>1302.6499999999999</v>
      </c>
      <c r="G254" s="495">
        <v>1285.2999999999997</v>
      </c>
      <c r="H254" s="495">
        <v>1378.1</v>
      </c>
      <c r="I254" s="495">
        <v>1395.4499999999998</v>
      </c>
      <c r="J254" s="495">
        <v>1424.5</v>
      </c>
      <c r="K254" s="494">
        <v>1366.4</v>
      </c>
      <c r="L254" s="494">
        <v>1320</v>
      </c>
      <c r="M254" s="494">
        <v>253.42491000000001</v>
      </c>
    </row>
    <row r="255" spans="1:13">
      <c r="A255" s="254">
        <v>245</v>
      </c>
      <c r="B255" s="497" t="s">
        <v>749</v>
      </c>
      <c r="C255" s="494">
        <v>693.8</v>
      </c>
      <c r="D255" s="495">
        <v>694.91666666666663</v>
      </c>
      <c r="E255" s="495">
        <v>684.18333333333328</v>
      </c>
      <c r="F255" s="495">
        <v>674.56666666666661</v>
      </c>
      <c r="G255" s="495">
        <v>663.83333333333326</v>
      </c>
      <c r="H255" s="495">
        <v>704.5333333333333</v>
      </c>
      <c r="I255" s="495">
        <v>715.26666666666665</v>
      </c>
      <c r="J255" s="495">
        <v>724.88333333333333</v>
      </c>
      <c r="K255" s="494">
        <v>705.65</v>
      </c>
      <c r="L255" s="494">
        <v>685.3</v>
      </c>
      <c r="M255" s="494">
        <v>9.7949999999999995E-2</v>
      </c>
    </row>
    <row r="256" spans="1:13">
      <c r="A256" s="254">
        <v>246</v>
      </c>
      <c r="B256" s="497" t="s">
        <v>400</v>
      </c>
      <c r="C256" s="494">
        <v>253.15</v>
      </c>
      <c r="D256" s="495">
        <v>253.68333333333331</v>
      </c>
      <c r="E256" s="495">
        <v>249.51666666666659</v>
      </c>
      <c r="F256" s="495">
        <v>245.8833333333333</v>
      </c>
      <c r="G256" s="495">
        <v>241.71666666666658</v>
      </c>
      <c r="H256" s="495">
        <v>257.31666666666661</v>
      </c>
      <c r="I256" s="495">
        <v>261.48333333333329</v>
      </c>
      <c r="J256" s="495">
        <v>265.11666666666662</v>
      </c>
      <c r="K256" s="494">
        <v>257.85000000000002</v>
      </c>
      <c r="L256" s="494">
        <v>250.05</v>
      </c>
      <c r="M256" s="494">
        <v>6.9894100000000003</v>
      </c>
    </row>
    <row r="257" spans="1:13">
      <c r="A257" s="254">
        <v>247</v>
      </c>
      <c r="B257" s="497" t="s">
        <v>121</v>
      </c>
      <c r="C257" s="494">
        <v>1609.85</v>
      </c>
      <c r="D257" s="495">
        <v>1598.4666666666665</v>
      </c>
      <c r="E257" s="495">
        <v>1576.9833333333329</v>
      </c>
      <c r="F257" s="495">
        <v>1544.1166666666663</v>
      </c>
      <c r="G257" s="495">
        <v>1522.6333333333328</v>
      </c>
      <c r="H257" s="495">
        <v>1631.333333333333</v>
      </c>
      <c r="I257" s="495">
        <v>1652.8166666666666</v>
      </c>
      <c r="J257" s="495">
        <v>1685.6833333333332</v>
      </c>
      <c r="K257" s="494">
        <v>1619.95</v>
      </c>
      <c r="L257" s="494">
        <v>1565.6</v>
      </c>
      <c r="M257" s="494">
        <v>8.4701699999999995</v>
      </c>
    </row>
    <row r="258" spans="1:13">
      <c r="A258" s="254">
        <v>248</v>
      </c>
      <c r="B258" s="497" t="s">
        <v>257</v>
      </c>
      <c r="C258" s="494">
        <v>2103</v>
      </c>
      <c r="D258" s="495">
        <v>2127.3166666666666</v>
      </c>
      <c r="E258" s="495">
        <v>2060.6833333333334</v>
      </c>
      <c r="F258" s="495">
        <v>2018.3666666666668</v>
      </c>
      <c r="G258" s="495">
        <v>1951.7333333333336</v>
      </c>
      <c r="H258" s="495">
        <v>2169.6333333333332</v>
      </c>
      <c r="I258" s="495">
        <v>2236.2666666666664</v>
      </c>
      <c r="J258" s="495">
        <v>2278.583333333333</v>
      </c>
      <c r="K258" s="494">
        <v>2193.9499999999998</v>
      </c>
      <c r="L258" s="494">
        <v>2085</v>
      </c>
      <c r="M258" s="494">
        <v>2.1249099999999999</v>
      </c>
    </row>
    <row r="259" spans="1:13">
      <c r="A259" s="254">
        <v>249</v>
      </c>
      <c r="B259" s="497" t="s">
        <v>401</v>
      </c>
      <c r="C259" s="494">
        <v>1228.75</v>
      </c>
      <c r="D259" s="495">
        <v>1229.25</v>
      </c>
      <c r="E259" s="495">
        <v>1214.5</v>
      </c>
      <c r="F259" s="495">
        <v>1200.25</v>
      </c>
      <c r="G259" s="495">
        <v>1185.5</v>
      </c>
      <c r="H259" s="495">
        <v>1243.5</v>
      </c>
      <c r="I259" s="495">
        <v>1258.25</v>
      </c>
      <c r="J259" s="495">
        <v>1272.5</v>
      </c>
      <c r="K259" s="494">
        <v>1244</v>
      </c>
      <c r="L259" s="494">
        <v>1215</v>
      </c>
      <c r="M259" s="494">
        <v>1.0735300000000001</v>
      </c>
    </row>
    <row r="260" spans="1:13">
      <c r="A260" s="254">
        <v>250</v>
      </c>
      <c r="B260" s="497" t="s">
        <v>402</v>
      </c>
      <c r="C260" s="494">
        <v>2882.6</v>
      </c>
      <c r="D260" s="495">
        <v>2862.5499999999997</v>
      </c>
      <c r="E260" s="495">
        <v>2825.0499999999993</v>
      </c>
      <c r="F260" s="495">
        <v>2767.4999999999995</v>
      </c>
      <c r="G260" s="495">
        <v>2729.9999999999991</v>
      </c>
      <c r="H260" s="495">
        <v>2920.0999999999995</v>
      </c>
      <c r="I260" s="495">
        <v>2957.6000000000004</v>
      </c>
      <c r="J260" s="495">
        <v>3015.1499999999996</v>
      </c>
      <c r="K260" s="494">
        <v>2900.05</v>
      </c>
      <c r="L260" s="494">
        <v>2805</v>
      </c>
      <c r="M260" s="494">
        <v>0.12432</v>
      </c>
    </row>
    <row r="261" spans="1:13">
      <c r="A261" s="254">
        <v>251</v>
      </c>
      <c r="B261" s="497" t="s">
        <v>403</v>
      </c>
      <c r="C261" s="494">
        <v>399.4</v>
      </c>
      <c r="D261" s="495">
        <v>402.01666666666665</v>
      </c>
      <c r="E261" s="495">
        <v>387.43333333333328</v>
      </c>
      <c r="F261" s="495">
        <v>375.46666666666664</v>
      </c>
      <c r="G261" s="495">
        <v>360.88333333333327</v>
      </c>
      <c r="H261" s="495">
        <v>413.98333333333329</v>
      </c>
      <c r="I261" s="495">
        <v>428.56666666666666</v>
      </c>
      <c r="J261" s="495">
        <v>440.5333333333333</v>
      </c>
      <c r="K261" s="494">
        <v>416.6</v>
      </c>
      <c r="L261" s="494">
        <v>390.05</v>
      </c>
      <c r="M261" s="494">
        <v>8.7813300000000005</v>
      </c>
    </row>
    <row r="262" spans="1:13">
      <c r="A262" s="254">
        <v>252</v>
      </c>
      <c r="B262" s="497" t="s">
        <v>404</v>
      </c>
      <c r="C262" s="494">
        <v>136.05000000000001</v>
      </c>
      <c r="D262" s="495">
        <v>135.58333333333334</v>
      </c>
      <c r="E262" s="495">
        <v>133.2166666666667</v>
      </c>
      <c r="F262" s="495">
        <v>130.38333333333335</v>
      </c>
      <c r="G262" s="495">
        <v>128.01666666666671</v>
      </c>
      <c r="H262" s="495">
        <v>138.41666666666669</v>
      </c>
      <c r="I262" s="495">
        <v>140.7833333333333</v>
      </c>
      <c r="J262" s="495">
        <v>143.61666666666667</v>
      </c>
      <c r="K262" s="494">
        <v>137.94999999999999</v>
      </c>
      <c r="L262" s="494">
        <v>132.75</v>
      </c>
      <c r="M262" s="494">
        <v>6.2276199999999999</v>
      </c>
    </row>
    <row r="263" spans="1:13">
      <c r="A263" s="254">
        <v>253</v>
      </c>
      <c r="B263" s="497" t="s">
        <v>405</v>
      </c>
      <c r="C263" s="494">
        <v>107.7</v>
      </c>
      <c r="D263" s="495">
        <v>107.8</v>
      </c>
      <c r="E263" s="495">
        <v>105.89999999999999</v>
      </c>
      <c r="F263" s="495">
        <v>104.1</v>
      </c>
      <c r="G263" s="495">
        <v>102.19999999999999</v>
      </c>
      <c r="H263" s="495">
        <v>109.6</v>
      </c>
      <c r="I263" s="495">
        <v>111.5</v>
      </c>
      <c r="J263" s="495">
        <v>113.3</v>
      </c>
      <c r="K263" s="494">
        <v>109.7</v>
      </c>
      <c r="L263" s="494">
        <v>106</v>
      </c>
      <c r="M263" s="494">
        <v>5.0616399999999997</v>
      </c>
    </row>
    <row r="264" spans="1:13">
      <c r="A264" s="254">
        <v>254</v>
      </c>
      <c r="B264" s="497" t="s">
        <v>406</v>
      </c>
      <c r="C264" s="494">
        <v>77.849999999999994</v>
      </c>
      <c r="D264" s="495">
        <v>78.783333333333317</v>
      </c>
      <c r="E264" s="495">
        <v>76.266666666666637</v>
      </c>
      <c r="F264" s="495">
        <v>74.683333333333323</v>
      </c>
      <c r="G264" s="495">
        <v>72.166666666666643</v>
      </c>
      <c r="H264" s="495">
        <v>80.366666666666632</v>
      </c>
      <c r="I264" s="495">
        <v>82.883333333333312</v>
      </c>
      <c r="J264" s="495">
        <v>84.466666666666626</v>
      </c>
      <c r="K264" s="494">
        <v>81.3</v>
      </c>
      <c r="L264" s="494">
        <v>77.2</v>
      </c>
      <c r="M264" s="494">
        <v>6.6508000000000003</v>
      </c>
    </row>
    <row r="265" spans="1:13">
      <c r="A265" s="254">
        <v>255</v>
      </c>
      <c r="B265" s="497" t="s">
        <v>258</v>
      </c>
      <c r="C265" s="494">
        <v>95.85</v>
      </c>
      <c r="D265" s="495">
        <v>94.850000000000009</v>
      </c>
      <c r="E265" s="495">
        <v>92.800000000000011</v>
      </c>
      <c r="F265" s="495">
        <v>89.75</v>
      </c>
      <c r="G265" s="495">
        <v>87.7</v>
      </c>
      <c r="H265" s="495">
        <v>97.90000000000002</v>
      </c>
      <c r="I265" s="495">
        <v>99.95</v>
      </c>
      <c r="J265" s="495">
        <v>103.00000000000003</v>
      </c>
      <c r="K265" s="494">
        <v>96.9</v>
      </c>
      <c r="L265" s="494">
        <v>91.8</v>
      </c>
      <c r="M265" s="494">
        <v>53.294789999999999</v>
      </c>
    </row>
    <row r="266" spans="1:13">
      <c r="A266" s="254">
        <v>256</v>
      </c>
      <c r="B266" s="497" t="s">
        <v>128</v>
      </c>
      <c r="C266" s="494">
        <v>629.1</v>
      </c>
      <c r="D266" s="495">
        <v>629.69999999999993</v>
      </c>
      <c r="E266" s="495">
        <v>615.39999999999986</v>
      </c>
      <c r="F266" s="495">
        <v>601.69999999999993</v>
      </c>
      <c r="G266" s="495">
        <v>587.39999999999986</v>
      </c>
      <c r="H266" s="495">
        <v>643.39999999999986</v>
      </c>
      <c r="I266" s="495">
        <v>657.69999999999982</v>
      </c>
      <c r="J266" s="495">
        <v>671.39999999999986</v>
      </c>
      <c r="K266" s="494">
        <v>644</v>
      </c>
      <c r="L266" s="494">
        <v>616</v>
      </c>
      <c r="M266" s="494">
        <v>240.06649999999999</v>
      </c>
    </row>
    <row r="267" spans="1:13">
      <c r="A267" s="254">
        <v>257</v>
      </c>
      <c r="B267" s="497" t="s">
        <v>751</v>
      </c>
      <c r="C267" s="494">
        <v>85.1</v>
      </c>
      <c r="D267" s="495">
        <v>84.499999999999986</v>
      </c>
      <c r="E267" s="495">
        <v>83.199999999999974</v>
      </c>
      <c r="F267" s="495">
        <v>81.299999999999983</v>
      </c>
      <c r="G267" s="495">
        <v>79.999999999999972</v>
      </c>
      <c r="H267" s="495">
        <v>86.399999999999977</v>
      </c>
      <c r="I267" s="495">
        <v>87.699999999999989</v>
      </c>
      <c r="J267" s="495">
        <v>89.59999999999998</v>
      </c>
      <c r="K267" s="494">
        <v>85.8</v>
      </c>
      <c r="L267" s="494">
        <v>82.6</v>
      </c>
      <c r="M267" s="494">
        <v>4.0386100000000003</v>
      </c>
    </row>
    <row r="268" spans="1:13">
      <c r="A268" s="254">
        <v>258</v>
      </c>
      <c r="B268" s="497" t="s">
        <v>407</v>
      </c>
      <c r="C268" s="494">
        <v>58.15</v>
      </c>
      <c r="D268" s="495">
        <v>58.283333333333331</v>
      </c>
      <c r="E268" s="495">
        <v>57.86666666666666</v>
      </c>
      <c r="F268" s="495">
        <v>57.583333333333329</v>
      </c>
      <c r="G268" s="495">
        <v>57.166666666666657</v>
      </c>
      <c r="H268" s="495">
        <v>58.566666666666663</v>
      </c>
      <c r="I268" s="495">
        <v>58.983333333333334</v>
      </c>
      <c r="J268" s="495">
        <v>59.266666666666666</v>
      </c>
      <c r="K268" s="494">
        <v>58.7</v>
      </c>
      <c r="L268" s="494">
        <v>58</v>
      </c>
      <c r="M268" s="494">
        <v>3.3955199999999999</v>
      </c>
    </row>
    <row r="269" spans="1:13">
      <c r="A269" s="254">
        <v>259</v>
      </c>
      <c r="B269" s="497" t="s">
        <v>408</v>
      </c>
      <c r="C269" s="494">
        <v>84.2</v>
      </c>
      <c r="D269" s="495">
        <v>84.416666666666671</v>
      </c>
      <c r="E269" s="495">
        <v>82.833333333333343</v>
      </c>
      <c r="F269" s="495">
        <v>81.466666666666669</v>
      </c>
      <c r="G269" s="495">
        <v>79.88333333333334</v>
      </c>
      <c r="H269" s="495">
        <v>85.783333333333346</v>
      </c>
      <c r="I269" s="495">
        <v>87.366666666666688</v>
      </c>
      <c r="J269" s="495">
        <v>88.733333333333348</v>
      </c>
      <c r="K269" s="494">
        <v>86</v>
      </c>
      <c r="L269" s="494">
        <v>83.05</v>
      </c>
      <c r="M269" s="494">
        <v>4.9002800000000004</v>
      </c>
    </row>
    <row r="270" spans="1:13">
      <c r="A270" s="254">
        <v>260</v>
      </c>
      <c r="B270" s="497" t="s">
        <v>409</v>
      </c>
      <c r="C270" s="494">
        <v>24.65</v>
      </c>
      <c r="D270" s="495">
        <v>24.75</v>
      </c>
      <c r="E270" s="495">
        <v>24.4</v>
      </c>
      <c r="F270" s="495">
        <v>24.15</v>
      </c>
      <c r="G270" s="495">
        <v>23.799999999999997</v>
      </c>
      <c r="H270" s="495">
        <v>25</v>
      </c>
      <c r="I270" s="495">
        <v>25.35</v>
      </c>
      <c r="J270" s="495">
        <v>25.6</v>
      </c>
      <c r="K270" s="494">
        <v>25.1</v>
      </c>
      <c r="L270" s="494">
        <v>24.5</v>
      </c>
      <c r="M270" s="494">
        <v>11.094569999999999</v>
      </c>
    </row>
    <row r="271" spans="1:13">
      <c r="A271" s="254">
        <v>261</v>
      </c>
      <c r="B271" s="497" t="s">
        <v>410</v>
      </c>
      <c r="C271" s="494">
        <v>65.900000000000006</v>
      </c>
      <c r="D271" s="495">
        <v>66.649999999999991</v>
      </c>
      <c r="E271" s="495">
        <v>64.549999999999983</v>
      </c>
      <c r="F271" s="495">
        <v>63.199999999999989</v>
      </c>
      <c r="G271" s="495">
        <v>61.09999999999998</v>
      </c>
      <c r="H271" s="495">
        <v>67.999999999999986</v>
      </c>
      <c r="I271" s="495">
        <v>70.09999999999998</v>
      </c>
      <c r="J271" s="495">
        <v>71.449999999999989</v>
      </c>
      <c r="K271" s="494">
        <v>68.75</v>
      </c>
      <c r="L271" s="494">
        <v>65.3</v>
      </c>
      <c r="M271" s="494">
        <v>6.7716900000000004</v>
      </c>
    </row>
    <row r="272" spans="1:13">
      <c r="A272" s="254">
        <v>262</v>
      </c>
      <c r="B272" s="497" t="s">
        <v>411</v>
      </c>
      <c r="C272" s="494">
        <v>74.45</v>
      </c>
      <c r="D272" s="495">
        <v>73.866666666666674</v>
      </c>
      <c r="E272" s="495">
        <v>72.633333333333354</v>
      </c>
      <c r="F272" s="495">
        <v>70.816666666666677</v>
      </c>
      <c r="G272" s="495">
        <v>69.583333333333357</v>
      </c>
      <c r="H272" s="495">
        <v>75.683333333333351</v>
      </c>
      <c r="I272" s="495">
        <v>76.916666666666671</v>
      </c>
      <c r="J272" s="495">
        <v>78.733333333333348</v>
      </c>
      <c r="K272" s="494">
        <v>75.099999999999994</v>
      </c>
      <c r="L272" s="494">
        <v>72.05</v>
      </c>
      <c r="M272" s="494">
        <v>8.7147400000000008</v>
      </c>
    </row>
    <row r="273" spans="1:13">
      <c r="A273" s="254">
        <v>263</v>
      </c>
      <c r="B273" s="497" t="s">
        <v>412</v>
      </c>
      <c r="C273" s="494">
        <v>138.5</v>
      </c>
      <c r="D273" s="495">
        <v>137.79999999999998</v>
      </c>
      <c r="E273" s="495">
        <v>135.69999999999996</v>
      </c>
      <c r="F273" s="495">
        <v>132.89999999999998</v>
      </c>
      <c r="G273" s="495">
        <v>130.79999999999995</v>
      </c>
      <c r="H273" s="495">
        <v>140.59999999999997</v>
      </c>
      <c r="I273" s="495">
        <v>142.69999999999999</v>
      </c>
      <c r="J273" s="495">
        <v>145.49999999999997</v>
      </c>
      <c r="K273" s="494">
        <v>139.9</v>
      </c>
      <c r="L273" s="494">
        <v>135</v>
      </c>
      <c r="M273" s="494">
        <v>6.1711</v>
      </c>
    </row>
    <row r="274" spans="1:13">
      <c r="A274" s="254">
        <v>264</v>
      </c>
      <c r="B274" s="497" t="s">
        <v>413</v>
      </c>
      <c r="C274" s="494">
        <v>73.599999999999994</v>
      </c>
      <c r="D274" s="495">
        <v>73.75</v>
      </c>
      <c r="E274" s="495">
        <v>72.55</v>
      </c>
      <c r="F274" s="495">
        <v>71.5</v>
      </c>
      <c r="G274" s="495">
        <v>70.3</v>
      </c>
      <c r="H274" s="495">
        <v>74.8</v>
      </c>
      <c r="I274" s="495">
        <v>75.999999999999986</v>
      </c>
      <c r="J274" s="495">
        <v>77.05</v>
      </c>
      <c r="K274" s="494">
        <v>74.95</v>
      </c>
      <c r="L274" s="494">
        <v>72.7</v>
      </c>
      <c r="M274" s="494">
        <v>5.4625500000000002</v>
      </c>
    </row>
    <row r="275" spans="1:13">
      <c r="A275" s="254">
        <v>265</v>
      </c>
      <c r="B275" s="497" t="s">
        <v>127</v>
      </c>
      <c r="C275" s="494">
        <v>414.3</v>
      </c>
      <c r="D275" s="495">
        <v>413.41666666666669</v>
      </c>
      <c r="E275" s="495">
        <v>403.88333333333338</v>
      </c>
      <c r="F275" s="495">
        <v>393.4666666666667</v>
      </c>
      <c r="G275" s="495">
        <v>383.93333333333339</v>
      </c>
      <c r="H275" s="495">
        <v>423.83333333333337</v>
      </c>
      <c r="I275" s="495">
        <v>433.36666666666667</v>
      </c>
      <c r="J275" s="495">
        <v>443.78333333333336</v>
      </c>
      <c r="K275" s="494">
        <v>422.95</v>
      </c>
      <c r="L275" s="494">
        <v>403</v>
      </c>
      <c r="M275" s="494">
        <v>120.92334</v>
      </c>
    </row>
    <row r="276" spans="1:13">
      <c r="A276" s="254">
        <v>266</v>
      </c>
      <c r="B276" s="497" t="s">
        <v>414</v>
      </c>
      <c r="C276" s="494">
        <v>2490.0500000000002</v>
      </c>
      <c r="D276" s="495">
        <v>2493.0166666666669</v>
      </c>
      <c r="E276" s="495">
        <v>2463.0333333333338</v>
      </c>
      <c r="F276" s="495">
        <v>2436.0166666666669</v>
      </c>
      <c r="G276" s="495">
        <v>2406.0333333333338</v>
      </c>
      <c r="H276" s="495">
        <v>2520.0333333333338</v>
      </c>
      <c r="I276" s="495">
        <v>2550.0166666666664</v>
      </c>
      <c r="J276" s="495">
        <v>2577.0333333333338</v>
      </c>
      <c r="K276" s="494">
        <v>2523</v>
      </c>
      <c r="L276" s="494">
        <v>2466</v>
      </c>
      <c r="M276" s="494">
        <v>5.0270000000000002E-2</v>
      </c>
    </row>
    <row r="277" spans="1:13">
      <c r="A277" s="254">
        <v>267</v>
      </c>
      <c r="B277" s="497" t="s">
        <v>129</v>
      </c>
      <c r="C277" s="494">
        <v>2771.3</v>
      </c>
      <c r="D277" s="495">
        <v>2760.7000000000003</v>
      </c>
      <c r="E277" s="495">
        <v>2725.6000000000004</v>
      </c>
      <c r="F277" s="495">
        <v>2679.9</v>
      </c>
      <c r="G277" s="495">
        <v>2644.8</v>
      </c>
      <c r="H277" s="495">
        <v>2806.4000000000005</v>
      </c>
      <c r="I277" s="495">
        <v>2841.5</v>
      </c>
      <c r="J277" s="495">
        <v>2887.2000000000007</v>
      </c>
      <c r="K277" s="494">
        <v>2795.8</v>
      </c>
      <c r="L277" s="494">
        <v>2715</v>
      </c>
      <c r="M277" s="494">
        <v>4.6087300000000004</v>
      </c>
    </row>
    <row r="278" spans="1:13">
      <c r="A278" s="254">
        <v>268</v>
      </c>
      <c r="B278" s="497" t="s">
        <v>130</v>
      </c>
      <c r="C278" s="494">
        <v>860.3</v>
      </c>
      <c r="D278" s="495">
        <v>869.48333333333323</v>
      </c>
      <c r="E278" s="495">
        <v>840.96666666666647</v>
      </c>
      <c r="F278" s="495">
        <v>821.63333333333321</v>
      </c>
      <c r="G278" s="495">
        <v>793.11666666666645</v>
      </c>
      <c r="H278" s="495">
        <v>888.81666666666649</v>
      </c>
      <c r="I278" s="495">
        <v>917.33333333333314</v>
      </c>
      <c r="J278" s="495">
        <v>936.66666666666652</v>
      </c>
      <c r="K278" s="494">
        <v>898</v>
      </c>
      <c r="L278" s="494">
        <v>850.15</v>
      </c>
      <c r="M278" s="494">
        <v>12.10848</v>
      </c>
    </row>
    <row r="279" spans="1:13">
      <c r="A279" s="254">
        <v>269</v>
      </c>
      <c r="B279" s="497" t="s">
        <v>415</v>
      </c>
      <c r="C279" s="494">
        <v>140.5</v>
      </c>
      <c r="D279" s="495">
        <v>141.25</v>
      </c>
      <c r="E279" s="495">
        <v>137.5</v>
      </c>
      <c r="F279" s="495">
        <v>134.5</v>
      </c>
      <c r="G279" s="495">
        <v>130.75</v>
      </c>
      <c r="H279" s="495">
        <v>144.25</v>
      </c>
      <c r="I279" s="495">
        <v>148</v>
      </c>
      <c r="J279" s="495">
        <v>151</v>
      </c>
      <c r="K279" s="494">
        <v>145</v>
      </c>
      <c r="L279" s="494">
        <v>138.25</v>
      </c>
      <c r="M279" s="494">
        <v>2.01044</v>
      </c>
    </row>
    <row r="280" spans="1:13">
      <c r="A280" s="254">
        <v>270</v>
      </c>
      <c r="B280" s="497" t="s">
        <v>417</v>
      </c>
      <c r="C280" s="494">
        <v>496.7</v>
      </c>
      <c r="D280" s="495">
        <v>499.60000000000008</v>
      </c>
      <c r="E280" s="495">
        <v>487.20000000000016</v>
      </c>
      <c r="F280" s="495">
        <v>477.7000000000001</v>
      </c>
      <c r="G280" s="495">
        <v>465.30000000000018</v>
      </c>
      <c r="H280" s="495">
        <v>509.10000000000014</v>
      </c>
      <c r="I280" s="495">
        <v>521.50000000000011</v>
      </c>
      <c r="J280" s="495">
        <v>531.00000000000011</v>
      </c>
      <c r="K280" s="494">
        <v>512</v>
      </c>
      <c r="L280" s="494">
        <v>490.1</v>
      </c>
      <c r="M280" s="494">
        <v>1.2892300000000001</v>
      </c>
    </row>
    <row r="281" spans="1:13">
      <c r="A281" s="254">
        <v>271</v>
      </c>
      <c r="B281" s="497" t="s">
        <v>418</v>
      </c>
      <c r="C281" s="494">
        <v>206.2</v>
      </c>
      <c r="D281" s="495">
        <v>205.56666666666669</v>
      </c>
      <c r="E281" s="495">
        <v>201.38333333333338</v>
      </c>
      <c r="F281" s="495">
        <v>196.56666666666669</v>
      </c>
      <c r="G281" s="495">
        <v>192.38333333333338</v>
      </c>
      <c r="H281" s="495">
        <v>210.38333333333338</v>
      </c>
      <c r="I281" s="495">
        <v>214.56666666666672</v>
      </c>
      <c r="J281" s="495">
        <v>219.38333333333338</v>
      </c>
      <c r="K281" s="494">
        <v>209.75</v>
      </c>
      <c r="L281" s="494">
        <v>200.75</v>
      </c>
      <c r="M281" s="494">
        <v>3.3258200000000002</v>
      </c>
    </row>
    <row r="282" spans="1:13">
      <c r="A282" s="254">
        <v>272</v>
      </c>
      <c r="B282" s="497" t="s">
        <v>419</v>
      </c>
      <c r="C282" s="494">
        <v>183.6</v>
      </c>
      <c r="D282" s="495">
        <v>184.81666666666663</v>
      </c>
      <c r="E282" s="495">
        <v>180.18333333333328</v>
      </c>
      <c r="F282" s="495">
        <v>176.76666666666665</v>
      </c>
      <c r="G282" s="495">
        <v>172.1333333333333</v>
      </c>
      <c r="H282" s="495">
        <v>188.23333333333326</v>
      </c>
      <c r="I282" s="495">
        <v>192.86666666666665</v>
      </c>
      <c r="J282" s="495">
        <v>196.28333333333325</v>
      </c>
      <c r="K282" s="494">
        <v>189.45</v>
      </c>
      <c r="L282" s="494">
        <v>181.4</v>
      </c>
      <c r="M282" s="494">
        <v>3.3264399999999998</v>
      </c>
    </row>
    <row r="283" spans="1:13">
      <c r="A283" s="254">
        <v>273</v>
      </c>
      <c r="B283" s="497" t="s">
        <v>752</v>
      </c>
      <c r="C283" s="494">
        <v>868</v>
      </c>
      <c r="D283" s="495">
        <v>873.35</v>
      </c>
      <c r="E283" s="495">
        <v>847.35</v>
      </c>
      <c r="F283" s="495">
        <v>826.7</v>
      </c>
      <c r="G283" s="495">
        <v>800.7</v>
      </c>
      <c r="H283" s="495">
        <v>894</v>
      </c>
      <c r="I283" s="495">
        <v>920</v>
      </c>
      <c r="J283" s="495">
        <v>940.65</v>
      </c>
      <c r="K283" s="494">
        <v>899.35</v>
      </c>
      <c r="L283" s="494">
        <v>852.7</v>
      </c>
      <c r="M283" s="494">
        <v>0.28144999999999998</v>
      </c>
    </row>
    <row r="284" spans="1:13">
      <c r="A284" s="254">
        <v>274</v>
      </c>
      <c r="B284" s="497" t="s">
        <v>420</v>
      </c>
      <c r="C284" s="494">
        <v>903.85</v>
      </c>
      <c r="D284" s="495">
        <v>906.94999999999993</v>
      </c>
      <c r="E284" s="495">
        <v>878.89999999999986</v>
      </c>
      <c r="F284" s="495">
        <v>853.94999999999993</v>
      </c>
      <c r="G284" s="495">
        <v>825.89999999999986</v>
      </c>
      <c r="H284" s="495">
        <v>931.89999999999986</v>
      </c>
      <c r="I284" s="495">
        <v>959.94999999999982</v>
      </c>
      <c r="J284" s="495">
        <v>984.89999999999986</v>
      </c>
      <c r="K284" s="494">
        <v>935</v>
      </c>
      <c r="L284" s="494">
        <v>882</v>
      </c>
      <c r="M284" s="494">
        <v>2.3801800000000002</v>
      </c>
    </row>
    <row r="285" spans="1:13">
      <c r="A285" s="254">
        <v>275</v>
      </c>
      <c r="B285" s="497" t="s">
        <v>421</v>
      </c>
      <c r="C285" s="494">
        <v>361.6</v>
      </c>
      <c r="D285" s="495">
        <v>360.0333333333333</v>
      </c>
      <c r="E285" s="495">
        <v>356.56666666666661</v>
      </c>
      <c r="F285" s="495">
        <v>351.5333333333333</v>
      </c>
      <c r="G285" s="495">
        <v>348.06666666666661</v>
      </c>
      <c r="H285" s="495">
        <v>365.06666666666661</v>
      </c>
      <c r="I285" s="495">
        <v>368.5333333333333</v>
      </c>
      <c r="J285" s="495">
        <v>373.56666666666661</v>
      </c>
      <c r="K285" s="494">
        <v>363.5</v>
      </c>
      <c r="L285" s="494">
        <v>355</v>
      </c>
      <c r="M285" s="494">
        <v>2.1994099999999999</v>
      </c>
    </row>
    <row r="286" spans="1:13">
      <c r="A286" s="254">
        <v>276</v>
      </c>
      <c r="B286" s="497" t="s">
        <v>422</v>
      </c>
      <c r="C286" s="494">
        <v>568.1</v>
      </c>
      <c r="D286" s="495">
        <v>566.63333333333333</v>
      </c>
      <c r="E286" s="495">
        <v>559.4666666666667</v>
      </c>
      <c r="F286" s="495">
        <v>550.83333333333337</v>
      </c>
      <c r="G286" s="495">
        <v>543.66666666666674</v>
      </c>
      <c r="H286" s="495">
        <v>575.26666666666665</v>
      </c>
      <c r="I286" s="495">
        <v>582.43333333333339</v>
      </c>
      <c r="J286" s="495">
        <v>591.06666666666661</v>
      </c>
      <c r="K286" s="494">
        <v>573.79999999999995</v>
      </c>
      <c r="L286" s="494">
        <v>558</v>
      </c>
      <c r="M286" s="494">
        <v>1.5295799999999999</v>
      </c>
    </row>
    <row r="287" spans="1:13">
      <c r="A287" s="254">
        <v>277</v>
      </c>
      <c r="B287" s="497" t="s">
        <v>423</v>
      </c>
      <c r="C287" s="494">
        <v>60.5</v>
      </c>
      <c r="D287" s="495">
        <v>60.883333333333326</v>
      </c>
      <c r="E287" s="495">
        <v>59.66666666666665</v>
      </c>
      <c r="F287" s="495">
        <v>58.833333333333321</v>
      </c>
      <c r="G287" s="495">
        <v>57.616666666666646</v>
      </c>
      <c r="H287" s="495">
        <v>61.716666666666654</v>
      </c>
      <c r="I287" s="495">
        <v>62.933333333333323</v>
      </c>
      <c r="J287" s="495">
        <v>63.766666666666659</v>
      </c>
      <c r="K287" s="494">
        <v>62.1</v>
      </c>
      <c r="L287" s="494">
        <v>60.05</v>
      </c>
      <c r="M287" s="494">
        <v>20.216950000000001</v>
      </c>
    </row>
    <row r="288" spans="1:13">
      <c r="A288" s="254">
        <v>278</v>
      </c>
      <c r="B288" s="497" t="s">
        <v>424</v>
      </c>
      <c r="C288" s="494">
        <v>54.25</v>
      </c>
      <c r="D288" s="495">
        <v>54.15</v>
      </c>
      <c r="E288" s="495">
        <v>53.5</v>
      </c>
      <c r="F288" s="495">
        <v>52.75</v>
      </c>
      <c r="G288" s="495">
        <v>52.1</v>
      </c>
      <c r="H288" s="495">
        <v>54.9</v>
      </c>
      <c r="I288" s="495">
        <v>55.54999999999999</v>
      </c>
      <c r="J288" s="495">
        <v>56.3</v>
      </c>
      <c r="K288" s="494">
        <v>54.8</v>
      </c>
      <c r="L288" s="494">
        <v>53.4</v>
      </c>
      <c r="M288" s="494">
        <v>5.3116300000000001</v>
      </c>
    </row>
    <row r="289" spans="1:13">
      <c r="A289" s="254">
        <v>279</v>
      </c>
      <c r="B289" s="497" t="s">
        <v>425</v>
      </c>
      <c r="C289" s="494">
        <v>562.85</v>
      </c>
      <c r="D289" s="495">
        <v>553.94999999999993</v>
      </c>
      <c r="E289" s="495">
        <v>542.89999999999986</v>
      </c>
      <c r="F289" s="495">
        <v>522.94999999999993</v>
      </c>
      <c r="G289" s="495">
        <v>511.89999999999986</v>
      </c>
      <c r="H289" s="495">
        <v>573.89999999999986</v>
      </c>
      <c r="I289" s="495">
        <v>584.94999999999982</v>
      </c>
      <c r="J289" s="495">
        <v>604.89999999999986</v>
      </c>
      <c r="K289" s="494">
        <v>565</v>
      </c>
      <c r="L289" s="494">
        <v>534</v>
      </c>
      <c r="M289" s="494">
        <v>2.7841</v>
      </c>
    </row>
    <row r="290" spans="1:13">
      <c r="A290" s="254">
        <v>280</v>
      </c>
      <c r="B290" s="497" t="s">
        <v>426</v>
      </c>
      <c r="C290" s="494">
        <v>415.8</v>
      </c>
      <c r="D290" s="495">
        <v>412.68333333333334</v>
      </c>
      <c r="E290" s="495">
        <v>405.36666666666667</v>
      </c>
      <c r="F290" s="495">
        <v>394.93333333333334</v>
      </c>
      <c r="G290" s="495">
        <v>387.61666666666667</v>
      </c>
      <c r="H290" s="495">
        <v>423.11666666666667</v>
      </c>
      <c r="I290" s="495">
        <v>430.43333333333339</v>
      </c>
      <c r="J290" s="495">
        <v>440.86666666666667</v>
      </c>
      <c r="K290" s="494">
        <v>420</v>
      </c>
      <c r="L290" s="494">
        <v>402.25</v>
      </c>
      <c r="M290" s="494">
        <v>1.9171800000000001</v>
      </c>
    </row>
    <row r="291" spans="1:13">
      <c r="A291" s="254">
        <v>281</v>
      </c>
      <c r="B291" s="497" t="s">
        <v>427</v>
      </c>
      <c r="C291" s="494">
        <v>234.3</v>
      </c>
      <c r="D291" s="495">
        <v>234.28333333333333</v>
      </c>
      <c r="E291" s="495">
        <v>231.06666666666666</v>
      </c>
      <c r="F291" s="495">
        <v>227.83333333333334</v>
      </c>
      <c r="G291" s="495">
        <v>224.61666666666667</v>
      </c>
      <c r="H291" s="495">
        <v>237.51666666666665</v>
      </c>
      <c r="I291" s="495">
        <v>240.73333333333329</v>
      </c>
      <c r="J291" s="495">
        <v>243.96666666666664</v>
      </c>
      <c r="K291" s="494">
        <v>237.5</v>
      </c>
      <c r="L291" s="494">
        <v>231.05</v>
      </c>
      <c r="M291" s="494">
        <v>0.32640999999999998</v>
      </c>
    </row>
    <row r="292" spans="1:13">
      <c r="A292" s="254">
        <v>282</v>
      </c>
      <c r="B292" s="497" t="s">
        <v>131</v>
      </c>
      <c r="C292" s="494">
        <v>1773.25</v>
      </c>
      <c r="D292" s="495">
        <v>1778.45</v>
      </c>
      <c r="E292" s="495">
        <v>1747.4</v>
      </c>
      <c r="F292" s="495">
        <v>1721.55</v>
      </c>
      <c r="G292" s="495">
        <v>1690.5</v>
      </c>
      <c r="H292" s="495">
        <v>1804.3000000000002</v>
      </c>
      <c r="I292" s="495">
        <v>1835.35</v>
      </c>
      <c r="J292" s="495">
        <v>1861.2000000000003</v>
      </c>
      <c r="K292" s="494">
        <v>1809.5</v>
      </c>
      <c r="L292" s="494">
        <v>1752.6</v>
      </c>
      <c r="M292" s="494">
        <v>35.468859999999999</v>
      </c>
    </row>
    <row r="293" spans="1:13">
      <c r="A293" s="254">
        <v>283</v>
      </c>
      <c r="B293" s="497" t="s">
        <v>132</v>
      </c>
      <c r="C293" s="494">
        <v>93.55</v>
      </c>
      <c r="D293" s="495">
        <v>93.483333333333334</v>
      </c>
      <c r="E293" s="495">
        <v>91.616666666666674</v>
      </c>
      <c r="F293" s="495">
        <v>89.683333333333337</v>
      </c>
      <c r="G293" s="495">
        <v>87.816666666666677</v>
      </c>
      <c r="H293" s="495">
        <v>95.416666666666671</v>
      </c>
      <c r="I293" s="495">
        <v>97.283333333333317</v>
      </c>
      <c r="J293" s="495">
        <v>99.216666666666669</v>
      </c>
      <c r="K293" s="494">
        <v>95.35</v>
      </c>
      <c r="L293" s="494">
        <v>91.55</v>
      </c>
      <c r="M293" s="494">
        <v>111.97716</v>
      </c>
    </row>
    <row r="294" spans="1:13">
      <c r="A294" s="254">
        <v>284</v>
      </c>
      <c r="B294" s="497" t="s">
        <v>259</v>
      </c>
      <c r="C294" s="494">
        <v>2756.85</v>
      </c>
      <c r="D294" s="495">
        <v>2729.4500000000003</v>
      </c>
      <c r="E294" s="495">
        <v>2671.2500000000005</v>
      </c>
      <c r="F294" s="495">
        <v>2585.65</v>
      </c>
      <c r="G294" s="495">
        <v>2527.4500000000003</v>
      </c>
      <c r="H294" s="495">
        <v>2815.0500000000006</v>
      </c>
      <c r="I294" s="495">
        <v>2873.2500000000005</v>
      </c>
      <c r="J294" s="495">
        <v>2958.8500000000008</v>
      </c>
      <c r="K294" s="494">
        <v>2787.65</v>
      </c>
      <c r="L294" s="494">
        <v>2643.85</v>
      </c>
      <c r="M294" s="494">
        <v>4.4135200000000001</v>
      </c>
    </row>
    <row r="295" spans="1:13">
      <c r="A295" s="254">
        <v>285</v>
      </c>
      <c r="B295" s="497" t="s">
        <v>133</v>
      </c>
      <c r="C295" s="494">
        <v>389.9</v>
      </c>
      <c r="D295" s="495">
        <v>390.48333333333335</v>
      </c>
      <c r="E295" s="495">
        <v>380.41666666666669</v>
      </c>
      <c r="F295" s="495">
        <v>370.93333333333334</v>
      </c>
      <c r="G295" s="495">
        <v>360.86666666666667</v>
      </c>
      <c r="H295" s="495">
        <v>399.9666666666667</v>
      </c>
      <c r="I295" s="495">
        <v>410.0333333333333</v>
      </c>
      <c r="J295" s="495">
        <v>419.51666666666671</v>
      </c>
      <c r="K295" s="494">
        <v>400.55</v>
      </c>
      <c r="L295" s="494">
        <v>381</v>
      </c>
      <c r="M295" s="494">
        <v>40.539990000000003</v>
      </c>
    </row>
    <row r="296" spans="1:13">
      <c r="A296" s="254">
        <v>286</v>
      </c>
      <c r="B296" s="497" t="s">
        <v>753</v>
      </c>
      <c r="C296" s="494">
        <v>207.55</v>
      </c>
      <c r="D296" s="495">
        <v>208.18333333333331</v>
      </c>
      <c r="E296" s="495">
        <v>206.36666666666662</v>
      </c>
      <c r="F296" s="495">
        <v>205.18333333333331</v>
      </c>
      <c r="G296" s="495">
        <v>203.36666666666662</v>
      </c>
      <c r="H296" s="495">
        <v>209.36666666666662</v>
      </c>
      <c r="I296" s="495">
        <v>211.18333333333328</v>
      </c>
      <c r="J296" s="495">
        <v>212.36666666666662</v>
      </c>
      <c r="K296" s="494">
        <v>210</v>
      </c>
      <c r="L296" s="494">
        <v>207</v>
      </c>
      <c r="M296" s="494">
        <v>0.32602999999999999</v>
      </c>
    </row>
    <row r="297" spans="1:13">
      <c r="A297" s="254">
        <v>287</v>
      </c>
      <c r="B297" s="497" t="s">
        <v>428</v>
      </c>
      <c r="C297" s="494">
        <v>6366.8</v>
      </c>
      <c r="D297" s="495">
        <v>6417.6499999999987</v>
      </c>
      <c r="E297" s="495">
        <v>6275.2999999999975</v>
      </c>
      <c r="F297" s="495">
        <v>6183.7999999999984</v>
      </c>
      <c r="G297" s="495">
        <v>6041.4499999999971</v>
      </c>
      <c r="H297" s="495">
        <v>6509.1499999999978</v>
      </c>
      <c r="I297" s="495">
        <v>6651.4999999999982</v>
      </c>
      <c r="J297" s="495">
        <v>6742.9999999999982</v>
      </c>
      <c r="K297" s="494">
        <v>6560</v>
      </c>
      <c r="L297" s="494">
        <v>6326.15</v>
      </c>
      <c r="M297" s="494">
        <v>2.5159999999999998E-2</v>
      </c>
    </row>
    <row r="298" spans="1:13">
      <c r="A298" s="254">
        <v>288</v>
      </c>
      <c r="B298" s="497" t="s">
        <v>260</v>
      </c>
      <c r="C298" s="494">
        <v>4045.2</v>
      </c>
      <c r="D298" s="495">
        <v>4039.6666666666665</v>
      </c>
      <c r="E298" s="495">
        <v>3967.7333333333327</v>
      </c>
      <c r="F298" s="495">
        <v>3890.266666666666</v>
      </c>
      <c r="G298" s="495">
        <v>3818.3333333333321</v>
      </c>
      <c r="H298" s="495">
        <v>4117.1333333333332</v>
      </c>
      <c r="I298" s="495">
        <v>4189.0666666666666</v>
      </c>
      <c r="J298" s="495">
        <v>4266.5333333333338</v>
      </c>
      <c r="K298" s="494">
        <v>4111.6000000000004</v>
      </c>
      <c r="L298" s="494">
        <v>3962.2</v>
      </c>
      <c r="M298" s="494">
        <v>2.6549499999999999</v>
      </c>
    </row>
    <row r="299" spans="1:13">
      <c r="A299" s="254">
        <v>289</v>
      </c>
      <c r="B299" s="497" t="s">
        <v>134</v>
      </c>
      <c r="C299" s="494">
        <v>1374.65</v>
      </c>
      <c r="D299" s="495">
        <v>1374.6166666666668</v>
      </c>
      <c r="E299" s="495">
        <v>1358.1333333333337</v>
      </c>
      <c r="F299" s="495">
        <v>1341.6166666666668</v>
      </c>
      <c r="G299" s="495">
        <v>1325.1333333333337</v>
      </c>
      <c r="H299" s="495">
        <v>1391.1333333333337</v>
      </c>
      <c r="I299" s="495">
        <v>1407.6166666666668</v>
      </c>
      <c r="J299" s="495">
        <v>1424.1333333333337</v>
      </c>
      <c r="K299" s="494">
        <v>1391.1</v>
      </c>
      <c r="L299" s="494">
        <v>1358.1</v>
      </c>
      <c r="M299" s="494">
        <v>26.258379999999999</v>
      </c>
    </row>
    <row r="300" spans="1:13">
      <c r="A300" s="254">
        <v>290</v>
      </c>
      <c r="B300" s="497" t="s">
        <v>429</v>
      </c>
      <c r="C300" s="494">
        <v>436.5</v>
      </c>
      <c r="D300" s="495">
        <v>438.09999999999997</v>
      </c>
      <c r="E300" s="495">
        <v>429.39999999999992</v>
      </c>
      <c r="F300" s="495">
        <v>422.29999999999995</v>
      </c>
      <c r="G300" s="495">
        <v>413.59999999999991</v>
      </c>
      <c r="H300" s="495">
        <v>445.19999999999993</v>
      </c>
      <c r="I300" s="495">
        <v>453.9</v>
      </c>
      <c r="J300" s="495">
        <v>460.99999999999994</v>
      </c>
      <c r="K300" s="494">
        <v>446.8</v>
      </c>
      <c r="L300" s="494">
        <v>431</v>
      </c>
      <c r="M300" s="494">
        <v>29.740449999999999</v>
      </c>
    </row>
    <row r="301" spans="1:13">
      <c r="A301" s="254">
        <v>291</v>
      </c>
      <c r="B301" s="497" t="s">
        <v>430</v>
      </c>
      <c r="C301" s="494">
        <v>30.05</v>
      </c>
      <c r="D301" s="495">
        <v>30.683333333333334</v>
      </c>
      <c r="E301" s="495">
        <v>28.916666666666664</v>
      </c>
      <c r="F301" s="495">
        <v>27.783333333333331</v>
      </c>
      <c r="G301" s="495">
        <v>26.016666666666662</v>
      </c>
      <c r="H301" s="495">
        <v>31.816666666666666</v>
      </c>
      <c r="I301" s="495">
        <v>33.583333333333343</v>
      </c>
      <c r="J301" s="495">
        <v>34.716666666666669</v>
      </c>
      <c r="K301" s="494">
        <v>32.450000000000003</v>
      </c>
      <c r="L301" s="494">
        <v>29.55</v>
      </c>
      <c r="M301" s="494">
        <v>30.274159999999998</v>
      </c>
    </row>
    <row r="302" spans="1:13">
      <c r="A302" s="254">
        <v>292</v>
      </c>
      <c r="B302" s="497" t="s">
        <v>431</v>
      </c>
      <c r="C302" s="494">
        <v>1865.55</v>
      </c>
      <c r="D302" s="495">
        <v>1864.1166666666668</v>
      </c>
      <c r="E302" s="495">
        <v>1783.4333333333336</v>
      </c>
      <c r="F302" s="495">
        <v>1701.3166666666668</v>
      </c>
      <c r="G302" s="495">
        <v>1620.6333333333337</v>
      </c>
      <c r="H302" s="495">
        <v>1946.2333333333336</v>
      </c>
      <c r="I302" s="495">
        <v>2026.916666666667</v>
      </c>
      <c r="J302" s="495">
        <v>2109.0333333333338</v>
      </c>
      <c r="K302" s="494">
        <v>1944.8</v>
      </c>
      <c r="L302" s="494">
        <v>1782</v>
      </c>
      <c r="M302" s="494">
        <v>2.4990199999999998</v>
      </c>
    </row>
    <row r="303" spans="1:13">
      <c r="A303" s="254">
        <v>293</v>
      </c>
      <c r="B303" s="497" t="s">
        <v>135</v>
      </c>
      <c r="C303" s="494">
        <v>1050.05</v>
      </c>
      <c r="D303" s="495">
        <v>1042.2833333333335</v>
      </c>
      <c r="E303" s="495">
        <v>1027.8166666666671</v>
      </c>
      <c r="F303" s="495">
        <v>1005.5833333333335</v>
      </c>
      <c r="G303" s="495">
        <v>991.11666666666702</v>
      </c>
      <c r="H303" s="495">
        <v>1064.5166666666671</v>
      </c>
      <c r="I303" s="495">
        <v>1078.9833333333338</v>
      </c>
      <c r="J303" s="495">
        <v>1101.2166666666672</v>
      </c>
      <c r="K303" s="494">
        <v>1056.75</v>
      </c>
      <c r="L303" s="494">
        <v>1020.05</v>
      </c>
      <c r="M303" s="494">
        <v>17.807230000000001</v>
      </c>
    </row>
    <row r="304" spans="1:13">
      <c r="A304" s="254">
        <v>294</v>
      </c>
      <c r="B304" s="497" t="s">
        <v>432</v>
      </c>
      <c r="C304" s="494">
        <v>1950.35</v>
      </c>
      <c r="D304" s="495">
        <v>1932.4333333333334</v>
      </c>
      <c r="E304" s="495">
        <v>1904.8666666666668</v>
      </c>
      <c r="F304" s="495">
        <v>1859.3833333333334</v>
      </c>
      <c r="G304" s="495">
        <v>1831.8166666666668</v>
      </c>
      <c r="H304" s="495">
        <v>1977.9166666666667</v>
      </c>
      <c r="I304" s="495">
        <v>2005.4833333333333</v>
      </c>
      <c r="J304" s="495">
        <v>2050.9666666666667</v>
      </c>
      <c r="K304" s="494">
        <v>1960</v>
      </c>
      <c r="L304" s="494">
        <v>1886.95</v>
      </c>
      <c r="M304" s="494">
        <v>0.36441000000000001</v>
      </c>
    </row>
    <row r="305" spans="1:13">
      <c r="A305" s="254">
        <v>295</v>
      </c>
      <c r="B305" s="497" t="s">
        <v>433</v>
      </c>
      <c r="C305" s="494">
        <v>791.95</v>
      </c>
      <c r="D305" s="495">
        <v>796.75</v>
      </c>
      <c r="E305" s="495">
        <v>784.3</v>
      </c>
      <c r="F305" s="495">
        <v>776.65</v>
      </c>
      <c r="G305" s="495">
        <v>764.19999999999993</v>
      </c>
      <c r="H305" s="495">
        <v>804.4</v>
      </c>
      <c r="I305" s="495">
        <v>816.85</v>
      </c>
      <c r="J305" s="495">
        <v>824.5</v>
      </c>
      <c r="K305" s="494">
        <v>809.2</v>
      </c>
      <c r="L305" s="494">
        <v>789.1</v>
      </c>
      <c r="M305" s="494">
        <v>0.13474</v>
      </c>
    </row>
    <row r="306" spans="1:13">
      <c r="A306" s="254">
        <v>296</v>
      </c>
      <c r="B306" s="497" t="s">
        <v>434</v>
      </c>
      <c r="C306" s="494">
        <v>41.1</v>
      </c>
      <c r="D306" s="495">
        <v>41.116666666666667</v>
      </c>
      <c r="E306" s="495">
        <v>40.283333333333331</v>
      </c>
      <c r="F306" s="495">
        <v>39.466666666666661</v>
      </c>
      <c r="G306" s="495">
        <v>38.633333333333326</v>
      </c>
      <c r="H306" s="495">
        <v>41.933333333333337</v>
      </c>
      <c r="I306" s="495">
        <v>42.766666666666666</v>
      </c>
      <c r="J306" s="495">
        <v>43.583333333333343</v>
      </c>
      <c r="K306" s="494">
        <v>41.95</v>
      </c>
      <c r="L306" s="494">
        <v>40.299999999999997</v>
      </c>
      <c r="M306" s="494">
        <v>21.35332</v>
      </c>
    </row>
    <row r="307" spans="1:13">
      <c r="A307" s="254">
        <v>297</v>
      </c>
      <c r="B307" s="497" t="s">
        <v>435</v>
      </c>
      <c r="C307" s="494">
        <v>155.94999999999999</v>
      </c>
      <c r="D307" s="495">
        <v>155.81666666666666</v>
      </c>
      <c r="E307" s="495">
        <v>153.88333333333333</v>
      </c>
      <c r="F307" s="495">
        <v>151.81666666666666</v>
      </c>
      <c r="G307" s="495">
        <v>149.88333333333333</v>
      </c>
      <c r="H307" s="495">
        <v>157.88333333333333</v>
      </c>
      <c r="I307" s="495">
        <v>159.81666666666666</v>
      </c>
      <c r="J307" s="495">
        <v>161.88333333333333</v>
      </c>
      <c r="K307" s="494">
        <v>157.75</v>
      </c>
      <c r="L307" s="494">
        <v>153.75</v>
      </c>
      <c r="M307" s="494">
        <v>5.02888</v>
      </c>
    </row>
    <row r="308" spans="1:13">
      <c r="A308" s="254">
        <v>298</v>
      </c>
      <c r="B308" s="497" t="s">
        <v>146</v>
      </c>
      <c r="C308" s="494">
        <v>80980.5</v>
      </c>
      <c r="D308" s="495">
        <v>81310.150000000009</v>
      </c>
      <c r="E308" s="495">
        <v>80170.35000000002</v>
      </c>
      <c r="F308" s="495">
        <v>79360.200000000012</v>
      </c>
      <c r="G308" s="495">
        <v>78220.400000000023</v>
      </c>
      <c r="H308" s="495">
        <v>82120.300000000017</v>
      </c>
      <c r="I308" s="495">
        <v>83260.100000000006</v>
      </c>
      <c r="J308" s="495">
        <v>84070.250000000015</v>
      </c>
      <c r="K308" s="494">
        <v>82449.95</v>
      </c>
      <c r="L308" s="494">
        <v>80500</v>
      </c>
      <c r="M308" s="494">
        <v>0.33545999999999998</v>
      </c>
    </row>
    <row r="309" spans="1:13">
      <c r="A309" s="254">
        <v>299</v>
      </c>
      <c r="B309" s="497" t="s">
        <v>143</v>
      </c>
      <c r="C309" s="494">
        <v>1083.6500000000001</v>
      </c>
      <c r="D309" s="495">
        <v>1091.8166666666666</v>
      </c>
      <c r="E309" s="495">
        <v>1065.8833333333332</v>
      </c>
      <c r="F309" s="495">
        <v>1048.1166666666666</v>
      </c>
      <c r="G309" s="495">
        <v>1022.1833333333332</v>
      </c>
      <c r="H309" s="495">
        <v>1109.5833333333333</v>
      </c>
      <c r="I309" s="495">
        <v>1135.5166666666667</v>
      </c>
      <c r="J309" s="495">
        <v>1153.2833333333333</v>
      </c>
      <c r="K309" s="494">
        <v>1117.75</v>
      </c>
      <c r="L309" s="494">
        <v>1074.05</v>
      </c>
      <c r="M309" s="494">
        <v>5.61205</v>
      </c>
    </row>
    <row r="310" spans="1:13">
      <c r="A310" s="254">
        <v>300</v>
      </c>
      <c r="B310" s="497" t="s">
        <v>436</v>
      </c>
      <c r="C310" s="494">
        <v>3461.15</v>
      </c>
      <c r="D310" s="495">
        <v>3449.7166666666667</v>
      </c>
      <c r="E310" s="495">
        <v>3409.4333333333334</v>
      </c>
      <c r="F310" s="495">
        <v>3357.7166666666667</v>
      </c>
      <c r="G310" s="495">
        <v>3317.4333333333334</v>
      </c>
      <c r="H310" s="495">
        <v>3501.4333333333334</v>
      </c>
      <c r="I310" s="495">
        <v>3541.7166666666672</v>
      </c>
      <c r="J310" s="495">
        <v>3593.4333333333334</v>
      </c>
      <c r="K310" s="494">
        <v>3490</v>
      </c>
      <c r="L310" s="494">
        <v>3398</v>
      </c>
      <c r="M310" s="494">
        <v>6.3320000000000001E-2</v>
      </c>
    </row>
    <row r="311" spans="1:13">
      <c r="A311" s="254">
        <v>301</v>
      </c>
      <c r="B311" s="497" t="s">
        <v>437</v>
      </c>
      <c r="C311" s="494">
        <v>268.14999999999998</v>
      </c>
      <c r="D311" s="495">
        <v>269.2833333333333</v>
      </c>
      <c r="E311" s="495">
        <v>263.86666666666662</v>
      </c>
      <c r="F311" s="495">
        <v>259.58333333333331</v>
      </c>
      <c r="G311" s="495">
        <v>254.16666666666663</v>
      </c>
      <c r="H311" s="495">
        <v>273.56666666666661</v>
      </c>
      <c r="I311" s="495">
        <v>278.98333333333335</v>
      </c>
      <c r="J311" s="495">
        <v>283.26666666666659</v>
      </c>
      <c r="K311" s="494">
        <v>274.7</v>
      </c>
      <c r="L311" s="494">
        <v>265</v>
      </c>
      <c r="M311" s="494">
        <v>2.1587800000000001</v>
      </c>
    </row>
    <row r="312" spans="1:13">
      <c r="A312" s="254">
        <v>302</v>
      </c>
      <c r="B312" s="497" t="s">
        <v>137</v>
      </c>
      <c r="C312" s="494">
        <v>173.85</v>
      </c>
      <c r="D312" s="495">
        <v>173.58333333333334</v>
      </c>
      <c r="E312" s="495">
        <v>168.51666666666668</v>
      </c>
      <c r="F312" s="495">
        <v>163.18333333333334</v>
      </c>
      <c r="G312" s="495">
        <v>158.11666666666667</v>
      </c>
      <c r="H312" s="495">
        <v>178.91666666666669</v>
      </c>
      <c r="I312" s="495">
        <v>183.98333333333335</v>
      </c>
      <c r="J312" s="495">
        <v>189.31666666666669</v>
      </c>
      <c r="K312" s="494">
        <v>178.65</v>
      </c>
      <c r="L312" s="494">
        <v>168.25</v>
      </c>
      <c r="M312" s="494">
        <v>77.359949999999998</v>
      </c>
    </row>
    <row r="313" spans="1:13">
      <c r="A313" s="254">
        <v>303</v>
      </c>
      <c r="B313" s="497" t="s">
        <v>136</v>
      </c>
      <c r="C313" s="494">
        <v>805.1</v>
      </c>
      <c r="D313" s="495">
        <v>799.7166666666667</v>
      </c>
      <c r="E313" s="495">
        <v>790.53333333333342</v>
      </c>
      <c r="F313" s="495">
        <v>775.9666666666667</v>
      </c>
      <c r="G313" s="495">
        <v>766.78333333333342</v>
      </c>
      <c r="H313" s="495">
        <v>814.28333333333342</v>
      </c>
      <c r="I313" s="495">
        <v>823.46666666666681</v>
      </c>
      <c r="J313" s="495">
        <v>838.03333333333342</v>
      </c>
      <c r="K313" s="494">
        <v>808.9</v>
      </c>
      <c r="L313" s="494">
        <v>785.15</v>
      </c>
      <c r="M313" s="494">
        <v>52.560040000000001</v>
      </c>
    </row>
    <row r="314" spans="1:13">
      <c r="A314" s="254">
        <v>304</v>
      </c>
      <c r="B314" s="497" t="s">
        <v>438</v>
      </c>
      <c r="C314" s="494">
        <v>158.15</v>
      </c>
      <c r="D314" s="495">
        <v>157.81666666666669</v>
      </c>
      <c r="E314" s="495">
        <v>155.33333333333337</v>
      </c>
      <c r="F314" s="495">
        <v>152.51666666666668</v>
      </c>
      <c r="G314" s="495">
        <v>150.03333333333336</v>
      </c>
      <c r="H314" s="495">
        <v>160.63333333333338</v>
      </c>
      <c r="I314" s="495">
        <v>163.11666666666667</v>
      </c>
      <c r="J314" s="495">
        <v>165.93333333333339</v>
      </c>
      <c r="K314" s="494">
        <v>160.30000000000001</v>
      </c>
      <c r="L314" s="494">
        <v>155</v>
      </c>
      <c r="M314" s="494">
        <v>1.12391</v>
      </c>
    </row>
    <row r="315" spans="1:13">
      <c r="A315" s="254">
        <v>305</v>
      </c>
      <c r="B315" s="497" t="s">
        <v>439</v>
      </c>
      <c r="C315" s="494">
        <v>198.4</v>
      </c>
      <c r="D315" s="495">
        <v>197.86666666666667</v>
      </c>
      <c r="E315" s="495">
        <v>195.93333333333334</v>
      </c>
      <c r="F315" s="495">
        <v>193.46666666666667</v>
      </c>
      <c r="G315" s="495">
        <v>191.53333333333333</v>
      </c>
      <c r="H315" s="495">
        <v>200.33333333333334</v>
      </c>
      <c r="I315" s="495">
        <v>202.26666666666668</v>
      </c>
      <c r="J315" s="495">
        <v>204.73333333333335</v>
      </c>
      <c r="K315" s="494">
        <v>199.8</v>
      </c>
      <c r="L315" s="494">
        <v>195.4</v>
      </c>
      <c r="M315" s="494">
        <v>0.72831999999999997</v>
      </c>
    </row>
    <row r="316" spans="1:13">
      <c r="A316" s="254">
        <v>306</v>
      </c>
      <c r="B316" s="497" t="s">
        <v>440</v>
      </c>
      <c r="C316" s="494">
        <v>533.79999999999995</v>
      </c>
      <c r="D316" s="495">
        <v>533.41666666666663</v>
      </c>
      <c r="E316" s="495">
        <v>521.38333333333321</v>
      </c>
      <c r="F316" s="495">
        <v>508.96666666666658</v>
      </c>
      <c r="G316" s="495">
        <v>496.93333333333317</v>
      </c>
      <c r="H316" s="495">
        <v>545.83333333333326</v>
      </c>
      <c r="I316" s="495">
        <v>557.86666666666679</v>
      </c>
      <c r="J316" s="495">
        <v>570.2833333333333</v>
      </c>
      <c r="K316" s="494">
        <v>545.45000000000005</v>
      </c>
      <c r="L316" s="494">
        <v>521</v>
      </c>
      <c r="M316" s="494">
        <v>0.46212999999999999</v>
      </c>
    </row>
    <row r="317" spans="1:13">
      <c r="A317" s="254">
        <v>307</v>
      </c>
      <c r="B317" s="497" t="s">
        <v>138</v>
      </c>
      <c r="C317" s="494">
        <v>145.55000000000001</v>
      </c>
      <c r="D317" s="495">
        <v>146.11666666666667</v>
      </c>
      <c r="E317" s="495">
        <v>142.98333333333335</v>
      </c>
      <c r="F317" s="495">
        <v>140.41666666666669</v>
      </c>
      <c r="G317" s="495">
        <v>137.28333333333336</v>
      </c>
      <c r="H317" s="495">
        <v>148.68333333333334</v>
      </c>
      <c r="I317" s="495">
        <v>151.81666666666666</v>
      </c>
      <c r="J317" s="495">
        <v>154.38333333333333</v>
      </c>
      <c r="K317" s="494">
        <v>149.25</v>
      </c>
      <c r="L317" s="494">
        <v>143.55000000000001</v>
      </c>
      <c r="M317" s="494">
        <v>47.244039999999998</v>
      </c>
    </row>
    <row r="318" spans="1:13">
      <c r="A318" s="254">
        <v>308</v>
      </c>
      <c r="B318" s="497" t="s">
        <v>261</v>
      </c>
      <c r="C318" s="494">
        <v>36.450000000000003</v>
      </c>
      <c r="D318" s="495">
        <v>36.283333333333331</v>
      </c>
      <c r="E318" s="495">
        <v>35.666666666666664</v>
      </c>
      <c r="F318" s="495">
        <v>34.883333333333333</v>
      </c>
      <c r="G318" s="495">
        <v>34.266666666666666</v>
      </c>
      <c r="H318" s="495">
        <v>37.066666666666663</v>
      </c>
      <c r="I318" s="495">
        <v>37.683333333333337</v>
      </c>
      <c r="J318" s="495">
        <v>38.466666666666661</v>
      </c>
      <c r="K318" s="494">
        <v>36.9</v>
      </c>
      <c r="L318" s="494">
        <v>35.5</v>
      </c>
      <c r="M318" s="494">
        <v>14.73657</v>
      </c>
    </row>
    <row r="319" spans="1:13">
      <c r="A319" s="254">
        <v>309</v>
      </c>
      <c r="B319" s="497" t="s">
        <v>139</v>
      </c>
      <c r="C319" s="494">
        <v>423.3</v>
      </c>
      <c r="D319" s="495">
        <v>421.90000000000003</v>
      </c>
      <c r="E319" s="495">
        <v>418.60000000000008</v>
      </c>
      <c r="F319" s="495">
        <v>413.90000000000003</v>
      </c>
      <c r="G319" s="495">
        <v>410.60000000000008</v>
      </c>
      <c r="H319" s="495">
        <v>426.60000000000008</v>
      </c>
      <c r="I319" s="495">
        <v>429.90000000000003</v>
      </c>
      <c r="J319" s="495">
        <v>434.60000000000008</v>
      </c>
      <c r="K319" s="494">
        <v>425.2</v>
      </c>
      <c r="L319" s="494">
        <v>417.2</v>
      </c>
      <c r="M319" s="494">
        <v>12.34047</v>
      </c>
    </row>
    <row r="320" spans="1:13">
      <c r="A320" s="254">
        <v>310</v>
      </c>
      <c r="B320" s="497" t="s">
        <v>140</v>
      </c>
      <c r="C320" s="494">
        <v>6644.25</v>
      </c>
      <c r="D320" s="495">
        <v>6680.7</v>
      </c>
      <c r="E320" s="495">
        <v>6514.5499999999993</v>
      </c>
      <c r="F320" s="495">
        <v>6384.8499999999995</v>
      </c>
      <c r="G320" s="495">
        <v>6218.6999999999989</v>
      </c>
      <c r="H320" s="495">
        <v>6810.4</v>
      </c>
      <c r="I320" s="495">
        <v>6976.5499999999993</v>
      </c>
      <c r="J320" s="495">
        <v>7106.25</v>
      </c>
      <c r="K320" s="494">
        <v>6846.85</v>
      </c>
      <c r="L320" s="494">
        <v>6551</v>
      </c>
      <c r="M320" s="494">
        <v>12.67365</v>
      </c>
    </row>
    <row r="321" spans="1:13">
      <c r="A321" s="254">
        <v>311</v>
      </c>
      <c r="B321" s="497" t="s">
        <v>142</v>
      </c>
      <c r="C321" s="494">
        <v>876.45</v>
      </c>
      <c r="D321" s="495">
        <v>870.16666666666663</v>
      </c>
      <c r="E321" s="495">
        <v>858.5333333333333</v>
      </c>
      <c r="F321" s="495">
        <v>840.61666666666667</v>
      </c>
      <c r="G321" s="495">
        <v>828.98333333333335</v>
      </c>
      <c r="H321" s="495">
        <v>888.08333333333326</v>
      </c>
      <c r="I321" s="495">
        <v>899.7166666666667</v>
      </c>
      <c r="J321" s="495">
        <v>917.63333333333321</v>
      </c>
      <c r="K321" s="494">
        <v>881.8</v>
      </c>
      <c r="L321" s="494">
        <v>852.25</v>
      </c>
      <c r="M321" s="494">
        <v>4.2675599999999996</v>
      </c>
    </row>
    <row r="322" spans="1:13">
      <c r="A322" s="254">
        <v>312</v>
      </c>
      <c r="B322" s="497" t="s">
        <v>441</v>
      </c>
      <c r="C322" s="494">
        <v>2435.9</v>
      </c>
      <c r="D322" s="495">
        <v>2425.2833333333333</v>
      </c>
      <c r="E322" s="495">
        <v>2390.5666666666666</v>
      </c>
      <c r="F322" s="495">
        <v>2345.2333333333331</v>
      </c>
      <c r="G322" s="495">
        <v>2310.5166666666664</v>
      </c>
      <c r="H322" s="495">
        <v>2470.6166666666668</v>
      </c>
      <c r="I322" s="495">
        <v>2505.333333333333</v>
      </c>
      <c r="J322" s="495">
        <v>2550.666666666667</v>
      </c>
      <c r="K322" s="494">
        <v>2460</v>
      </c>
      <c r="L322" s="494">
        <v>2379.9499999999998</v>
      </c>
      <c r="M322" s="494">
        <v>1.10362</v>
      </c>
    </row>
    <row r="323" spans="1:13">
      <c r="A323" s="254">
        <v>313</v>
      </c>
      <c r="B323" s="497" t="s">
        <v>144</v>
      </c>
      <c r="C323" s="494">
        <v>2065.3000000000002</v>
      </c>
      <c r="D323" s="495">
        <v>2032.4166666666667</v>
      </c>
      <c r="E323" s="495">
        <v>1983.8833333333337</v>
      </c>
      <c r="F323" s="495">
        <v>1902.4666666666669</v>
      </c>
      <c r="G323" s="495">
        <v>1853.9333333333338</v>
      </c>
      <c r="H323" s="495">
        <v>2113.8333333333335</v>
      </c>
      <c r="I323" s="495">
        <v>2162.3666666666668</v>
      </c>
      <c r="J323" s="495">
        <v>2243.7833333333333</v>
      </c>
      <c r="K323" s="494">
        <v>2080.9499999999998</v>
      </c>
      <c r="L323" s="494">
        <v>1951</v>
      </c>
      <c r="M323" s="494">
        <v>18.33728</v>
      </c>
    </row>
    <row r="324" spans="1:13">
      <c r="A324" s="254">
        <v>314</v>
      </c>
      <c r="B324" s="497" t="s">
        <v>442</v>
      </c>
      <c r="C324" s="494">
        <v>96.15</v>
      </c>
      <c r="D324" s="495">
        <v>95.516666666666666</v>
      </c>
      <c r="E324" s="495">
        <v>94.283333333333331</v>
      </c>
      <c r="F324" s="495">
        <v>92.416666666666671</v>
      </c>
      <c r="G324" s="495">
        <v>91.183333333333337</v>
      </c>
      <c r="H324" s="495">
        <v>97.383333333333326</v>
      </c>
      <c r="I324" s="495">
        <v>98.616666666666646</v>
      </c>
      <c r="J324" s="495">
        <v>100.48333333333332</v>
      </c>
      <c r="K324" s="494">
        <v>96.75</v>
      </c>
      <c r="L324" s="494">
        <v>93.65</v>
      </c>
      <c r="M324" s="494">
        <v>2.3068200000000001</v>
      </c>
    </row>
    <row r="325" spans="1:13">
      <c r="A325" s="254">
        <v>315</v>
      </c>
      <c r="B325" s="497" t="s">
        <v>443</v>
      </c>
      <c r="C325" s="494">
        <v>506.8</v>
      </c>
      <c r="D325" s="495">
        <v>511.58333333333331</v>
      </c>
      <c r="E325" s="495">
        <v>499.26666666666665</v>
      </c>
      <c r="F325" s="495">
        <v>491.73333333333335</v>
      </c>
      <c r="G325" s="495">
        <v>479.41666666666669</v>
      </c>
      <c r="H325" s="495">
        <v>519.11666666666656</v>
      </c>
      <c r="I325" s="495">
        <v>531.43333333333339</v>
      </c>
      <c r="J325" s="495">
        <v>538.96666666666658</v>
      </c>
      <c r="K325" s="494">
        <v>523.9</v>
      </c>
      <c r="L325" s="494">
        <v>504.05</v>
      </c>
      <c r="M325" s="494">
        <v>1.12218</v>
      </c>
    </row>
    <row r="326" spans="1:13">
      <c r="A326" s="254">
        <v>316</v>
      </c>
      <c r="B326" s="497" t="s">
        <v>754</v>
      </c>
      <c r="C326" s="494">
        <v>182.55</v>
      </c>
      <c r="D326" s="495">
        <v>182.76666666666665</v>
      </c>
      <c r="E326" s="495">
        <v>180.83333333333331</v>
      </c>
      <c r="F326" s="495">
        <v>179.11666666666667</v>
      </c>
      <c r="G326" s="495">
        <v>177.18333333333334</v>
      </c>
      <c r="H326" s="495">
        <v>184.48333333333329</v>
      </c>
      <c r="I326" s="495">
        <v>186.41666666666663</v>
      </c>
      <c r="J326" s="495">
        <v>188.13333333333327</v>
      </c>
      <c r="K326" s="494">
        <v>184.7</v>
      </c>
      <c r="L326" s="494">
        <v>181.05</v>
      </c>
      <c r="M326" s="494">
        <v>2.0199500000000001</v>
      </c>
    </row>
    <row r="327" spans="1:13">
      <c r="A327" s="254">
        <v>317</v>
      </c>
      <c r="B327" s="497" t="s">
        <v>145</v>
      </c>
      <c r="C327" s="494">
        <v>207.9</v>
      </c>
      <c r="D327" s="495">
        <v>209.15</v>
      </c>
      <c r="E327" s="495">
        <v>204.45000000000002</v>
      </c>
      <c r="F327" s="495">
        <v>201</v>
      </c>
      <c r="G327" s="495">
        <v>196.3</v>
      </c>
      <c r="H327" s="495">
        <v>212.60000000000002</v>
      </c>
      <c r="I327" s="495">
        <v>217.3</v>
      </c>
      <c r="J327" s="495">
        <v>220.75000000000003</v>
      </c>
      <c r="K327" s="494">
        <v>213.85</v>
      </c>
      <c r="L327" s="494">
        <v>205.7</v>
      </c>
      <c r="M327" s="494">
        <v>104.86628</v>
      </c>
    </row>
    <row r="328" spans="1:13">
      <c r="A328" s="254">
        <v>318</v>
      </c>
      <c r="B328" s="497" t="s">
        <v>444</v>
      </c>
      <c r="C328" s="494">
        <v>606.15</v>
      </c>
      <c r="D328" s="495">
        <v>608.5</v>
      </c>
      <c r="E328" s="495">
        <v>599.15</v>
      </c>
      <c r="F328" s="495">
        <v>592.15</v>
      </c>
      <c r="G328" s="495">
        <v>582.79999999999995</v>
      </c>
      <c r="H328" s="495">
        <v>615.5</v>
      </c>
      <c r="I328" s="495">
        <v>624.84999999999991</v>
      </c>
      <c r="J328" s="495">
        <v>631.85</v>
      </c>
      <c r="K328" s="494">
        <v>617.85</v>
      </c>
      <c r="L328" s="494">
        <v>601.5</v>
      </c>
      <c r="M328" s="494">
        <v>0.89281999999999995</v>
      </c>
    </row>
    <row r="329" spans="1:13">
      <c r="A329" s="254">
        <v>319</v>
      </c>
      <c r="B329" s="497" t="s">
        <v>262</v>
      </c>
      <c r="C329" s="494">
        <v>1699.95</v>
      </c>
      <c r="D329" s="495">
        <v>1692.55</v>
      </c>
      <c r="E329" s="495">
        <v>1648.3999999999999</v>
      </c>
      <c r="F329" s="495">
        <v>1596.85</v>
      </c>
      <c r="G329" s="495">
        <v>1552.6999999999998</v>
      </c>
      <c r="H329" s="495">
        <v>1744.1</v>
      </c>
      <c r="I329" s="495">
        <v>1788.25</v>
      </c>
      <c r="J329" s="495">
        <v>1839.8</v>
      </c>
      <c r="K329" s="494">
        <v>1736.7</v>
      </c>
      <c r="L329" s="494">
        <v>1641</v>
      </c>
      <c r="M329" s="494">
        <v>6.63225</v>
      </c>
    </row>
    <row r="330" spans="1:13">
      <c r="A330" s="254">
        <v>320</v>
      </c>
      <c r="B330" s="497" t="s">
        <v>445</v>
      </c>
      <c r="C330" s="494">
        <v>1474.9</v>
      </c>
      <c r="D330" s="495">
        <v>1469.6333333333332</v>
      </c>
      <c r="E330" s="495">
        <v>1458.2666666666664</v>
      </c>
      <c r="F330" s="495">
        <v>1441.6333333333332</v>
      </c>
      <c r="G330" s="495">
        <v>1430.2666666666664</v>
      </c>
      <c r="H330" s="495">
        <v>1486.2666666666664</v>
      </c>
      <c r="I330" s="495">
        <v>1497.6333333333332</v>
      </c>
      <c r="J330" s="495">
        <v>1514.2666666666664</v>
      </c>
      <c r="K330" s="494">
        <v>1481</v>
      </c>
      <c r="L330" s="494">
        <v>1453</v>
      </c>
      <c r="M330" s="494">
        <v>0.73651</v>
      </c>
    </row>
    <row r="331" spans="1:13">
      <c r="A331" s="254">
        <v>321</v>
      </c>
      <c r="B331" s="497" t="s">
        <v>147</v>
      </c>
      <c r="C331" s="494">
        <v>1153.05</v>
      </c>
      <c r="D331" s="495">
        <v>1157.7333333333333</v>
      </c>
      <c r="E331" s="495">
        <v>1131.9666666666667</v>
      </c>
      <c r="F331" s="495">
        <v>1110.8833333333334</v>
      </c>
      <c r="G331" s="495">
        <v>1085.1166666666668</v>
      </c>
      <c r="H331" s="495">
        <v>1178.8166666666666</v>
      </c>
      <c r="I331" s="495">
        <v>1204.5833333333335</v>
      </c>
      <c r="J331" s="495">
        <v>1225.6666666666665</v>
      </c>
      <c r="K331" s="494">
        <v>1183.5</v>
      </c>
      <c r="L331" s="494">
        <v>1136.6500000000001</v>
      </c>
      <c r="M331" s="494">
        <v>13.18568</v>
      </c>
    </row>
    <row r="332" spans="1:13">
      <c r="A332" s="254">
        <v>322</v>
      </c>
      <c r="B332" s="497" t="s">
        <v>263</v>
      </c>
      <c r="C332" s="494">
        <v>910.6</v>
      </c>
      <c r="D332" s="495">
        <v>913.61666666666667</v>
      </c>
      <c r="E332" s="495">
        <v>895.88333333333333</v>
      </c>
      <c r="F332" s="495">
        <v>881.16666666666663</v>
      </c>
      <c r="G332" s="495">
        <v>863.43333333333328</v>
      </c>
      <c r="H332" s="495">
        <v>928.33333333333337</v>
      </c>
      <c r="I332" s="495">
        <v>946.06666666666672</v>
      </c>
      <c r="J332" s="495">
        <v>960.78333333333342</v>
      </c>
      <c r="K332" s="494">
        <v>931.35</v>
      </c>
      <c r="L332" s="494">
        <v>898.9</v>
      </c>
      <c r="M332" s="494">
        <v>2.1078999999999999</v>
      </c>
    </row>
    <row r="333" spans="1:13">
      <c r="A333" s="254">
        <v>323</v>
      </c>
      <c r="B333" s="497" t="s">
        <v>149</v>
      </c>
      <c r="C333" s="494">
        <v>41.95</v>
      </c>
      <c r="D333" s="495">
        <v>42.066666666666663</v>
      </c>
      <c r="E333" s="495">
        <v>41.233333333333327</v>
      </c>
      <c r="F333" s="495">
        <v>40.516666666666666</v>
      </c>
      <c r="G333" s="495">
        <v>39.68333333333333</v>
      </c>
      <c r="H333" s="495">
        <v>42.783333333333324</v>
      </c>
      <c r="I333" s="495">
        <v>43.616666666666667</v>
      </c>
      <c r="J333" s="495">
        <v>44.333333333333321</v>
      </c>
      <c r="K333" s="494">
        <v>42.9</v>
      </c>
      <c r="L333" s="494">
        <v>41.35</v>
      </c>
      <c r="M333" s="494">
        <v>77.144440000000003</v>
      </c>
    </row>
    <row r="334" spans="1:13">
      <c r="A334" s="254">
        <v>324</v>
      </c>
      <c r="B334" s="497" t="s">
        <v>150</v>
      </c>
      <c r="C334" s="494">
        <v>74</v>
      </c>
      <c r="D334" s="495">
        <v>73.933333333333337</v>
      </c>
      <c r="E334" s="495">
        <v>72.566666666666677</v>
      </c>
      <c r="F334" s="495">
        <v>71.13333333333334</v>
      </c>
      <c r="G334" s="495">
        <v>69.76666666666668</v>
      </c>
      <c r="H334" s="495">
        <v>75.366666666666674</v>
      </c>
      <c r="I334" s="495">
        <v>76.733333333333348</v>
      </c>
      <c r="J334" s="495">
        <v>78.166666666666671</v>
      </c>
      <c r="K334" s="494">
        <v>75.3</v>
      </c>
      <c r="L334" s="494">
        <v>72.5</v>
      </c>
      <c r="M334" s="494">
        <v>39.234690000000001</v>
      </c>
    </row>
    <row r="335" spans="1:13">
      <c r="A335" s="254">
        <v>325</v>
      </c>
      <c r="B335" s="497" t="s">
        <v>446</v>
      </c>
      <c r="C335" s="494">
        <v>488.25</v>
      </c>
      <c r="D335" s="495">
        <v>485.2833333333333</v>
      </c>
      <c r="E335" s="495">
        <v>480.56666666666661</v>
      </c>
      <c r="F335" s="495">
        <v>472.88333333333333</v>
      </c>
      <c r="G335" s="495">
        <v>468.16666666666663</v>
      </c>
      <c r="H335" s="495">
        <v>492.96666666666658</v>
      </c>
      <c r="I335" s="495">
        <v>497.68333333333328</v>
      </c>
      <c r="J335" s="495">
        <v>505.36666666666656</v>
      </c>
      <c r="K335" s="494">
        <v>490</v>
      </c>
      <c r="L335" s="494">
        <v>477.6</v>
      </c>
      <c r="M335" s="494">
        <v>1.3401799999999999</v>
      </c>
    </row>
    <row r="336" spans="1:13">
      <c r="A336" s="254">
        <v>326</v>
      </c>
      <c r="B336" s="497" t="s">
        <v>264</v>
      </c>
      <c r="C336" s="494">
        <v>23.95</v>
      </c>
      <c r="D336" s="495">
        <v>23.883333333333336</v>
      </c>
      <c r="E336" s="495">
        <v>23.666666666666671</v>
      </c>
      <c r="F336" s="495">
        <v>23.383333333333336</v>
      </c>
      <c r="G336" s="495">
        <v>23.166666666666671</v>
      </c>
      <c r="H336" s="495">
        <v>24.166666666666671</v>
      </c>
      <c r="I336" s="495">
        <v>24.383333333333333</v>
      </c>
      <c r="J336" s="495">
        <v>24.666666666666671</v>
      </c>
      <c r="K336" s="494">
        <v>24.1</v>
      </c>
      <c r="L336" s="494">
        <v>23.6</v>
      </c>
      <c r="M336" s="494">
        <v>33.939219999999999</v>
      </c>
    </row>
    <row r="337" spans="1:13">
      <c r="A337" s="254">
        <v>327</v>
      </c>
      <c r="B337" s="497" t="s">
        <v>447</v>
      </c>
      <c r="C337" s="494">
        <v>47.95</v>
      </c>
      <c r="D337" s="495">
        <v>47.966666666666661</v>
      </c>
      <c r="E337" s="495">
        <v>47.533333333333324</v>
      </c>
      <c r="F337" s="495">
        <v>47.11666666666666</v>
      </c>
      <c r="G337" s="495">
        <v>46.683333333333323</v>
      </c>
      <c r="H337" s="495">
        <v>48.383333333333326</v>
      </c>
      <c r="I337" s="495">
        <v>48.816666666666663</v>
      </c>
      <c r="J337" s="495">
        <v>49.233333333333327</v>
      </c>
      <c r="K337" s="494">
        <v>48.4</v>
      </c>
      <c r="L337" s="494">
        <v>47.55</v>
      </c>
      <c r="M337" s="494">
        <v>7.0823099999999997</v>
      </c>
    </row>
    <row r="338" spans="1:13">
      <c r="A338" s="254">
        <v>328</v>
      </c>
      <c r="B338" s="497" t="s">
        <v>152</v>
      </c>
      <c r="C338" s="494">
        <v>141.30000000000001</v>
      </c>
      <c r="D338" s="495">
        <v>140.76666666666665</v>
      </c>
      <c r="E338" s="495">
        <v>138.68333333333331</v>
      </c>
      <c r="F338" s="495">
        <v>136.06666666666666</v>
      </c>
      <c r="G338" s="495">
        <v>133.98333333333332</v>
      </c>
      <c r="H338" s="495">
        <v>143.3833333333333</v>
      </c>
      <c r="I338" s="495">
        <v>145.46666666666667</v>
      </c>
      <c r="J338" s="495">
        <v>148.08333333333329</v>
      </c>
      <c r="K338" s="494">
        <v>142.85</v>
      </c>
      <c r="L338" s="494">
        <v>138.15</v>
      </c>
      <c r="M338" s="494">
        <v>122.10357999999999</v>
      </c>
    </row>
    <row r="339" spans="1:13">
      <c r="A339" s="254">
        <v>329</v>
      </c>
      <c r="B339" s="497" t="s">
        <v>694</v>
      </c>
      <c r="C339" s="494">
        <v>175.25</v>
      </c>
      <c r="D339" s="495">
        <v>173.25</v>
      </c>
      <c r="E339" s="495">
        <v>170.1</v>
      </c>
      <c r="F339" s="495">
        <v>164.95</v>
      </c>
      <c r="G339" s="495">
        <v>161.79999999999998</v>
      </c>
      <c r="H339" s="495">
        <v>178.4</v>
      </c>
      <c r="I339" s="495">
        <v>181.54999999999998</v>
      </c>
      <c r="J339" s="495">
        <v>186.70000000000002</v>
      </c>
      <c r="K339" s="494">
        <v>176.4</v>
      </c>
      <c r="L339" s="494">
        <v>168.1</v>
      </c>
      <c r="M339" s="494">
        <v>5.44062</v>
      </c>
    </row>
    <row r="340" spans="1:13">
      <c r="A340" s="254">
        <v>330</v>
      </c>
      <c r="B340" s="497" t="s">
        <v>153</v>
      </c>
      <c r="C340" s="494">
        <v>101.35</v>
      </c>
      <c r="D340" s="495">
        <v>101.21666666666665</v>
      </c>
      <c r="E340" s="495">
        <v>99.433333333333309</v>
      </c>
      <c r="F340" s="495">
        <v>97.516666666666652</v>
      </c>
      <c r="G340" s="495">
        <v>95.733333333333306</v>
      </c>
      <c r="H340" s="495">
        <v>103.13333333333331</v>
      </c>
      <c r="I340" s="495">
        <v>104.91666666666664</v>
      </c>
      <c r="J340" s="495">
        <v>106.83333333333331</v>
      </c>
      <c r="K340" s="494">
        <v>103</v>
      </c>
      <c r="L340" s="494">
        <v>99.3</v>
      </c>
      <c r="M340" s="494">
        <v>138.65351000000001</v>
      </c>
    </row>
    <row r="341" spans="1:13">
      <c r="A341" s="254">
        <v>331</v>
      </c>
      <c r="B341" s="497" t="s">
        <v>448</v>
      </c>
      <c r="C341" s="494">
        <v>423.9</v>
      </c>
      <c r="D341" s="495">
        <v>419.13333333333338</v>
      </c>
      <c r="E341" s="495">
        <v>412.26666666666677</v>
      </c>
      <c r="F341" s="495">
        <v>400.63333333333338</v>
      </c>
      <c r="G341" s="495">
        <v>393.76666666666677</v>
      </c>
      <c r="H341" s="495">
        <v>430.76666666666677</v>
      </c>
      <c r="I341" s="495">
        <v>437.63333333333344</v>
      </c>
      <c r="J341" s="495">
        <v>449.26666666666677</v>
      </c>
      <c r="K341" s="494">
        <v>426</v>
      </c>
      <c r="L341" s="494">
        <v>407.5</v>
      </c>
      <c r="M341" s="494">
        <v>1.98048</v>
      </c>
    </row>
    <row r="342" spans="1:13">
      <c r="A342" s="254">
        <v>332</v>
      </c>
      <c r="B342" s="497" t="s">
        <v>148</v>
      </c>
      <c r="C342" s="494">
        <v>58.05</v>
      </c>
      <c r="D342" s="495">
        <v>57.5</v>
      </c>
      <c r="E342" s="495">
        <v>56.55</v>
      </c>
      <c r="F342" s="495">
        <v>55.05</v>
      </c>
      <c r="G342" s="495">
        <v>54.099999999999994</v>
      </c>
      <c r="H342" s="495">
        <v>59</v>
      </c>
      <c r="I342" s="495">
        <v>59.95</v>
      </c>
      <c r="J342" s="495">
        <v>61.45</v>
      </c>
      <c r="K342" s="494">
        <v>58.45</v>
      </c>
      <c r="L342" s="494">
        <v>56</v>
      </c>
      <c r="M342" s="494">
        <v>292.63918999999999</v>
      </c>
    </row>
    <row r="343" spans="1:13">
      <c r="A343" s="254">
        <v>333</v>
      </c>
      <c r="B343" s="497" t="s">
        <v>449</v>
      </c>
      <c r="C343" s="494">
        <v>54.75</v>
      </c>
      <c r="D343" s="495">
        <v>54.983333333333327</v>
      </c>
      <c r="E343" s="495">
        <v>52.966666666666654</v>
      </c>
      <c r="F343" s="495">
        <v>51.18333333333333</v>
      </c>
      <c r="G343" s="495">
        <v>49.166666666666657</v>
      </c>
      <c r="H343" s="495">
        <v>56.766666666666652</v>
      </c>
      <c r="I343" s="495">
        <v>58.783333333333317</v>
      </c>
      <c r="J343" s="495">
        <v>60.566666666666649</v>
      </c>
      <c r="K343" s="494">
        <v>57</v>
      </c>
      <c r="L343" s="494">
        <v>53.2</v>
      </c>
      <c r="M343" s="494">
        <v>21.426490000000001</v>
      </c>
    </row>
    <row r="344" spans="1:13">
      <c r="A344" s="254">
        <v>334</v>
      </c>
      <c r="B344" s="497" t="s">
        <v>450</v>
      </c>
      <c r="C344" s="494">
        <v>2968.1</v>
      </c>
      <c r="D344" s="495">
        <v>2968.3666666666668</v>
      </c>
      <c r="E344" s="495">
        <v>2899.7333333333336</v>
      </c>
      <c r="F344" s="495">
        <v>2831.3666666666668</v>
      </c>
      <c r="G344" s="495">
        <v>2762.7333333333336</v>
      </c>
      <c r="H344" s="495">
        <v>3036.7333333333336</v>
      </c>
      <c r="I344" s="495">
        <v>3105.3666666666668</v>
      </c>
      <c r="J344" s="495">
        <v>3173.7333333333336</v>
      </c>
      <c r="K344" s="494">
        <v>3037</v>
      </c>
      <c r="L344" s="494">
        <v>2900</v>
      </c>
      <c r="M344" s="494">
        <v>1.71614</v>
      </c>
    </row>
    <row r="345" spans="1:13">
      <c r="A345" s="254">
        <v>335</v>
      </c>
      <c r="B345" s="497" t="s">
        <v>755</v>
      </c>
      <c r="C345" s="494">
        <v>77.900000000000006</v>
      </c>
      <c r="D345" s="495">
        <v>77.7</v>
      </c>
      <c r="E345" s="495">
        <v>77.300000000000011</v>
      </c>
      <c r="F345" s="495">
        <v>76.7</v>
      </c>
      <c r="G345" s="495">
        <v>76.300000000000011</v>
      </c>
      <c r="H345" s="495">
        <v>78.300000000000011</v>
      </c>
      <c r="I345" s="495">
        <v>78.700000000000017</v>
      </c>
      <c r="J345" s="495">
        <v>79.300000000000011</v>
      </c>
      <c r="K345" s="494">
        <v>78.099999999999994</v>
      </c>
      <c r="L345" s="494">
        <v>77.099999999999994</v>
      </c>
      <c r="M345" s="494">
        <v>0.52839999999999998</v>
      </c>
    </row>
    <row r="346" spans="1:13">
      <c r="A346" s="254">
        <v>336</v>
      </c>
      <c r="B346" s="497" t="s">
        <v>151</v>
      </c>
      <c r="C346" s="494">
        <v>16875.650000000001</v>
      </c>
      <c r="D346" s="495">
        <v>17016.883333333335</v>
      </c>
      <c r="E346" s="495">
        <v>16633.76666666667</v>
      </c>
      <c r="F346" s="495">
        <v>16391.883333333335</v>
      </c>
      <c r="G346" s="495">
        <v>16008.76666666667</v>
      </c>
      <c r="H346" s="495">
        <v>17258.76666666667</v>
      </c>
      <c r="I346" s="495">
        <v>17641.883333333331</v>
      </c>
      <c r="J346" s="495">
        <v>17883.76666666667</v>
      </c>
      <c r="K346" s="494">
        <v>17400</v>
      </c>
      <c r="L346" s="494">
        <v>16775</v>
      </c>
      <c r="M346" s="494">
        <v>1.1831400000000001</v>
      </c>
    </row>
    <row r="347" spans="1:13">
      <c r="A347" s="254">
        <v>337</v>
      </c>
      <c r="B347" s="497" t="s">
        <v>791</v>
      </c>
      <c r="C347" s="494">
        <v>35.1</v>
      </c>
      <c r="D347" s="495">
        <v>35.266666666666673</v>
      </c>
      <c r="E347" s="495">
        <v>34.583333333333343</v>
      </c>
      <c r="F347" s="495">
        <v>34.06666666666667</v>
      </c>
      <c r="G347" s="495">
        <v>33.38333333333334</v>
      </c>
      <c r="H347" s="495">
        <v>35.783333333333346</v>
      </c>
      <c r="I347" s="495">
        <v>36.466666666666669</v>
      </c>
      <c r="J347" s="495">
        <v>36.983333333333348</v>
      </c>
      <c r="K347" s="494">
        <v>35.950000000000003</v>
      </c>
      <c r="L347" s="494">
        <v>34.75</v>
      </c>
      <c r="M347" s="494">
        <v>3.0154399999999999</v>
      </c>
    </row>
    <row r="348" spans="1:13">
      <c r="A348" s="254">
        <v>338</v>
      </c>
      <c r="B348" s="497" t="s">
        <v>451</v>
      </c>
      <c r="C348" s="494">
        <v>1918.2</v>
      </c>
      <c r="D348" s="495">
        <v>1900.9166666666667</v>
      </c>
      <c r="E348" s="495">
        <v>1866.8333333333335</v>
      </c>
      <c r="F348" s="495">
        <v>1815.4666666666667</v>
      </c>
      <c r="G348" s="495">
        <v>1781.3833333333334</v>
      </c>
      <c r="H348" s="495">
        <v>1952.2833333333335</v>
      </c>
      <c r="I348" s="495">
        <v>1986.366666666667</v>
      </c>
      <c r="J348" s="495">
        <v>2037.7333333333336</v>
      </c>
      <c r="K348" s="494">
        <v>1935</v>
      </c>
      <c r="L348" s="494">
        <v>1849.55</v>
      </c>
      <c r="M348" s="494">
        <v>0.19908999999999999</v>
      </c>
    </row>
    <row r="349" spans="1:13">
      <c r="A349" s="254">
        <v>339</v>
      </c>
      <c r="B349" s="497" t="s">
        <v>790</v>
      </c>
      <c r="C349" s="494">
        <v>332.7</v>
      </c>
      <c r="D349" s="495">
        <v>331.43333333333334</v>
      </c>
      <c r="E349" s="495">
        <v>326.16666666666669</v>
      </c>
      <c r="F349" s="495">
        <v>319.63333333333333</v>
      </c>
      <c r="G349" s="495">
        <v>314.36666666666667</v>
      </c>
      <c r="H349" s="495">
        <v>337.9666666666667</v>
      </c>
      <c r="I349" s="495">
        <v>343.23333333333335</v>
      </c>
      <c r="J349" s="495">
        <v>349.76666666666671</v>
      </c>
      <c r="K349" s="494">
        <v>336.7</v>
      </c>
      <c r="L349" s="494">
        <v>324.89999999999998</v>
      </c>
      <c r="M349" s="494">
        <v>10.62923</v>
      </c>
    </row>
    <row r="350" spans="1:13">
      <c r="A350" s="254">
        <v>340</v>
      </c>
      <c r="B350" s="497" t="s">
        <v>265</v>
      </c>
      <c r="C350" s="494">
        <v>557.25</v>
      </c>
      <c r="D350" s="495">
        <v>553.26666666666677</v>
      </c>
      <c r="E350" s="495">
        <v>547.13333333333355</v>
      </c>
      <c r="F350" s="495">
        <v>537.01666666666677</v>
      </c>
      <c r="G350" s="495">
        <v>530.88333333333355</v>
      </c>
      <c r="H350" s="495">
        <v>563.38333333333355</v>
      </c>
      <c r="I350" s="495">
        <v>569.51666666666677</v>
      </c>
      <c r="J350" s="495">
        <v>579.63333333333355</v>
      </c>
      <c r="K350" s="494">
        <v>559.4</v>
      </c>
      <c r="L350" s="494">
        <v>543.15</v>
      </c>
      <c r="M350" s="494">
        <v>3.6236999999999999</v>
      </c>
    </row>
    <row r="351" spans="1:13">
      <c r="A351" s="254">
        <v>341</v>
      </c>
      <c r="B351" s="497" t="s">
        <v>155</v>
      </c>
      <c r="C351" s="494">
        <v>105.1</v>
      </c>
      <c r="D351" s="495">
        <v>105.21666666666665</v>
      </c>
      <c r="E351" s="495">
        <v>103.68333333333331</v>
      </c>
      <c r="F351" s="495">
        <v>102.26666666666665</v>
      </c>
      <c r="G351" s="495">
        <v>100.73333333333331</v>
      </c>
      <c r="H351" s="495">
        <v>106.63333333333331</v>
      </c>
      <c r="I351" s="495">
        <v>108.16666666666664</v>
      </c>
      <c r="J351" s="495">
        <v>109.58333333333331</v>
      </c>
      <c r="K351" s="494">
        <v>106.75</v>
      </c>
      <c r="L351" s="494">
        <v>103.8</v>
      </c>
      <c r="M351" s="494">
        <v>286.59714000000002</v>
      </c>
    </row>
    <row r="352" spans="1:13">
      <c r="A352" s="254">
        <v>342</v>
      </c>
      <c r="B352" s="497" t="s">
        <v>154</v>
      </c>
      <c r="C352" s="494">
        <v>119.5</v>
      </c>
      <c r="D352" s="495">
        <v>118.60000000000001</v>
      </c>
      <c r="E352" s="495">
        <v>116.30000000000001</v>
      </c>
      <c r="F352" s="495">
        <v>113.10000000000001</v>
      </c>
      <c r="G352" s="495">
        <v>110.80000000000001</v>
      </c>
      <c r="H352" s="495">
        <v>121.80000000000001</v>
      </c>
      <c r="I352" s="495">
        <v>124.1</v>
      </c>
      <c r="J352" s="495">
        <v>127.30000000000001</v>
      </c>
      <c r="K352" s="494">
        <v>120.9</v>
      </c>
      <c r="L352" s="494">
        <v>115.4</v>
      </c>
      <c r="M352" s="494">
        <v>12.25535</v>
      </c>
    </row>
    <row r="353" spans="1:13">
      <c r="A353" s="254">
        <v>343</v>
      </c>
      <c r="B353" s="497" t="s">
        <v>452</v>
      </c>
      <c r="C353" s="494">
        <v>66.95</v>
      </c>
      <c r="D353" s="495">
        <v>66.733333333333334</v>
      </c>
      <c r="E353" s="495">
        <v>66.216666666666669</v>
      </c>
      <c r="F353" s="495">
        <v>65.483333333333334</v>
      </c>
      <c r="G353" s="495">
        <v>64.966666666666669</v>
      </c>
      <c r="H353" s="495">
        <v>67.466666666666669</v>
      </c>
      <c r="I353" s="495">
        <v>67.983333333333348</v>
      </c>
      <c r="J353" s="495">
        <v>68.716666666666669</v>
      </c>
      <c r="K353" s="494">
        <v>67.25</v>
      </c>
      <c r="L353" s="494">
        <v>66</v>
      </c>
      <c r="M353" s="494">
        <v>0.39112999999999998</v>
      </c>
    </row>
    <row r="354" spans="1:13">
      <c r="A354" s="254">
        <v>344</v>
      </c>
      <c r="B354" s="497" t="s">
        <v>266</v>
      </c>
      <c r="C354" s="494">
        <v>3283.1</v>
      </c>
      <c r="D354" s="495">
        <v>3267.6833333333329</v>
      </c>
      <c r="E354" s="495">
        <v>3195.4166666666661</v>
      </c>
      <c r="F354" s="495">
        <v>3107.7333333333331</v>
      </c>
      <c r="G354" s="495">
        <v>3035.4666666666662</v>
      </c>
      <c r="H354" s="495">
        <v>3355.3666666666659</v>
      </c>
      <c r="I354" s="495">
        <v>3427.6333333333332</v>
      </c>
      <c r="J354" s="495">
        <v>3515.3166666666657</v>
      </c>
      <c r="K354" s="494">
        <v>3339.95</v>
      </c>
      <c r="L354" s="494">
        <v>3180</v>
      </c>
      <c r="M354" s="494">
        <v>0.63871999999999995</v>
      </c>
    </row>
    <row r="355" spans="1:13">
      <c r="A355" s="254">
        <v>345</v>
      </c>
      <c r="B355" s="497" t="s">
        <v>453</v>
      </c>
      <c r="C355" s="494">
        <v>103.4</v>
      </c>
      <c r="D355" s="495">
        <v>102.78333333333335</v>
      </c>
      <c r="E355" s="495">
        <v>99.616666666666688</v>
      </c>
      <c r="F355" s="495">
        <v>95.833333333333343</v>
      </c>
      <c r="G355" s="495">
        <v>92.666666666666686</v>
      </c>
      <c r="H355" s="495">
        <v>106.56666666666669</v>
      </c>
      <c r="I355" s="495">
        <v>109.73333333333335</v>
      </c>
      <c r="J355" s="495">
        <v>113.51666666666669</v>
      </c>
      <c r="K355" s="494">
        <v>105.95</v>
      </c>
      <c r="L355" s="494">
        <v>99</v>
      </c>
      <c r="M355" s="494">
        <v>10.788040000000001</v>
      </c>
    </row>
    <row r="356" spans="1:13">
      <c r="A356" s="254">
        <v>346</v>
      </c>
      <c r="B356" s="497" t="s">
        <v>454</v>
      </c>
      <c r="C356" s="494">
        <v>285.95</v>
      </c>
      <c r="D356" s="495">
        <v>289.93333333333334</v>
      </c>
      <c r="E356" s="495">
        <v>278.01666666666665</v>
      </c>
      <c r="F356" s="495">
        <v>270.08333333333331</v>
      </c>
      <c r="G356" s="495">
        <v>258.16666666666663</v>
      </c>
      <c r="H356" s="495">
        <v>297.86666666666667</v>
      </c>
      <c r="I356" s="495">
        <v>309.7833333333333</v>
      </c>
      <c r="J356" s="495">
        <v>317.7166666666667</v>
      </c>
      <c r="K356" s="494">
        <v>301.85000000000002</v>
      </c>
      <c r="L356" s="494">
        <v>282</v>
      </c>
      <c r="M356" s="494">
        <v>5.66662</v>
      </c>
    </row>
    <row r="357" spans="1:13">
      <c r="A357" s="254">
        <v>347</v>
      </c>
      <c r="B357" s="497" t="s">
        <v>455</v>
      </c>
      <c r="C357" s="494">
        <v>282.5</v>
      </c>
      <c r="D357" s="495">
        <v>283.15000000000003</v>
      </c>
      <c r="E357" s="495">
        <v>274.30000000000007</v>
      </c>
      <c r="F357" s="495">
        <v>266.10000000000002</v>
      </c>
      <c r="G357" s="495">
        <v>257.25000000000006</v>
      </c>
      <c r="H357" s="495">
        <v>291.35000000000008</v>
      </c>
      <c r="I357" s="495">
        <v>300.2000000000001</v>
      </c>
      <c r="J357" s="495">
        <v>308.40000000000009</v>
      </c>
      <c r="K357" s="494">
        <v>292</v>
      </c>
      <c r="L357" s="494">
        <v>274.95</v>
      </c>
      <c r="M357" s="494">
        <v>1.7867299999999999</v>
      </c>
    </row>
    <row r="358" spans="1:13">
      <c r="A358" s="254">
        <v>348</v>
      </c>
      <c r="B358" s="497" t="s">
        <v>267</v>
      </c>
      <c r="C358" s="494">
        <v>2378.0500000000002</v>
      </c>
      <c r="D358" s="495">
        <v>2415.1833333333334</v>
      </c>
      <c r="E358" s="495">
        <v>2320.3666666666668</v>
      </c>
      <c r="F358" s="495">
        <v>2262.6833333333334</v>
      </c>
      <c r="G358" s="495">
        <v>2167.8666666666668</v>
      </c>
      <c r="H358" s="495">
        <v>2472.8666666666668</v>
      </c>
      <c r="I358" s="495">
        <v>2567.6833333333334</v>
      </c>
      <c r="J358" s="495">
        <v>2625.3666666666668</v>
      </c>
      <c r="K358" s="494">
        <v>2510</v>
      </c>
      <c r="L358" s="494">
        <v>2357.5</v>
      </c>
      <c r="M358" s="494">
        <v>3.8701099999999999</v>
      </c>
    </row>
    <row r="359" spans="1:13">
      <c r="A359" s="254">
        <v>349</v>
      </c>
      <c r="B359" s="497" t="s">
        <v>268</v>
      </c>
      <c r="C359" s="494">
        <v>368</v>
      </c>
      <c r="D359" s="495">
        <v>368.38333333333338</v>
      </c>
      <c r="E359" s="495">
        <v>359.81666666666678</v>
      </c>
      <c r="F359" s="495">
        <v>351.63333333333338</v>
      </c>
      <c r="G359" s="495">
        <v>343.06666666666678</v>
      </c>
      <c r="H359" s="495">
        <v>376.56666666666678</v>
      </c>
      <c r="I359" s="495">
        <v>385.13333333333338</v>
      </c>
      <c r="J359" s="495">
        <v>393.31666666666678</v>
      </c>
      <c r="K359" s="494">
        <v>376.95</v>
      </c>
      <c r="L359" s="494">
        <v>360.2</v>
      </c>
      <c r="M359" s="494">
        <v>1.17746</v>
      </c>
    </row>
    <row r="360" spans="1:13">
      <c r="A360" s="254">
        <v>350</v>
      </c>
      <c r="B360" s="497" t="s">
        <v>456</v>
      </c>
      <c r="C360" s="494">
        <v>236.3</v>
      </c>
      <c r="D360" s="495">
        <v>237.08333333333334</v>
      </c>
      <c r="E360" s="495">
        <v>230.81666666666669</v>
      </c>
      <c r="F360" s="495">
        <v>225.33333333333334</v>
      </c>
      <c r="G360" s="495">
        <v>219.06666666666669</v>
      </c>
      <c r="H360" s="495">
        <v>242.56666666666669</v>
      </c>
      <c r="I360" s="495">
        <v>248.83333333333334</v>
      </c>
      <c r="J360" s="495">
        <v>254.31666666666669</v>
      </c>
      <c r="K360" s="494">
        <v>243.35</v>
      </c>
      <c r="L360" s="494">
        <v>231.6</v>
      </c>
      <c r="M360" s="494">
        <v>3.7892299999999999</v>
      </c>
    </row>
    <row r="361" spans="1:13">
      <c r="A361" s="254">
        <v>351</v>
      </c>
      <c r="B361" s="497" t="s">
        <v>758</v>
      </c>
      <c r="C361" s="494">
        <v>418.55</v>
      </c>
      <c r="D361" s="495">
        <v>421.5</v>
      </c>
      <c r="E361" s="495">
        <v>409.55</v>
      </c>
      <c r="F361" s="495">
        <v>400.55</v>
      </c>
      <c r="G361" s="495">
        <v>388.6</v>
      </c>
      <c r="H361" s="495">
        <v>430.5</v>
      </c>
      <c r="I361" s="495">
        <v>442.45000000000005</v>
      </c>
      <c r="J361" s="495">
        <v>451.45</v>
      </c>
      <c r="K361" s="494">
        <v>433.45</v>
      </c>
      <c r="L361" s="494">
        <v>412.5</v>
      </c>
      <c r="M361" s="494">
        <v>0.30978</v>
      </c>
    </row>
    <row r="362" spans="1:13">
      <c r="A362" s="254">
        <v>352</v>
      </c>
      <c r="B362" s="497" t="s">
        <v>457</v>
      </c>
      <c r="C362" s="494">
        <v>83.05</v>
      </c>
      <c r="D362" s="495">
        <v>82.916666666666671</v>
      </c>
      <c r="E362" s="495">
        <v>80.833333333333343</v>
      </c>
      <c r="F362" s="495">
        <v>78.616666666666674</v>
      </c>
      <c r="G362" s="495">
        <v>76.533333333333346</v>
      </c>
      <c r="H362" s="495">
        <v>85.13333333333334</v>
      </c>
      <c r="I362" s="495">
        <v>87.216666666666683</v>
      </c>
      <c r="J362" s="495">
        <v>89.433333333333337</v>
      </c>
      <c r="K362" s="494">
        <v>85</v>
      </c>
      <c r="L362" s="494">
        <v>80.7</v>
      </c>
      <c r="M362" s="494">
        <v>14.701700000000001</v>
      </c>
    </row>
    <row r="363" spans="1:13">
      <c r="A363" s="254">
        <v>353</v>
      </c>
      <c r="B363" s="497" t="s">
        <v>163</v>
      </c>
      <c r="C363" s="494">
        <v>1061.8499999999999</v>
      </c>
      <c r="D363" s="495">
        <v>1063.3333333333333</v>
      </c>
      <c r="E363" s="495">
        <v>1049.0166666666664</v>
      </c>
      <c r="F363" s="495">
        <v>1036.1833333333332</v>
      </c>
      <c r="G363" s="495">
        <v>1021.8666666666663</v>
      </c>
      <c r="H363" s="495">
        <v>1076.1666666666665</v>
      </c>
      <c r="I363" s="495">
        <v>1090.4833333333336</v>
      </c>
      <c r="J363" s="495">
        <v>1103.3166666666666</v>
      </c>
      <c r="K363" s="494">
        <v>1077.6500000000001</v>
      </c>
      <c r="L363" s="494">
        <v>1050.5</v>
      </c>
      <c r="M363" s="494">
        <v>18.527249999999999</v>
      </c>
    </row>
    <row r="364" spans="1:13">
      <c r="A364" s="254">
        <v>354</v>
      </c>
      <c r="B364" s="497" t="s">
        <v>156</v>
      </c>
      <c r="C364" s="494">
        <v>29843.85</v>
      </c>
      <c r="D364" s="495">
        <v>29523.766666666666</v>
      </c>
      <c r="E364" s="495">
        <v>29047.533333333333</v>
      </c>
      <c r="F364" s="495">
        <v>28251.216666666667</v>
      </c>
      <c r="G364" s="495">
        <v>27774.983333333334</v>
      </c>
      <c r="H364" s="495">
        <v>30320.083333333332</v>
      </c>
      <c r="I364" s="495">
        <v>30796.316666666662</v>
      </c>
      <c r="J364" s="495">
        <v>31592.633333333331</v>
      </c>
      <c r="K364" s="494">
        <v>30000</v>
      </c>
      <c r="L364" s="494">
        <v>28727.45</v>
      </c>
      <c r="M364" s="494">
        <v>0.26396999999999998</v>
      </c>
    </row>
    <row r="365" spans="1:13">
      <c r="A365" s="254">
        <v>355</v>
      </c>
      <c r="B365" s="497" t="s">
        <v>458</v>
      </c>
      <c r="C365" s="494">
        <v>1955.5</v>
      </c>
      <c r="D365" s="495">
        <v>1936.4833333333333</v>
      </c>
      <c r="E365" s="495">
        <v>1904.9666666666667</v>
      </c>
      <c r="F365" s="495">
        <v>1854.4333333333334</v>
      </c>
      <c r="G365" s="495">
        <v>1822.9166666666667</v>
      </c>
      <c r="H365" s="495">
        <v>1987.0166666666667</v>
      </c>
      <c r="I365" s="495">
        <v>2018.5333333333335</v>
      </c>
      <c r="J365" s="495">
        <v>2069.0666666666666</v>
      </c>
      <c r="K365" s="494">
        <v>1968</v>
      </c>
      <c r="L365" s="494">
        <v>1885.95</v>
      </c>
      <c r="M365" s="494">
        <v>2.5142500000000001</v>
      </c>
    </row>
    <row r="366" spans="1:13">
      <c r="A366" s="254">
        <v>356</v>
      </c>
      <c r="B366" s="497" t="s">
        <v>158</v>
      </c>
      <c r="C366" s="494">
        <v>222.1</v>
      </c>
      <c r="D366" s="495">
        <v>223.71666666666667</v>
      </c>
      <c r="E366" s="495">
        <v>219.83333333333334</v>
      </c>
      <c r="F366" s="495">
        <v>217.56666666666666</v>
      </c>
      <c r="G366" s="495">
        <v>213.68333333333334</v>
      </c>
      <c r="H366" s="495">
        <v>225.98333333333335</v>
      </c>
      <c r="I366" s="495">
        <v>229.86666666666667</v>
      </c>
      <c r="J366" s="495">
        <v>232.13333333333335</v>
      </c>
      <c r="K366" s="494">
        <v>227.6</v>
      </c>
      <c r="L366" s="494">
        <v>221.45</v>
      </c>
      <c r="M366" s="494">
        <v>39.718290000000003</v>
      </c>
    </row>
    <row r="367" spans="1:13">
      <c r="A367" s="254">
        <v>357</v>
      </c>
      <c r="B367" s="497" t="s">
        <v>269</v>
      </c>
      <c r="C367" s="494">
        <v>5135.2</v>
      </c>
      <c r="D367" s="495">
        <v>5103.4000000000005</v>
      </c>
      <c r="E367" s="495">
        <v>5007.8000000000011</v>
      </c>
      <c r="F367" s="495">
        <v>4880.4000000000005</v>
      </c>
      <c r="G367" s="495">
        <v>4784.8000000000011</v>
      </c>
      <c r="H367" s="495">
        <v>5230.8000000000011</v>
      </c>
      <c r="I367" s="495">
        <v>5326.4000000000015</v>
      </c>
      <c r="J367" s="495">
        <v>5453.8000000000011</v>
      </c>
      <c r="K367" s="494">
        <v>5199</v>
      </c>
      <c r="L367" s="494">
        <v>4976</v>
      </c>
      <c r="M367" s="494">
        <v>2.3777300000000001</v>
      </c>
    </row>
    <row r="368" spans="1:13">
      <c r="A368" s="254">
        <v>358</v>
      </c>
      <c r="B368" s="497" t="s">
        <v>459</v>
      </c>
      <c r="C368" s="494">
        <v>200.4</v>
      </c>
      <c r="D368" s="495">
        <v>197.26666666666665</v>
      </c>
      <c r="E368" s="495">
        <v>190.1333333333333</v>
      </c>
      <c r="F368" s="495">
        <v>179.86666666666665</v>
      </c>
      <c r="G368" s="495">
        <v>172.73333333333329</v>
      </c>
      <c r="H368" s="495">
        <v>207.5333333333333</v>
      </c>
      <c r="I368" s="495">
        <v>214.66666666666663</v>
      </c>
      <c r="J368" s="495">
        <v>224.93333333333331</v>
      </c>
      <c r="K368" s="494">
        <v>204.4</v>
      </c>
      <c r="L368" s="494">
        <v>187</v>
      </c>
      <c r="M368" s="494">
        <v>14.894500000000001</v>
      </c>
    </row>
    <row r="369" spans="1:13">
      <c r="A369" s="254">
        <v>359</v>
      </c>
      <c r="B369" s="497" t="s">
        <v>460</v>
      </c>
      <c r="C369" s="494">
        <v>722.15</v>
      </c>
      <c r="D369" s="495">
        <v>721.38333333333333</v>
      </c>
      <c r="E369" s="495">
        <v>713.76666666666665</v>
      </c>
      <c r="F369" s="495">
        <v>705.38333333333333</v>
      </c>
      <c r="G369" s="495">
        <v>697.76666666666665</v>
      </c>
      <c r="H369" s="495">
        <v>729.76666666666665</v>
      </c>
      <c r="I369" s="495">
        <v>737.38333333333321</v>
      </c>
      <c r="J369" s="495">
        <v>745.76666666666665</v>
      </c>
      <c r="K369" s="494">
        <v>729</v>
      </c>
      <c r="L369" s="494">
        <v>713</v>
      </c>
      <c r="M369" s="494">
        <v>1.4035599999999999</v>
      </c>
    </row>
    <row r="370" spans="1:13">
      <c r="A370" s="254">
        <v>360</v>
      </c>
      <c r="B370" s="497" t="s">
        <v>160</v>
      </c>
      <c r="C370" s="494">
        <v>1823.75</v>
      </c>
      <c r="D370" s="495">
        <v>1810.8833333333332</v>
      </c>
      <c r="E370" s="495">
        <v>1790.8666666666663</v>
      </c>
      <c r="F370" s="495">
        <v>1757.9833333333331</v>
      </c>
      <c r="G370" s="495">
        <v>1737.9666666666662</v>
      </c>
      <c r="H370" s="495">
        <v>1843.7666666666664</v>
      </c>
      <c r="I370" s="495">
        <v>1863.7833333333333</v>
      </c>
      <c r="J370" s="495">
        <v>1896.6666666666665</v>
      </c>
      <c r="K370" s="494">
        <v>1830.9</v>
      </c>
      <c r="L370" s="494">
        <v>1778</v>
      </c>
      <c r="M370" s="494">
        <v>5.7655500000000002</v>
      </c>
    </row>
    <row r="371" spans="1:13">
      <c r="A371" s="254">
        <v>361</v>
      </c>
      <c r="B371" s="497" t="s">
        <v>157</v>
      </c>
      <c r="C371" s="494">
        <v>1716.5</v>
      </c>
      <c r="D371" s="495">
        <v>1712.2</v>
      </c>
      <c r="E371" s="495">
        <v>1686.4</v>
      </c>
      <c r="F371" s="495">
        <v>1656.3</v>
      </c>
      <c r="G371" s="495">
        <v>1630.5</v>
      </c>
      <c r="H371" s="495">
        <v>1742.3000000000002</v>
      </c>
      <c r="I371" s="495">
        <v>1768.1</v>
      </c>
      <c r="J371" s="495">
        <v>1798.2000000000003</v>
      </c>
      <c r="K371" s="494">
        <v>1738</v>
      </c>
      <c r="L371" s="494">
        <v>1682.1</v>
      </c>
      <c r="M371" s="494">
        <v>7.1422999999999996</v>
      </c>
    </row>
    <row r="372" spans="1:13">
      <c r="A372" s="254">
        <v>362</v>
      </c>
      <c r="B372" s="497" t="s">
        <v>756</v>
      </c>
      <c r="C372" s="494">
        <v>862.55</v>
      </c>
      <c r="D372" s="495">
        <v>850.83333333333337</v>
      </c>
      <c r="E372" s="495">
        <v>827.26666666666677</v>
      </c>
      <c r="F372" s="495">
        <v>791.98333333333335</v>
      </c>
      <c r="G372" s="495">
        <v>768.41666666666674</v>
      </c>
      <c r="H372" s="495">
        <v>886.11666666666679</v>
      </c>
      <c r="I372" s="495">
        <v>909.68333333333339</v>
      </c>
      <c r="J372" s="495">
        <v>944.96666666666681</v>
      </c>
      <c r="K372" s="494">
        <v>874.4</v>
      </c>
      <c r="L372" s="494">
        <v>815.55</v>
      </c>
      <c r="M372" s="494">
        <v>0.70245999999999997</v>
      </c>
    </row>
    <row r="373" spans="1:13">
      <c r="A373" s="254">
        <v>363</v>
      </c>
      <c r="B373" s="497" t="s">
        <v>461</v>
      </c>
      <c r="C373" s="494">
        <v>1413.8</v>
      </c>
      <c r="D373" s="495">
        <v>1393.6166666666668</v>
      </c>
      <c r="E373" s="495">
        <v>1362.2333333333336</v>
      </c>
      <c r="F373" s="495">
        <v>1310.6666666666667</v>
      </c>
      <c r="G373" s="495">
        <v>1279.2833333333335</v>
      </c>
      <c r="H373" s="495">
        <v>1445.1833333333336</v>
      </c>
      <c r="I373" s="495">
        <v>1476.5666666666668</v>
      </c>
      <c r="J373" s="495">
        <v>1528.1333333333337</v>
      </c>
      <c r="K373" s="494">
        <v>1425</v>
      </c>
      <c r="L373" s="494">
        <v>1342.05</v>
      </c>
      <c r="M373" s="494">
        <v>3.3376999999999999</v>
      </c>
    </row>
    <row r="374" spans="1:13">
      <c r="A374" s="254">
        <v>364</v>
      </c>
      <c r="B374" s="497" t="s">
        <v>757</v>
      </c>
      <c r="C374" s="494">
        <v>879.3</v>
      </c>
      <c r="D374" s="495">
        <v>860.43333333333339</v>
      </c>
      <c r="E374" s="495">
        <v>820.86666666666679</v>
      </c>
      <c r="F374" s="495">
        <v>762.43333333333339</v>
      </c>
      <c r="G374" s="495">
        <v>722.86666666666679</v>
      </c>
      <c r="H374" s="495">
        <v>918.86666666666679</v>
      </c>
      <c r="I374" s="495">
        <v>958.43333333333339</v>
      </c>
      <c r="J374" s="495">
        <v>1016.8666666666668</v>
      </c>
      <c r="K374" s="494">
        <v>900</v>
      </c>
      <c r="L374" s="494">
        <v>802</v>
      </c>
      <c r="M374" s="494">
        <v>3.9418500000000001</v>
      </c>
    </row>
    <row r="375" spans="1:13">
      <c r="A375" s="254">
        <v>365</v>
      </c>
      <c r="B375" s="497" t="s">
        <v>159</v>
      </c>
      <c r="C375" s="494">
        <v>109.45</v>
      </c>
      <c r="D375" s="495">
        <v>109.68333333333334</v>
      </c>
      <c r="E375" s="495">
        <v>107.76666666666668</v>
      </c>
      <c r="F375" s="495">
        <v>106.08333333333334</v>
      </c>
      <c r="G375" s="495">
        <v>104.16666666666669</v>
      </c>
      <c r="H375" s="495">
        <v>111.36666666666667</v>
      </c>
      <c r="I375" s="495">
        <v>113.28333333333333</v>
      </c>
      <c r="J375" s="495">
        <v>114.96666666666667</v>
      </c>
      <c r="K375" s="494">
        <v>111.6</v>
      </c>
      <c r="L375" s="494">
        <v>108</v>
      </c>
      <c r="M375" s="494">
        <v>63.904879999999999</v>
      </c>
    </row>
    <row r="376" spans="1:13">
      <c r="A376" s="254">
        <v>366</v>
      </c>
      <c r="B376" s="497" t="s">
        <v>162</v>
      </c>
      <c r="C376" s="494">
        <v>207.8</v>
      </c>
      <c r="D376" s="495">
        <v>208.75</v>
      </c>
      <c r="E376" s="495">
        <v>206.1</v>
      </c>
      <c r="F376" s="495">
        <v>204.4</v>
      </c>
      <c r="G376" s="495">
        <v>201.75</v>
      </c>
      <c r="H376" s="495">
        <v>210.45</v>
      </c>
      <c r="I376" s="495">
        <v>213.09999999999997</v>
      </c>
      <c r="J376" s="495">
        <v>214.79999999999998</v>
      </c>
      <c r="K376" s="494">
        <v>211.4</v>
      </c>
      <c r="L376" s="494">
        <v>207.05</v>
      </c>
      <c r="M376" s="494">
        <v>57.146349999999998</v>
      </c>
    </row>
    <row r="377" spans="1:13">
      <c r="A377" s="254">
        <v>367</v>
      </c>
      <c r="B377" s="497" t="s">
        <v>462</v>
      </c>
      <c r="C377" s="494">
        <v>211.15</v>
      </c>
      <c r="D377" s="495">
        <v>207.73333333333335</v>
      </c>
      <c r="E377" s="495">
        <v>196.51666666666671</v>
      </c>
      <c r="F377" s="495">
        <v>181.88333333333335</v>
      </c>
      <c r="G377" s="495">
        <v>170.66666666666671</v>
      </c>
      <c r="H377" s="495">
        <v>222.3666666666667</v>
      </c>
      <c r="I377" s="495">
        <v>233.58333333333334</v>
      </c>
      <c r="J377" s="495">
        <v>248.2166666666667</v>
      </c>
      <c r="K377" s="494">
        <v>218.95</v>
      </c>
      <c r="L377" s="494">
        <v>193.1</v>
      </c>
      <c r="M377" s="494">
        <v>91.427459999999996</v>
      </c>
    </row>
    <row r="378" spans="1:13">
      <c r="A378" s="254">
        <v>368</v>
      </c>
      <c r="B378" s="497" t="s">
        <v>270</v>
      </c>
      <c r="C378" s="494">
        <v>305.95</v>
      </c>
      <c r="D378" s="495">
        <v>303.06666666666666</v>
      </c>
      <c r="E378" s="495">
        <v>292.38333333333333</v>
      </c>
      <c r="F378" s="495">
        <v>278.81666666666666</v>
      </c>
      <c r="G378" s="495">
        <v>268.13333333333333</v>
      </c>
      <c r="H378" s="495">
        <v>316.63333333333333</v>
      </c>
      <c r="I378" s="495">
        <v>327.31666666666661</v>
      </c>
      <c r="J378" s="495">
        <v>340.88333333333333</v>
      </c>
      <c r="K378" s="494">
        <v>313.75</v>
      </c>
      <c r="L378" s="494">
        <v>289.5</v>
      </c>
      <c r="M378" s="494">
        <v>4.6821299999999999</v>
      </c>
    </row>
    <row r="379" spans="1:13">
      <c r="A379" s="254">
        <v>369</v>
      </c>
      <c r="B379" s="497" t="s">
        <v>463</v>
      </c>
      <c r="C379" s="494">
        <v>120.85</v>
      </c>
      <c r="D379" s="495">
        <v>119.58333333333333</v>
      </c>
      <c r="E379" s="495">
        <v>115.51666666666665</v>
      </c>
      <c r="F379" s="495">
        <v>110.18333333333332</v>
      </c>
      <c r="G379" s="495">
        <v>106.11666666666665</v>
      </c>
      <c r="H379" s="495">
        <v>124.91666666666666</v>
      </c>
      <c r="I379" s="495">
        <v>128.98333333333335</v>
      </c>
      <c r="J379" s="495">
        <v>134.31666666666666</v>
      </c>
      <c r="K379" s="494">
        <v>123.65</v>
      </c>
      <c r="L379" s="494">
        <v>114.25</v>
      </c>
      <c r="M379" s="494">
        <v>3.5450400000000002</v>
      </c>
    </row>
    <row r="380" spans="1:13">
      <c r="A380" s="254">
        <v>370</v>
      </c>
      <c r="B380" s="497" t="s">
        <v>464</v>
      </c>
      <c r="C380" s="494">
        <v>6377.55</v>
      </c>
      <c r="D380" s="495">
        <v>6357.666666666667</v>
      </c>
      <c r="E380" s="495">
        <v>6189.8833333333341</v>
      </c>
      <c r="F380" s="495">
        <v>6002.2166666666672</v>
      </c>
      <c r="G380" s="495">
        <v>5834.4333333333343</v>
      </c>
      <c r="H380" s="495">
        <v>6545.3333333333339</v>
      </c>
      <c r="I380" s="495">
        <v>6713.1166666666668</v>
      </c>
      <c r="J380" s="495">
        <v>6900.7833333333338</v>
      </c>
      <c r="K380" s="494">
        <v>6525.45</v>
      </c>
      <c r="L380" s="494">
        <v>6170</v>
      </c>
      <c r="M380" s="494">
        <v>0.21187</v>
      </c>
    </row>
    <row r="381" spans="1:13">
      <c r="A381" s="254">
        <v>371</v>
      </c>
      <c r="B381" s="497" t="s">
        <v>271</v>
      </c>
      <c r="C381" s="494">
        <v>13612.3</v>
      </c>
      <c r="D381" s="495">
        <v>13579.1</v>
      </c>
      <c r="E381" s="495">
        <v>13443.2</v>
      </c>
      <c r="F381" s="495">
        <v>13274.1</v>
      </c>
      <c r="G381" s="495">
        <v>13138.2</v>
      </c>
      <c r="H381" s="495">
        <v>13748.2</v>
      </c>
      <c r="I381" s="495">
        <v>13884.099999999999</v>
      </c>
      <c r="J381" s="495">
        <v>14053.2</v>
      </c>
      <c r="K381" s="494">
        <v>13715</v>
      </c>
      <c r="L381" s="494">
        <v>13410</v>
      </c>
      <c r="M381" s="494">
        <v>5.7970000000000001E-2</v>
      </c>
    </row>
    <row r="382" spans="1:13">
      <c r="A382" s="254">
        <v>372</v>
      </c>
      <c r="B382" s="497" t="s">
        <v>161</v>
      </c>
      <c r="C382" s="494">
        <v>34.75</v>
      </c>
      <c r="D382" s="495">
        <v>34.75</v>
      </c>
      <c r="E382" s="495">
        <v>34.15</v>
      </c>
      <c r="F382" s="495">
        <v>33.549999999999997</v>
      </c>
      <c r="G382" s="495">
        <v>32.949999999999996</v>
      </c>
      <c r="H382" s="495">
        <v>35.35</v>
      </c>
      <c r="I382" s="495">
        <v>35.949999999999996</v>
      </c>
      <c r="J382" s="495">
        <v>36.550000000000004</v>
      </c>
      <c r="K382" s="494">
        <v>35.35</v>
      </c>
      <c r="L382" s="494">
        <v>34.15</v>
      </c>
      <c r="M382" s="494">
        <v>1156.5833</v>
      </c>
    </row>
    <row r="383" spans="1:13">
      <c r="A383" s="254">
        <v>373</v>
      </c>
      <c r="B383" s="497" t="s">
        <v>272</v>
      </c>
      <c r="C383" s="494">
        <v>588.15</v>
      </c>
      <c r="D383" s="495">
        <v>588.16666666666663</v>
      </c>
      <c r="E383" s="495">
        <v>575.5333333333333</v>
      </c>
      <c r="F383" s="495">
        <v>562.91666666666663</v>
      </c>
      <c r="G383" s="495">
        <v>550.2833333333333</v>
      </c>
      <c r="H383" s="495">
        <v>600.7833333333333</v>
      </c>
      <c r="I383" s="495">
        <v>613.41666666666674</v>
      </c>
      <c r="J383" s="495">
        <v>626.0333333333333</v>
      </c>
      <c r="K383" s="494">
        <v>600.79999999999995</v>
      </c>
      <c r="L383" s="494">
        <v>575.54999999999995</v>
      </c>
      <c r="M383" s="494">
        <v>2.0133100000000002</v>
      </c>
    </row>
    <row r="384" spans="1:13">
      <c r="A384" s="254">
        <v>374</v>
      </c>
      <c r="B384" s="497" t="s">
        <v>165</v>
      </c>
      <c r="C384" s="494">
        <v>189.7</v>
      </c>
      <c r="D384" s="495">
        <v>190.46666666666667</v>
      </c>
      <c r="E384" s="495">
        <v>183.43333333333334</v>
      </c>
      <c r="F384" s="495">
        <v>177.16666666666666</v>
      </c>
      <c r="G384" s="495">
        <v>170.13333333333333</v>
      </c>
      <c r="H384" s="495">
        <v>196.73333333333335</v>
      </c>
      <c r="I384" s="495">
        <v>203.76666666666671</v>
      </c>
      <c r="J384" s="495">
        <v>210.03333333333336</v>
      </c>
      <c r="K384" s="494">
        <v>197.5</v>
      </c>
      <c r="L384" s="494">
        <v>184.2</v>
      </c>
      <c r="M384" s="494">
        <v>206.57818</v>
      </c>
    </row>
    <row r="385" spans="1:13">
      <c r="A385" s="254">
        <v>375</v>
      </c>
      <c r="B385" s="497" t="s">
        <v>166</v>
      </c>
      <c r="C385" s="494">
        <v>128.1</v>
      </c>
      <c r="D385" s="495">
        <v>128.9</v>
      </c>
      <c r="E385" s="495">
        <v>125.70000000000002</v>
      </c>
      <c r="F385" s="495">
        <v>123.30000000000001</v>
      </c>
      <c r="G385" s="495">
        <v>120.10000000000002</v>
      </c>
      <c r="H385" s="495">
        <v>131.30000000000001</v>
      </c>
      <c r="I385" s="495">
        <v>134.5</v>
      </c>
      <c r="J385" s="495">
        <v>136.9</v>
      </c>
      <c r="K385" s="494">
        <v>132.1</v>
      </c>
      <c r="L385" s="494">
        <v>126.5</v>
      </c>
      <c r="M385" s="494">
        <v>63.206870000000002</v>
      </c>
    </row>
    <row r="386" spans="1:13">
      <c r="A386" s="254">
        <v>376</v>
      </c>
      <c r="B386" s="497" t="s">
        <v>465</v>
      </c>
      <c r="C386" s="494">
        <v>238.75</v>
      </c>
      <c r="D386" s="495">
        <v>239.96666666666667</v>
      </c>
      <c r="E386" s="495">
        <v>235.93333333333334</v>
      </c>
      <c r="F386" s="495">
        <v>233.11666666666667</v>
      </c>
      <c r="G386" s="495">
        <v>229.08333333333334</v>
      </c>
      <c r="H386" s="495">
        <v>242.78333333333333</v>
      </c>
      <c r="I386" s="495">
        <v>246.81666666666669</v>
      </c>
      <c r="J386" s="495">
        <v>249.63333333333333</v>
      </c>
      <c r="K386" s="494">
        <v>244</v>
      </c>
      <c r="L386" s="494">
        <v>237.15</v>
      </c>
      <c r="M386" s="494">
        <v>4.89419</v>
      </c>
    </row>
    <row r="387" spans="1:13">
      <c r="A387" s="254">
        <v>377</v>
      </c>
      <c r="B387" s="497" t="s">
        <v>466</v>
      </c>
      <c r="C387" s="494">
        <v>509</v>
      </c>
      <c r="D387" s="495">
        <v>510.98333333333335</v>
      </c>
      <c r="E387" s="495">
        <v>503.01666666666665</v>
      </c>
      <c r="F387" s="495">
        <v>497.0333333333333</v>
      </c>
      <c r="G387" s="495">
        <v>489.06666666666661</v>
      </c>
      <c r="H387" s="495">
        <v>516.9666666666667</v>
      </c>
      <c r="I387" s="495">
        <v>524.93333333333339</v>
      </c>
      <c r="J387" s="495">
        <v>530.91666666666674</v>
      </c>
      <c r="K387" s="494">
        <v>518.95000000000005</v>
      </c>
      <c r="L387" s="494">
        <v>505</v>
      </c>
      <c r="M387" s="494">
        <v>1.2460599999999999</v>
      </c>
    </row>
    <row r="388" spans="1:13">
      <c r="A388" s="254">
        <v>378</v>
      </c>
      <c r="B388" s="497" t="s">
        <v>467</v>
      </c>
      <c r="C388" s="494">
        <v>27.25</v>
      </c>
      <c r="D388" s="495">
        <v>27.283333333333331</v>
      </c>
      <c r="E388" s="495">
        <v>26.866666666666664</v>
      </c>
      <c r="F388" s="495">
        <v>26.483333333333331</v>
      </c>
      <c r="G388" s="495">
        <v>26.066666666666663</v>
      </c>
      <c r="H388" s="495">
        <v>27.666666666666664</v>
      </c>
      <c r="I388" s="495">
        <v>28.083333333333336</v>
      </c>
      <c r="J388" s="495">
        <v>28.466666666666665</v>
      </c>
      <c r="K388" s="494">
        <v>27.7</v>
      </c>
      <c r="L388" s="494">
        <v>26.9</v>
      </c>
      <c r="M388" s="494">
        <v>35.834949999999999</v>
      </c>
    </row>
    <row r="389" spans="1:13">
      <c r="A389" s="254">
        <v>379</v>
      </c>
      <c r="B389" s="497" t="s">
        <v>468</v>
      </c>
      <c r="C389" s="494">
        <v>157.94999999999999</v>
      </c>
      <c r="D389" s="495">
        <v>156.23333333333332</v>
      </c>
      <c r="E389" s="495">
        <v>153.01666666666665</v>
      </c>
      <c r="F389" s="495">
        <v>148.08333333333334</v>
      </c>
      <c r="G389" s="495">
        <v>144.86666666666667</v>
      </c>
      <c r="H389" s="495">
        <v>161.16666666666663</v>
      </c>
      <c r="I389" s="495">
        <v>164.38333333333327</v>
      </c>
      <c r="J389" s="495">
        <v>169.31666666666661</v>
      </c>
      <c r="K389" s="494">
        <v>159.44999999999999</v>
      </c>
      <c r="L389" s="494">
        <v>151.30000000000001</v>
      </c>
      <c r="M389" s="494">
        <v>39.927430000000001</v>
      </c>
    </row>
    <row r="390" spans="1:13">
      <c r="A390" s="254">
        <v>380</v>
      </c>
      <c r="B390" s="497" t="s">
        <v>273</v>
      </c>
      <c r="C390" s="494">
        <v>499.45</v>
      </c>
      <c r="D390" s="495">
        <v>498.4666666666667</v>
      </c>
      <c r="E390" s="495">
        <v>493.48333333333341</v>
      </c>
      <c r="F390" s="495">
        <v>487.51666666666671</v>
      </c>
      <c r="G390" s="495">
        <v>482.53333333333342</v>
      </c>
      <c r="H390" s="495">
        <v>504.43333333333339</v>
      </c>
      <c r="I390" s="495">
        <v>509.41666666666674</v>
      </c>
      <c r="J390" s="495">
        <v>515.38333333333344</v>
      </c>
      <c r="K390" s="494">
        <v>503.45</v>
      </c>
      <c r="L390" s="494">
        <v>492.5</v>
      </c>
      <c r="M390" s="494">
        <v>1.3619300000000001</v>
      </c>
    </row>
    <row r="391" spans="1:13">
      <c r="A391" s="254">
        <v>381</v>
      </c>
      <c r="B391" s="497" t="s">
        <v>469</v>
      </c>
      <c r="C391" s="494">
        <v>259</v>
      </c>
      <c r="D391" s="495">
        <v>260.68333333333334</v>
      </c>
      <c r="E391" s="495">
        <v>255.56666666666666</v>
      </c>
      <c r="F391" s="495">
        <v>252.13333333333333</v>
      </c>
      <c r="G391" s="495">
        <v>247.01666666666665</v>
      </c>
      <c r="H391" s="495">
        <v>264.11666666666667</v>
      </c>
      <c r="I391" s="495">
        <v>269.23333333333335</v>
      </c>
      <c r="J391" s="495">
        <v>272.66666666666669</v>
      </c>
      <c r="K391" s="494">
        <v>265.8</v>
      </c>
      <c r="L391" s="494">
        <v>257.25</v>
      </c>
      <c r="M391" s="494">
        <v>6.1472300000000004</v>
      </c>
    </row>
    <row r="392" spans="1:13">
      <c r="A392" s="254">
        <v>382</v>
      </c>
      <c r="B392" s="497" t="s">
        <v>470</v>
      </c>
      <c r="C392" s="494">
        <v>72.8</v>
      </c>
      <c r="D392" s="495">
        <v>73.400000000000006</v>
      </c>
      <c r="E392" s="495">
        <v>71.050000000000011</v>
      </c>
      <c r="F392" s="495">
        <v>69.300000000000011</v>
      </c>
      <c r="G392" s="495">
        <v>66.950000000000017</v>
      </c>
      <c r="H392" s="495">
        <v>75.150000000000006</v>
      </c>
      <c r="I392" s="495">
        <v>77.5</v>
      </c>
      <c r="J392" s="495">
        <v>79.25</v>
      </c>
      <c r="K392" s="494">
        <v>75.75</v>
      </c>
      <c r="L392" s="494">
        <v>71.650000000000006</v>
      </c>
      <c r="M392" s="494">
        <v>35.685420000000001</v>
      </c>
    </row>
    <row r="393" spans="1:13">
      <c r="A393" s="254">
        <v>383</v>
      </c>
      <c r="B393" s="497" t="s">
        <v>471</v>
      </c>
      <c r="C393" s="494">
        <v>1933.9</v>
      </c>
      <c r="D393" s="495">
        <v>1959.9166666666667</v>
      </c>
      <c r="E393" s="495">
        <v>1894.9833333333336</v>
      </c>
      <c r="F393" s="495">
        <v>1856.0666666666668</v>
      </c>
      <c r="G393" s="495">
        <v>1791.1333333333337</v>
      </c>
      <c r="H393" s="495">
        <v>1998.8333333333335</v>
      </c>
      <c r="I393" s="495">
        <v>2063.7666666666664</v>
      </c>
      <c r="J393" s="495">
        <v>2102.6833333333334</v>
      </c>
      <c r="K393" s="494">
        <v>2024.85</v>
      </c>
      <c r="L393" s="494">
        <v>1921</v>
      </c>
      <c r="M393" s="494">
        <v>0.22961000000000001</v>
      </c>
    </row>
    <row r="394" spans="1:13">
      <c r="A394" s="254">
        <v>384</v>
      </c>
      <c r="B394" s="497" t="s">
        <v>472</v>
      </c>
      <c r="C394" s="494">
        <v>334.9</v>
      </c>
      <c r="D394" s="495">
        <v>334.75</v>
      </c>
      <c r="E394" s="495">
        <v>329.5</v>
      </c>
      <c r="F394" s="495">
        <v>324.10000000000002</v>
      </c>
      <c r="G394" s="495">
        <v>318.85000000000002</v>
      </c>
      <c r="H394" s="495">
        <v>340.15</v>
      </c>
      <c r="I394" s="495">
        <v>345.4</v>
      </c>
      <c r="J394" s="495">
        <v>350.79999999999995</v>
      </c>
      <c r="K394" s="494">
        <v>340</v>
      </c>
      <c r="L394" s="494">
        <v>329.35</v>
      </c>
      <c r="M394" s="494">
        <v>5.3174599999999996</v>
      </c>
    </row>
    <row r="395" spans="1:13">
      <c r="A395" s="254">
        <v>385</v>
      </c>
      <c r="B395" s="497" t="s">
        <v>473</v>
      </c>
      <c r="C395" s="494">
        <v>174.8</v>
      </c>
      <c r="D395" s="495">
        <v>175.46666666666667</v>
      </c>
      <c r="E395" s="495">
        <v>170.43333333333334</v>
      </c>
      <c r="F395" s="495">
        <v>166.06666666666666</v>
      </c>
      <c r="G395" s="495">
        <v>161.03333333333333</v>
      </c>
      <c r="H395" s="495">
        <v>179.83333333333334</v>
      </c>
      <c r="I395" s="495">
        <v>184.8666666666667</v>
      </c>
      <c r="J395" s="495">
        <v>189.23333333333335</v>
      </c>
      <c r="K395" s="494">
        <v>180.5</v>
      </c>
      <c r="L395" s="494">
        <v>171.1</v>
      </c>
      <c r="M395" s="494">
        <v>2.9959099999999999</v>
      </c>
    </row>
    <row r="396" spans="1:13">
      <c r="A396" s="254">
        <v>386</v>
      </c>
      <c r="B396" s="497" t="s">
        <v>474</v>
      </c>
      <c r="C396" s="494">
        <v>905</v>
      </c>
      <c r="D396" s="495">
        <v>901.05000000000007</v>
      </c>
      <c r="E396" s="495">
        <v>893.10000000000014</v>
      </c>
      <c r="F396" s="495">
        <v>881.2</v>
      </c>
      <c r="G396" s="495">
        <v>873.25000000000011</v>
      </c>
      <c r="H396" s="495">
        <v>912.95000000000016</v>
      </c>
      <c r="I396" s="495">
        <v>920.9000000000002</v>
      </c>
      <c r="J396" s="495">
        <v>932.80000000000018</v>
      </c>
      <c r="K396" s="494">
        <v>909</v>
      </c>
      <c r="L396" s="494">
        <v>889.15</v>
      </c>
      <c r="M396" s="494">
        <v>1.3781699999999999</v>
      </c>
    </row>
    <row r="397" spans="1:13">
      <c r="A397" s="254">
        <v>387</v>
      </c>
      <c r="B397" s="497" t="s">
        <v>167</v>
      </c>
      <c r="C397" s="494">
        <v>1944.3</v>
      </c>
      <c r="D397" s="495">
        <v>1939.4333333333334</v>
      </c>
      <c r="E397" s="495">
        <v>1917.8666666666668</v>
      </c>
      <c r="F397" s="495">
        <v>1891.4333333333334</v>
      </c>
      <c r="G397" s="495">
        <v>1869.8666666666668</v>
      </c>
      <c r="H397" s="495">
        <v>1965.8666666666668</v>
      </c>
      <c r="I397" s="495">
        <v>1987.4333333333334</v>
      </c>
      <c r="J397" s="495">
        <v>2013.8666666666668</v>
      </c>
      <c r="K397" s="494">
        <v>1961</v>
      </c>
      <c r="L397" s="494">
        <v>1913</v>
      </c>
      <c r="M397" s="494">
        <v>91.024919999999995</v>
      </c>
    </row>
    <row r="398" spans="1:13">
      <c r="A398" s="254">
        <v>388</v>
      </c>
      <c r="B398" s="497" t="s">
        <v>815</v>
      </c>
      <c r="C398" s="494">
        <v>905.55</v>
      </c>
      <c r="D398" s="495">
        <v>899.56666666666661</v>
      </c>
      <c r="E398" s="495">
        <v>889.33333333333326</v>
      </c>
      <c r="F398" s="495">
        <v>873.11666666666667</v>
      </c>
      <c r="G398" s="495">
        <v>862.88333333333333</v>
      </c>
      <c r="H398" s="495">
        <v>915.78333333333319</v>
      </c>
      <c r="I398" s="495">
        <v>926.01666666666654</v>
      </c>
      <c r="J398" s="495">
        <v>942.23333333333312</v>
      </c>
      <c r="K398" s="494">
        <v>909.8</v>
      </c>
      <c r="L398" s="494">
        <v>883.35</v>
      </c>
      <c r="M398" s="494">
        <v>18.740169999999999</v>
      </c>
    </row>
    <row r="399" spans="1:13">
      <c r="A399" s="254">
        <v>389</v>
      </c>
      <c r="B399" s="497" t="s">
        <v>274</v>
      </c>
      <c r="C399" s="494">
        <v>908.7</v>
      </c>
      <c r="D399" s="495">
        <v>903.56666666666661</v>
      </c>
      <c r="E399" s="495">
        <v>895.13333333333321</v>
      </c>
      <c r="F399" s="495">
        <v>881.56666666666661</v>
      </c>
      <c r="G399" s="495">
        <v>873.13333333333321</v>
      </c>
      <c r="H399" s="495">
        <v>917.13333333333321</v>
      </c>
      <c r="I399" s="495">
        <v>925.56666666666661</v>
      </c>
      <c r="J399" s="495">
        <v>939.13333333333321</v>
      </c>
      <c r="K399" s="494">
        <v>912</v>
      </c>
      <c r="L399" s="494">
        <v>890</v>
      </c>
      <c r="M399" s="494">
        <v>14.64475</v>
      </c>
    </row>
    <row r="400" spans="1:13">
      <c r="A400" s="254">
        <v>390</v>
      </c>
      <c r="B400" s="497" t="s">
        <v>476</v>
      </c>
      <c r="C400" s="494">
        <v>25.25</v>
      </c>
      <c r="D400" s="495">
        <v>25.150000000000002</v>
      </c>
      <c r="E400" s="495">
        <v>24.950000000000003</v>
      </c>
      <c r="F400" s="495">
        <v>24.650000000000002</v>
      </c>
      <c r="G400" s="495">
        <v>24.450000000000003</v>
      </c>
      <c r="H400" s="495">
        <v>25.450000000000003</v>
      </c>
      <c r="I400" s="495">
        <v>25.65</v>
      </c>
      <c r="J400" s="495">
        <v>25.950000000000003</v>
      </c>
      <c r="K400" s="494">
        <v>25.35</v>
      </c>
      <c r="L400" s="494">
        <v>24.85</v>
      </c>
      <c r="M400" s="494">
        <v>20.058340000000001</v>
      </c>
    </row>
    <row r="401" spans="1:13">
      <c r="A401" s="254">
        <v>391</v>
      </c>
      <c r="B401" s="497" t="s">
        <v>477</v>
      </c>
      <c r="C401" s="494">
        <v>2179.1</v>
      </c>
      <c r="D401" s="495">
        <v>2163.5166666666669</v>
      </c>
      <c r="E401" s="495">
        <v>2132.0333333333338</v>
      </c>
      <c r="F401" s="495">
        <v>2084.9666666666667</v>
      </c>
      <c r="G401" s="495">
        <v>2053.4833333333336</v>
      </c>
      <c r="H401" s="495">
        <v>2210.5833333333339</v>
      </c>
      <c r="I401" s="495">
        <v>2242.0666666666666</v>
      </c>
      <c r="J401" s="495">
        <v>2289.1333333333341</v>
      </c>
      <c r="K401" s="494">
        <v>2195</v>
      </c>
      <c r="L401" s="494">
        <v>2116.4499999999998</v>
      </c>
      <c r="M401" s="494">
        <v>0.16417999999999999</v>
      </c>
    </row>
    <row r="402" spans="1:13">
      <c r="A402" s="254">
        <v>392</v>
      </c>
      <c r="B402" s="497" t="s">
        <v>172</v>
      </c>
      <c r="C402" s="494">
        <v>5997.85</v>
      </c>
      <c r="D402" s="495">
        <v>6022.5999999999995</v>
      </c>
      <c r="E402" s="495">
        <v>5915.2499999999991</v>
      </c>
      <c r="F402" s="495">
        <v>5832.65</v>
      </c>
      <c r="G402" s="495">
        <v>5725.2999999999993</v>
      </c>
      <c r="H402" s="495">
        <v>6105.1999999999989</v>
      </c>
      <c r="I402" s="495">
        <v>6212.5499999999993</v>
      </c>
      <c r="J402" s="495">
        <v>6295.1499999999987</v>
      </c>
      <c r="K402" s="494">
        <v>6129.95</v>
      </c>
      <c r="L402" s="494">
        <v>5940</v>
      </c>
      <c r="M402" s="494">
        <v>2.1254</v>
      </c>
    </row>
    <row r="403" spans="1:13">
      <c r="A403" s="254">
        <v>393</v>
      </c>
      <c r="B403" s="497" t="s">
        <v>478</v>
      </c>
      <c r="C403" s="494">
        <v>8035.7</v>
      </c>
      <c r="D403" s="495">
        <v>8051.6333333333341</v>
      </c>
      <c r="E403" s="495">
        <v>7978.2666666666682</v>
      </c>
      <c r="F403" s="495">
        <v>7920.8333333333339</v>
      </c>
      <c r="G403" s="495">
        <v>7847.4666666666681</v>
      </c>
      <c r="H403" s="495">
        <v>8109.0666666666684</v>
      </c>
      <c r="I403" s="495">
        <v>8182.4333333333352</v>
      </c>
      <c r="J403" s="495">
        <v>8239.8666666666686</v>
      </c>
      <c r="K403" s="494">
        <v>8125</v>
      </c>
      <c r="L403" s="494">
        <v>7994.2</v>
      </c>
      <c r="M403" s="494">
        <v>0.29959999999999998</v>
      </c>
    </row>
    <row r="404" spans="1:13">
      <c r="A404" s="254">
        <v>394</v>
      </c>
      <c r="B404" s="497" t="s">
        <v>479</v>
      </c>
      <c r="C404" s="494">
        <v>5207.45</v>
      </c>
      <c r="D404" s="495">
        <v>5231.2</v>
      </c>
      <c r="E404" s="495">
        <v>5142.3999999999996</v>
      </c>
      <c r="F404" s="495">
        <v>5077.3499999999995</v>
      </c>
      <c r="G404" s="495">
        <v>4988.5499999999993</v>
      </c>
      <c r="H404" s="495">
        <v>5296.25</v>
      </c>
      <c r="I404" s="495">
        <v>5385.0500000000011</v>
      </c>
      <c r="J404" s="495">
        <v>5450.1</v>
      </c>
      <c r="K404" s="494">
        <v>5320</v>
      </c>
      <c r="L404" s="494">
        <v>5166.1499999999996</v>
      </c>
      <c r="M404" s="494">
        <v>0.23491999999999999</v>
      </c>
    </row>
    <row r="405" spans="1:13">
      <c r="A405" s="254">
        <v>395</v>
      </c>
      <c r="B405" s="497" t="s">
        <v>759</v>
      </c>
      <c r="C405" s="494">
        <v>91.05</v>
      </c>
      <c r="D405" s="495">
        <v>91.416666666666671</v>
      </c>
      <c r="E405" s="495">
        <v>89.63333333333334</v>
      </c>
      <c r="F405" s="495">
        <v>88.216666666666669</v>
      </c>
      <c r="G405" s="495">
        <v>86.433333333333337</v>
      </c>
      <c r="H405" s="495">
        <v>92.833333333333343</v>
      </c>
      <c r="I405" s="495">
        <v>94.616666666666674</v>
      </c>
      <c r="J405" s="495">
        <v>96.033333333333346</v>
      </c>
      <c r="K405" s="494">
        <v>93.2</v>
      </c>
      <c r="L405" s="494">
        <v>90</v>
      </c>
      <c r="M405" s="494">
        <v>2.7364199999999999</v>
      </c>
    </row>
    <row r="406" spans="1:13">
      <c r="A406" s="254">
        <v>396</v>
      </c>
      <c r="B406" s="497" t="s">
        <v>480</v>
      </c>
      <c r="C406" s="494">
        <v>369.45</v>
      </c>
      <c r="D406" s="495">
        <v>370.38333333333327</v>
      </c>
      <c r="E406" s="495">
        <v>366.61666666666656</v>
      </c>
      <c r="F406" s="495">
        <v>363.7833333333333</v>
      </c>
      <c r="G406" s="495">
        <v>360.01666666666659</v>
      </c>
      <c r="H406" s="495">
        <v>373.21666666666653</v>
      </c>
      <c r="I406" s="495">
        <v>376.98333333333329</v>
      </c>
      <c r="J406" s="495">
        <v>379.81666666666649</v>
      </c>
      <c r="K406" s="494">
        <v>374.15</v>
      </c>
      <c r="L406" s="494">
        <v>367.55</v>
      </c>
      <c r="M406" s="494">
        <v>0.55835999999999997</v>
      </c>
    </row>
    <row r="407" spans="1:13">
      <c r="A407" s="254">
        <v>397</v>
      </c>
      <c r="B407" s="497" t="s">
        <v>761</v>
      </c>
      <c r="C407" s="494">
        <v>250.15</v>
      </c>
      <c r="D407" s="495">
        <v>250.86666666666665</v>
      </c>
      <c r="E407" s="495">
        <v>244.83333333333331</v>
      </c>
      <c r="F407" s="495">
        <v>239.51666666666668</v>
      </c>
      <c r="G407" s="495">
        <v>233.48333333333335</v>
      </c>
      <c r="H407" s="495">
        <v>256.18333333333328</v>
      </c>
      <c r="I407" s="495">
        <v>262.21666666666664</v>
      </c>
      <c r="J407" s="495">
        <v>267.53333333333325</v>
      </c>
      <c r="K407" s="494">
        <v>256.89999999999998</v>
      </c>
      <c r="L407" s="494">
        <v>245.55</v>
      </c>
      <c r="M407" s="494">
        <v>4.6127099999999999</v>
      </c>
    </row>
    <row r="408" spans="1:13">
      <c r="A408" s="254">
        <v>398</v>
      </c>
      <c r="B408" s="497" t="s">
        <v>481</v>
      </c>
      <c r="C408" s="494">
        <v>2002.65</v>
      </c>
      <c r="D408" s="495">
        <v>2000.6666666666667</v>
      </c>
      <c r="E408" s="495">
        <v>1954.5833333333335</v>
      </c>
      <c r="F408" s="495">
        <v>1906.5166666666667</v>
      </c>
      <c r="G408" s="495">
        <v>1860.4333333333334</v>
      </c>
      <c r="H408" s="495">
        <v>2048.7333333333336</v>
      </c>
      <c r="I408" s="495">
        <v>2094.8166666666671</v>
      </c>
      <c r="J408" s="495">
        <v>2142.8833333333337</v>
      </c>
      <c r="K408" s="494">
        <v>2046.75</v>
      </c>
      <c r="L408" s="494">
        <v>1952.6</v>
      </c>
      <c r="M408" s="494">
        <v>0.28882000000000002</v>
      </c>
    </row>
    <row r="409" spans="1:13">
      <c r="A409" s="254">
        <v>399</v>
      </c>
      <c r="B409" s="497" t="s">
        <v>482</v>
      </c>
      <c r="C409" s="494">
        <v>376.25</v>
      </c>
      <c r="D409" s="495">
        <v>374.25</v>
      </c>
      <c r="E409" s="495">
        <v>367.1</v>
      </c>
      <c r="F409" s="495">
        <v>357.95000000000005</v>
      </c>
      <c r="G409" s="495">
        <v>350.80000000000007</v>
      </c>
      <c r="H409" s="495">
        <v>383.4</v>
      </c>
      <c r="I409" s="495">
        <v>390.54999999999995</v>
      </c>
      <c r="J409" s="495">
        <v>399.69999999999993</v>
      </c>
      <c r="K409" s="494">
        <v>381.4</v>
      </c>
      <c r="L409" s="494">
        <v>365.1</v>
      </c>
      <c r="M409" s="494">
        <v>1.7945500000000001</v>
      </c>
    </row>
    <row r="410" spans="1:13">
      <c r="A410" s="254">
        <v>400</v>
      </c>
      <c r="B410" s="497" t="s">
        <v>760</v>
      </c>
      <c r="C410" s="494">
        <v>103.5</v>
      </c>
      <c r="D410" s="495">
        <v>103.85000000000001</v>
      </c>
      <c r="E410" s="495">
        <v>101.70000000000002</v>
      </c>
      <c r="F410" s="495">
        <v>99.9</v>
      </c>
      <c r="G410" s="495">
        <v>97.750000000000014</v>
      </c>
      <c r="H410" s="495">
        <v>105.65000000000002</v>
      </c>
      <c r="I410" s="495">
        <v>107.80000000000003</v>
      </c>
      <c r="J410" s="495">
        <v>109.60000000000002</v>
      </c>
      <c r="K410" s="494">
        <v>106</v>
      </c>
      <c r="L410" s="494">
        <v>102.05</v>
      </c>
      <c r="M410" s="494">
        <v>15.92858</v>
      </c>
    </row>
    <row r="411" spans="1:13">
      <c r="A411" s="254">
        <v>401</v>
      </c>
      <c r="B411" s="497" t="s">
        <v>483</v>
      </c>
      <c r="C411" s="494">
        <v>194</v>
      </c>
      <c r="D411" s="495">
        <v>192.56666666666669</v>
      </c>
      <c r="E411" s="495">
        <v>188.93333333333339</v>
      </c>
      <c r="F411" s="495">
        <v>183.8666666666667</v>
      </c>
      <c r="G411" s="495">
        <v>180.23333333333341</v>
      </c>
      <c r="H411" s="495">
        <v>197.63333333333338</v>
      </c>
      <c r="I411" s="495">
        <v>201.26666666666665</v>
      </c>
      <c r="J411" s="495">
        <v>206.33333333333337</v>
      </c>
      <c r="K411" s="494">
        <v>196.2</v>
      </c>
      <c r="L411" s="494">
        <v>187.5</v>
      </c>
      <c r="M411" s="494">
        <v>0.97141</v>
      </c>
    </row>
    <row r="412" spans="1:13">
      <c r="A412" s="254">
        <v>402</v>
      </c>
      <c r="B412" s="497" t="s">
        <v>170</v>
      </c>
      <c r="C412" s="494">
        <v>30305.4</v>
      </c>
      <c r="D412" s="495">
        <v>30238.483333333334</v>
      </c>
      <c r="E412" s="495">
        <v>29580.916666666668</v>
      </c>
      <c r="F412" s="495">
        <v>28856.433333333334</v>
      </c>
      <c r="G412" s="495">
        <v>28198.866666666669</v>
      </c>
      <c r="H412" s="495">
        <v>30962.966666666667</v>
      </c>
      <c r="I412" s="495">
        <v>31620.533333333333</v>
      </c>
      <c r="J412" s="495">
        <v>32345.016666666666</v>
      </c>
      <c r="K412" s="494">
        <v>30896.05</v>
      </c>
      <c r="L412" s="494">
        <v>29514</v>
      </c>
      <c r="M412" s="494">
        <v>0.72414000000000001</v>
      </c>
    </row>
    <row r="413" spans="1:13">
      <c r="A413" s="254">
        <v>403</v>
      </c>
      <c r="B413" s="497" t="s">
        <v>484</v>
      </c>
      <c r="C413" s="494">
        <v>1466.1</v>
      </c>
      <c r="D413" s="495">
        <v>1455.0333333333335</v>
      </c>
      <c r="E413" s="495">
        <v>1427.916666666667</v>
      </c>
      <c r="F413" s="495">
        <v>1389.7333333333333</v>
      </c>
      <c r="G413" s="495">
        <v>1362.6166666666668</v>
      </c>
      <c r="H413" s="495">
        <v>1493.2166666666672</v>
      </c>
      <c r="I413" s="495">
        <v>1520.3333333333335</v>
      </c>
      <c r="J413" s="495">
        <v>1558.5166666666673</v>
      </c>
      <c r="K413" s="494">
        <v>1482.15</v>
      </c>
      <c r="L413" s="494">
        <v>1416.85</v>
      </c>
      <c r="M413" s="494">
        <v>7.0720000000000005E-2</v>
      </c>
    </row>
    <row r="414" spans="1:13">
      <c r="A414" s="254">
        <v>404</v>
      </c>
      <c r="B414" s="497" t="s">
        <v>173</v>
      </c>
      <c r="C414" s="494">
        <v>1380.65</v>
      </c>
      <c r="D414" s="495">
        <v>1359.9833333333333</v>
      </c>
      <c r="E414" s="495">
        <v>1331.6666666666667</v>
      </c>
      <c r="F414" s="495">
        <v>1282.6833333333334</v>
      </c>
      <c r="G414" s="495">
        <v>1254.3666666666668</v>
      </c>
      <c r="H414" s="495">
        <v>1408.9666666666667</v>
      </c>
      <c r="I414" s="495">
        <v>1437.2833333333333</v>
      </c>
      <c r="J414" s="495">
        <v>1486.2666666666667</v>
      </c>
      <c r="K414" s="494">
        <v>1388.3</v>
      </c>
      <c r="L414" s="494">
        <v>1311</v>
      </c>
      <c r="M414" s="494">
        <v>35.903570000000002</v>
      </c>
    </row>
    <row r="415" spans="1:13">
      <c r="A415" s="254">
        <v>405</v>
      </c>
      <c r="B415" s="497" t="s">
        <v>171</v>
      </c>
      <c r="C415" s="494">
        <v>1816.65</v>
      </c>
      <c r="D415" s="495">
        <v>1786.95</v>
      </c>
      <c r="E415" s="495">
        <v>1752.2</v>
      </c>
      <c r="F415" s="495">
        <v>1687.75</v>
      </c>
      <c r="G415" s="495">
        <v>1653</v>
      </c>
      <c r="H415" s="495">
        <v>1851.4</v>
      </c>
      <c r="I415" s="495">
        <v>1886.15</v>
      </c>
      <c r="J415" s="495">
        <v>1950.6000000000001</v>
      </c>
      <c r="K415" s="494">
        <v>1821.7</v>
      </c>
      <c r="L415" s="494">
        <v>1722.5</v>
      </c>
      <c r="M415" s="494">
        <v>5.9940899999999999</v>
      </c>
    </row>
    <row r="416" spans="1:13">
      <c r="A416" s="254">
        <v>406</v>
      </c>
      <c r="B416" s="497" t="s">
        <v>485</v>
      </c>
      <c r="C416" s="494">
        <v>522.85</v>
      </c>
      <c r="D416" s="495">
        <v>516.05000000000007</v>
      </c>
      <c r="E416" s="495">
        <v>498.95000000000016</v>
      </c>
      <c r="F416" s="495">
        <v>475.05000000000007</v>
      </c>
      <c r="G416" s="495">
        <v>457.95000000000016</v>
      </c>
      <c r="H416" s="495">
        <v>539.95000000000016</v>
      </c>
      <c r="I416" s="495">
        <v>557.05000000000007</v>
      </c>
      <c r="J416" s="495">
        <v>580.95000000000016</v>
      </c>
      <c r="K416" s="494">
        <v>533.15</v>
      </c>
      <c r="L416" s="494">
        <v>492.15</v>
      </c>
      <c r="M416" s="494">
        <v>6.2907900000000003</v>
      </c>
    </row>
    <row r="417" spans="1:13">
      <c r="A417" s="254">
        <v>407</v>
      </c>
      <c r="B417" s="497" t="s">
        <v>486</v>
      </c>
      <c r="C417" s="494">
        <v>1311.85</v>
      </c>
      <c r="D417" s="495">
        <v>1296.7166666666665</v>
      </c>
      <c r="E417" s="495">
        <v>1265.4333333333329</v>
      </c>
      <c r="F417" s="495">
        <v>1219.0166666666664</v>
      </c>
      <c r="G417" s="495">
        <v>1187.7333333333329</v>
      </c>
      <c r="H417" s="495">
        <v>1343.133333333333</v>
      </c>
      <c r="I417" s="495">
        <v>1374.4166666666663</v>
      </c>
      <c r="J417" s="495">
        <v>1420.833333333333</v>
      </c>
      <c r="K417" s="494">
        <v>1328</v>
      </c>
      <c r="L417" s="494">
        <v>1250.3</v>
      </c>
      <c r="M417" s="494">
        <v>0.19314999999999999</v>
      </c>
    </row>
    <row r="418" spans="1:13">
      <c r="A418" s="254">
        <v>408</v>
      </c>
      <c r="B418" s="497" t="s">
        <v>762</v>
      </c>
      <c r="C418" s="494">
        <v>1423.5</v>
      </c>
      <c r="D418" s="495">
        <v>1437.9166666666667</v>
      </c>
      <c r="E418" s="495">
        <v>1395.8833333333334</v>
      </c>
      <c r="F418" s="495">
        <v>1368.2666666666667</v>
      </c>
      <c r="G418" s="495">
        <v>1326.2333333333333</v>
      </c>
      <c r="H418" s="495">
        <v>1465.5333333333335</v>
      </c>
      <c r="I418" s="495">
        <v>1507.5666666666668</v>
      </c>
      <c r="J418" s="495">
        <v>1535.1833333333336</v>
      </c>
      <c r="K418" s="494">
        <v>1479.95</v>
      </c>
      <c r="L418" s="494">
        <v>1410.3</v>
      </c>
      <c r="M418" s="494">
        <v>0.82882999999999996</v>
      </c>
    </row>
    <row r="419" spans="1:13">
      <c r="A419" s="254">
        <v>409</v>
      </c>
      <c r="B419" s="497" t="s">
        <v>487</v>
      </c>
      <c r="C419" s="494">
        <v>593.4</v>
      </c>
      <c r="D419" s="495">
        <v>599.86666666666667</v>
      </c>
      <c r="E419" s="495">
        <v>580.0333333333333</v>
      </c>
      <c r="F419" s="495">
        <v>566.66666666666663</v>
      </c>
      <c r="G419" s="495">
        <v>546.83333333333326</v>
      </c>
      <c r="H419" s="495">
        <v>613.23333333333335</v>
      </c>
      <c r="I419" s="495">
        <v>633.06666666666661</v>
      </c>
      <c r="J419" s="495">
        <v>646.43333333333339</v>
      </c>
      <c r="K419" s="494">
        <v>619.70000000000005</v>
      </c>
      <c r="L419" s="494">
        <v>586.5</v>
      </c>
      <c r="M419" s="494">
        <v>7.5593899999999996</v>
      </c>
    </row>
    <row r="420" spans="1:13">
      <c r="A420" s="254">
        <v>410</v>
      </c>
      <c r="B420" s="497" t="s">
        <v>488</v>
      </c>
      <c r="C420" s="494">
        <v>7.95</v>
      </c>
      <c r="D420" s="495">
        <v>7.95</v>
      </c>
      <c r="E420" s="495">
        <v>7.8000000000000007</v>
      </c>
      <c r="F420" s="495">
        <v>7.65</v>
      </c>
      <c r="G420" s="495">
        <v>7.5000000000000009</v>
      </c>
      <c r="H420" s="495">
        <v>8.1000000000000014</v>
      </c>
      <c r="I420" s="495">
        <v>8.25</v>
      </c>
      <c r="J420" s="495">
        <v>8.4</v>
      </c>
      <c r="K420" s="494">
        <v>8.1</v>
      </c>
      <c r="L420" s="494">
        <v>7.8</v>
      </c>
      <c r="M420" s="494">
        <v>112.2513</v>
      </c>
    </row>
    <row r="421" spans="1:13">
      <c r="A421" s="254">
        <v>411</v>
      </c>
      <c r="B421" s="497" t="s">
        <v>763</v>
      </c>
      <c r="C421" s="494">
        <v>66.75</v>
      </c>
      <c r="D421" s="495">
        <v>66.833333333333329</v>
      </c>
      <c r="E421" s="495">
        <v>65.416666666666657</v>
      </c>
      <c r="F421" s="495">
        <v>64.083333333333329</v>
      </c>
      <c r="G421" s="495">
        <v>62.666666666666657</v>
      </c>
      <c r="H421" s="495">
        <v>68.166666666666657</v>
      </c>
      <c r="I421" s="495">
        <v>69.583333333333314</v>
      </c>
      <c r="J421" s="495">
        <v>70.916666666666657</v>
      </c>
      <c r="K421" s="494">
        <v>68.25</v>
      </c>
      <c r="L421" s="494">
        <v>65.5</v>
      </c>
      <c r="M421" s="494">
        <v>19.43516</v>
      </c>
    </row>
    <row r="422" spans="1:13">
      <c r="A422" s="254">
        <v>412</v>
      </c>
      <c r="B422" s="497" t="s">
        <v>489</v>
      </c>
      <c r="C422" s="494">
        <v>97.9</v>
      </c>
      <c r="D422" s="495">
        <v>98.616666666666674</v>
      </c>
      <c r="E422" s="495">
        <v>96.783333333333346</v>
      </c>
      <c r="F422" s="495">
        <v>95.666666666666671</v>
      </c>
      <c r="G422" s="495">
        <v>93.833333333333343</v>
      </c>
      <c r="H422" s="495">
        <v>99.733333333333348</v>
      </c>
      <c r="I422" s="495">
        <v>101.56666666666666</v>
      </c>
      <c r="J422" s="495">
        <v>102.68333333333335</v>
      </c>
      <c r="K422" s="494">
        <v>100.45</v>
      </c>
      <c r="L422" s="494">
        <v>97.5</v>
      </c>
      <c r="M422" s="494">
        <v>1.9058299999999999</v>
      </c>
    </row>
    <row r="423" spans="1:13">
      <c r="A423" s="254">
        <v>413</v>
      </c>
      <c r="B423" s="497" t="s">
        <v>169</v>
      </c>
      <c r="C423" s="494">
        <v>342.7</v>
      </c>
      <c r="D423" s="495">
        <v>342.11666666666662</v>
      </c>
      <c r="E423" s="495">
        <v>336.68333333333322</v>
      </c>
      <c r="F423" s="495">
        <v>330.66666666666663</v>
      </c>
      <c r="G423" s="495">
        <v>325.23333333333323</v>
      </c>
      <c r="H423" s="495">
        <v>348.13333333333321</v>
      </c>
      <c r="I423" s="495">
        <v>353.56666666666661</v>
      </c>
      <c r="J423" s="495">
        <v>359.5833333333332</v>
      </c>
      <c r="K423" s="494">
        <v>347.55</v>
      </c>
      <c r="L423" s="494">
        <v>336.1</v>
      </c>
      <c r="M423" s="494">
        <v>529.92349000000002</v>
      </c>
    </row>
    <row r="424" spans="1:13">
      <c r="A424" s="254">
        <v>414</v>
      </c>
      <c r="B424" s="497" t="s">
        <v>168</v>
      </c>
      <c r="C424" s="494">
        <v>92.8</v>
      </c>
      <c r="D424" s="495">
        <v>92.683333333333323</v>
      </c>
      <c r="E424" s="495">
        <v>90.016666666666652</v>
      </c>
      <c r="F424" s="495">
        <v>87.233333333333334</v>
      </c>
      <c r="G424" s="495">
        <v>84.566666666666663</v>
      </c>
      <c r="H424" s="495">
        <v>95.46666666666664</v>
      </c>
      <c r="I424" s="495">
        <v>98.133333333333297</v>
      </c>
      <c r="J424" s="495">
        <v>100.91666666666663</v>
      </c>
      <c r="K424" s="494">
        <v>95.35</v>
      </c>
      <c r="L424" s="494">
        <v>89.9</v>
      </c>
      <c r="M424" s="494">
        <v>1201.0599199999999</v>
      </c>
    </row>
    <row r="425" spans="1:13">
      <c r="A425" s="254">
        <v>415</v>
      </c>
      <c r="B425" s="497" t="s">
        <v>766</v>
      </c>
      <c r="C425" s="494">
        <v>305.89999999999998</v>
      </c>
      <c r="D425" s="495">
        <v>304.48333333333335</v>
      </c>
      <c r="E425" s="495">
        <v>295.11666666666667</v>
      </c>
      <c r="F425" s="495">
        <v>284.33333333333331</v>
      </c>
      <c r="G425" s="495">
        <v>274.96666666666664</v>
      </c>
      <c r="H425" s="495">
        <v>315.26666666666671</v>
      </c>
      <c r="I425" s="495">
        <v>324.63333333333338</v>
      </c>
      <c r="J425" s="495">
        <v>335.41666666666674</v>
      </c>
      <c r="K425" s="494">
        <v>313.85000000000002</v>
      </c>
      <c r="L425" s="494">
        <v>293.7</v>
      </c>
      <c r="M425" s="494">
        <v>8.5952999999999999</v>
      </c>
    </row>
    <row r="426" spans="1:13">
      <c r="A426" s="254">
        <v>416</v>
      </c>
      <c r="B426" s="497" t="s">
        <v>836</v>
      </c>
      <c r="C426" s="494">
        <v>219.65</v>
      </c>
      <c r="D426" s="495">
        <v>220.85</v>
      </c>
      <c r="E426" s="495">
        <v>213.79999999999998</v>
      </c>
      <c r="F426" s="495">
        <v>207.95</v>
      </c>
      <c r="G426" s="495">
        <v>200.89999999999998</v>
      </c>
      <c r="H426" s="495">
        <v>226.7</v>
      </c>
      <c r="I426" s="495">
        <v>233.75</v>
      </c>
      <c r="J426" s="495">
        <v>239.6</v>
      </c>
      <c r="K426" s="494">
        <v>227.9</v>
      </c>
      <c r="L426" s="494">
        <v>215</v>
      </c>
      <c r="M426" s="494">
        <v>6.1305800000000001</v>
      </c>
    </row>
    <row r="427" spans="1:13">
      <c r="A427" s="254">
        <v>417</v>
      </c>
      <c r="B427" s="497" t="s">
        <v>174</v>
      </c>
      <c r="C427" s="494">
        <v>854.3</v>
      </c>
      <c r="D427" s="495">
        <v>860.98333333333323</v>
      </c>
      <c r="E427" s="495">
        <v>843.96666666666647</v>
      </c>
      <c r="F427" s="495">
        <v>833.63333333333321</v>
      </c>
      <c r="G427" s="495">
        <v>816.61666666666645</v>
      </c>
      <c r="H427" s="495">
        <v>871.31666666666649</v>
      </c>
      <c r="I427" s="495">
        <v>888.33333333333314</v>
      </c>
      <c r="J427" s="495">
        <v>898.66666666666652</v>
      </c>
      <c r="K427" s="494">
        <v>878</v>
      </c>
      <c r="L427" s="494">
        <v>850.65</v>
      </c>
      <c r="M427" s="494">
        <v>4.1305199999999997</v>
      </c>
    </row>
    <row r="428" spans="1:13">
      <c r="A428" s="254">
        <v>418</v>
      </c>
      <c r="B428" s="497" t="s">
        <v>490</v>
      </c>
      <c r="C428" s="494">
        <v>551.29999999999995</v>
      </c>
      <c r="D428" s="495">
        <v>549.76666666666665</v>
      </c>
      <c r="E428" s="495">
        <v>541.0333333333333</v>
      </c>
      <c r="F428" s="495">
        <v>530.76666666666665</v>
      </c>
      <c r="G428" s="495">
        <v>522.0333333333333</v>
      </c>
      <c r="H428" s="495">
        <v>560.0333333333333</v>
      </c>
      <c r="I428" s="495">
        <v>568.76666666666665</v>
      </c>
      <c r="J428" s="495">
        <v>579.0333333333333</v>
      </c>
      <c r="K428" s="494">
        <v>558.5</v>
      </c>
      <c r="L428" s="494">
        <v>539.5</v>
      </c>
      <c r="M428" s="494">
        <v>1.4540500000000001</v>
      </c>
    </row>
    <row r="429" spans="1:13">
      <c r="A429" s="254">
        <v>419</v>
      </c>
      <c r="B429" s="497" t="s">
        <v>793</v>
      </c>
      <c r="C429" s="494">
        <v>282.2</v>
      </c>
      <c r="D429" s="495">
        <v>281.96666666666664</v>
      </c>
      <c r="E429" s="495">
        <v>279.23333333333329</v>
      </c>
      <c r="F429" s="495">
        <v>276.26666666666665</v>
      </c>
      <c r="G429" s="495">
        <v>273.5333333333333</v>
      </c>
      <c r="H429" s="495">
        <v>284.93333333333328</v>
      </c>
      <c r="I429" s="495">
        <v>287.66666666666663</v>
      </c>
      <c r="J429" s="495">
        <v>290.63333333333327</v>
      </c>
      <c r="K429" s="494">
        <v>284.7</v>
      </c>
      <c r="L429" s="494">
        <v>279</v>
      </c>
      <c r="M429" s="494">
        <v>1.31186</v>
      </c>
    </row>
    <row r="430" spans="1:13">
      <c r="A430" s="254">
        <v>420</v>
      </c>
      <c r="B430" s="497" t="s">
        <v>491</v>
      </c>
      <c r="C430" s="494">
        <v>162.19999999999999</v>
      </c>
      <c r="D430" s="495">
        <v>162.56666666666666</v>
      </c>
      <c r="E430" s="495">
        <v>160.13333333333333</v>
      </c>
      <c r="F430" s="495">
        <v>158.06666666666666</v>
      </c>
      <c r="G430" s="495">
        <v>155.63333333333333</v>
      </c>
      <c r="H430" s="495">
        <v>164.63333333333333</v>
      </c>
      <c r="I430" s="495">
        <v>167.06666666666666</v>
      </c>
      <c r="J430" s="495">
        <v>169.13333333333333</v>
      </c>
      <c r="K430" s="494">
        <v>165</v>
      </c>
      <c r="L430" s="494">
        <v>160.5</v>
      </c>
      <c r="M430" s="494">
        <v>4.5742700000000003</v>
      </c>
    </row>
    <row r="431" spans="1:13">
      <c r="A431" s="254">
        <v>421</v>
      </c>
      <c r="B431" s="497" t="s">
        <v>175</v>
      </c>
      <c r="C431" s="494">
        <v>633.25</v>
      </c>
      <c r="D431" s="495">
        <v>633.75</v>
      </c>
      <c r="E431" s="495">
        <v>626</v>
      </c>
      <c r="F431" s="495">
        <v>618.75</v>
      </c>
      <c r="G431" s="495">
        <v>611</v>
      </c>
      <c r="H431" s="495">
        <v>641</v>
      </c>
      <c r="I431" s="495">
        <v>648.75</v>
      </c>
      <c r="J431" s="495">
        <v>656</v>
      </c>
      <c r="K431" s="494">
        <v>641.5</v>
      </c>
      <c r="L431" s="494">
        <v>626.5</v>
      </c>
      <c r="M431" s="494">
        <v>85.887609999999995</v>
      </c>
    </row>
    <row r="432" spans="1:13">
      <c r="A432" s="254">
        <v>422</v>
      </c>
      <c r="B432" s="497" t="s">
        <v>176</v>
      </c>
      <c r="C432" s="494">
        <v>464.3</v>
      </c>
      <c r="D432" s="495">
        <v>464.86666666666662</v>
      </c>
      <c r="E432" s="495">
        <v>456.93333333333322</v>
      </c>
      <c r="F432" s="495">
        <v>449.56666666666661</v>
      </c>
      <c r="G432" s="495">
        <v>441.63333333333321</v>
      </c>
      <c r="H432" s="495">
        <v>472.23333333333323</v>
      </c>
      <c r="I432" s="495">
        <v>480.16666666666663</v>
      </c>
      <c r="J432" s="495">
        <v>487.53333333333325</v>
      </c>
      <c r="K432" s="494">
        <v>472.8</v>
      </c>
      <c r="L432" s="494">
        <v>457.5</v>
      </c>
      <c r="M432" s="494">
        <v>11.7616</v>
      </c>
    </row>
    <row r="433" spans="1:13">
      <c r="A433" s="254">
        <v>423</v>
      </c>
      <c r="B433" s="497" t="s">
        <v>492</v>
      </c>
      <c r="C433" s="494">
        <v>2394.75</v>
      </c>
      <c r="D433" s="495">
        <v>2411.5666666666666</v>
      </c>
      <c r="E433" s="495">
        <v>2353.1333333333332</v>
      </c>
      <c r="F433" s="495">
        <v>2311.5166666666664</v>
      </c>
      <c r="G433" s="495">
        <v>2253.083333333333</v>
      </c>
      <c r="H433" s="495">
        <v>2453.1833333333334</v>
      </c>
      <c r="I433" s="495">
        <v>2511.6166666666668</v>
      </c>
      <c r="J433" s="495">
        <v>2553.2333333333336</v>
      </c>
      <c r="K433" s="494">
        <v>2470</v>
      </c>
      <c r="L433" s="494">
        <v>2369.9499999999998</v>
      </c>
      <c r="M433" s="494">
        <v>0.15970999999999999</v>
      </c>
    </row>
    <row r="434" spans="1:13">
      <c r="A434" s="254">
        <v>424</v>
      </c>
      <c r="B434" s="497" t="s">
        <v>493</v>
      </c>
      <c r="C434" s="494">
        <v>701.6</v>
      </c>
      <c r="D434" s="495">
        <v>703.15</v>
      </c>
      <c r="E434" s="495">
        <v>691.3</v>
      </c>
      <c r="F434" s="495">
        <v>681</v>
      </c>
      <c r="G434" s="495">
        <v>669.15</v>
      </c>
      <c r="H434" s="495">
        <v>713.44999999999993</v>
      </c>
      <c r="I434" s="495">
        <v>725.30000000000007</v>
      </c>
      <c r="J434" s="495">
        <v>735.59999999999991</v>
      </c>
      <c r="K434" s="494">
        <v>715</v>
      </c>
      <c r="L434" s="494">
        <v>692.85</v>
      </c>
      <c r="M434" s="494">
        <v>0.42576000000000003</v>
      </c>
    </row>
    <row r="435" spans="1:13">
      <c r="A435" s="254">
        <v>425</v>
      </c>
      <c r="B435" s="497" t="s">
        <v>494</v>
      </c>
      <c r="C435" s="494">
        <v>280.85000000000002</v>
      </c>
      <c r="D435" s="495">
        <v>283.13333333333333</v>
      </c>
      <c r="E435" s="495">
        <v>275.31666666666666</v>
      </c>
      <c r="F435" s="495">
        <v>269.78333333333336</v>
      </c>
      <c r="G435" s="495">
        <v>261.9666666666667</v>
      </c>
      <c r="H435" s="495">
        <v>288.66666666666663</v>
      </c>
      <c r="I435" s="495">
        <v>296.48333333333323</v>
      </c>
      <c r="J435" s="495">
        <v>302.01666666666659</v>
      </c>
      <c r="K435" s="494">
        <v>290.95</v>
      </c>
      <c r="L435" s="494">
        <v>277.60000000000002</v>
      </c>
      <c r="M435" s="494">
        <v>1.6925300000000001</v>
      </c>
    </row>
    <row r="436" spans="1:13">
      <c r="A436" s="254">
        <v>426</v>
      </c>
      <c r="B436" s="497" t="s">
        <v>495</v>
      </c>
      <c r="C436" s="494">
        <v>266.45</v>
      </c>
      <c r="D436" s="495">
        <v>270.53333333333336</v>
      </c>
      <c r="E436" s="495">
        <v>260.06666666666672</v>
      </c>
      <c r="F436" s="495">
        <v>253.68333333333334</v>
      </c>
      <c r="G436" s="495">
        <v>243.2166666666667</v>
      </c>
      <c r="H436" s="495">
        <v>276.91666666666674</v>
      </c>
      <c r="I436" s="495">
        <v>287.38333333333333</v>
      </c>
      <c r="J436" s="495">
        <v>293.76666666666677</v>
      </c>
      <c r="K436" s="494">
        <v>281</v>
      </c>
      <c r="L436" s="494">
        <v>264.14999999999998</v>
      </c>
      <c r="M436" s="494">
        <v>1.4744200000000001</v>
      </c>
    </row>
    <row r="437" spans="1:13">
      <c r="A437" s="254">
        <v>427</v>
      </c>
      <c r="B437" s="497" t="s">
        <v>496</v>
      </c>
      <c r="C437" s="494">
        <v>1956.35</v>
      </c>
      <c r="D437" s="495">
        <v>1960.1166666666668</v>
      </c>
      <c r="E437" s="495">
        <v>1940.2833333333335</v>
      </c>
      <c r="F437" s="495">
        <v>1924.2166666666667</v>
      </c>
      <c r="G437" s="495">
        <v>1904.3833333333334</v>
      </c>
      <c r="H437" s="495">
        <v>1976.1833333333336</v>
      </c>
      <c r="I437" s="495">
        <v>1996.0166666666667</v>
      </c>
      <c r="J437" s="495">
        <v>2012.0833333333337</v>
      </c>
      <c r="K437" s="494">
        <v>1979.95</v>
      </c>
      <c r="L437" s="494">
        <v>1944.05</v>
      </c>
      <c r="M437" s="494">
        <v>0.78317999999999999</v>
      </c>
    </row>
    <row r="438" spans="1:13">
      <c r="A438" s="254">
        <v>428</v>
      </c>
      <c r="B438" s="497" t="s">
        <v>764</v>
      </c>
      <c r="C438" s="494">
        <v>503.3</v>
      </c>
      <c r="D438" s="495">
        <v>498.39999999999992</v>
      </c>
      <c r="E438" s="495">
        <v>481.79999999999984</v>
      </c>
      <c r="F438" s="495">
        <v>460.2999999999999</v>
      </c>
      <c r="G438" s="495">
        <v>443.69999999999982</v>
      </c>
      <c r="H438" s="495">
        <v>519.89999999999986</v>
      </c>
      <c r="I438" s="495">
        <v>536.49999999999989</v>
      </c>
      <c r="J438" s="495">
        <v>557.99999999999989</v>
      </c>
      <c r="K438" s="494">
        <v>515</v>
      </c>
      <c r="L438" s="494">
        <v>476.9</v>
      </c>
      <c r="M438" s="494">
        <v>1.4015200000000001</v>
      </c>
    </row>
    <row r="439" spans="1:13">
      <c r="A439" s="254">
        <v>429</v>
      </c>
      <c r="B439" s="497" t="s">
        <v>814</v>
      </c>
      <c r="C439" s="494">
        <v>486.6</v>
      </c>
      <c r="D439" s="495">
        <v>483.86666666666662</v>
      </c>
      <c r="E439" s="495">
        <v>479.73333333333323</v>
      </c>
      <c r="F439" s="495">
        <v>472.86666666666662</v>
      </c>
      <c r="G439" s="495">
        <v>468.73333333333323</v>
      </c>
      <c r="H439" s="495">
        <v>490.73333333333323</v>
      </c>
      <c r="I439" s="495">
        <v>494.86666666666656</v>
      </c>
      <c r="J439" s="495">
        <v>501.73333333333323</v>
      </c>
      <c r="K439" s="494">
        <v>488</v>
      </c>
      <c r="L439" s="494">
        <v>477</v>
      </c>
      <c r="M439" s="494">
        <v>1.67147</v>
      </c>
    </row>
    <row r="440" spans="1:13">
      <c r="A440" s="254">
        <v>430</v>
      </c>
      <c r="B440" s="497" t="s">
        <v>497</v>
      </c>
      <c r="C440" s="494">
        <v>4.7</v>
      </c>
      <c r="D440" s="495">
        <v>4.7333333333333334</v>
      </c>
      <c r="E440" s="495">
        <v>4.6166666666666671</v>
      </c>
      <c r="F440" s="495">
        <v>4.5333333333333341</v>
      </c>
      <c r="G440" s="495">
        <v>4.4166666666666679</v>
      </c>
      <c r="H440" s="495">
        <v>4.8166666666666664</v>
      </c>
      <c r="I440" s="495">
        <v>4.9333333333333318</v>
      </c>
      <c r="J440" s="495">
        <v>5.0166666666666657</v>
      </c>
      <c r="K440" s="494">
        <v>4.8499999999999996</v>
      </c>
      <c r="L440" s="494">
        <v>4.6500000000000004</v>
      </c>
      <c r="M440" s="494">
        <v>139.3913</v>
      </c>
    </row>
    <row r="441" spans="1:13">
      <c r="A441" s="254">
        <v>431</v>
      </c>
      <c r="B441" s="497" t="s">
        <v>498</v>
      </c>
      <c r="C441" s="494">
        <v>133.5</v>
      </c>
      <c r="D441" s="495">
        <v>132.86666666666667</v>
      </c>
      <c r="E441" s="495">
        <v>131.28333333333336</v>
      </c>
      <c r="F441" s="495">
        <v>129.06666666666669</v>
      </c>
      <c r="G441" s="495">
        <v>127.48333333333338</v>
      </c>
      <c r="H441" s="495">
        <v>135.08333333333334</v>
      </c>
      <c r="I441" s="495">
        <v>136.66666666666666</v>
      </c>
      <c r="J441" s="495">
        <v>138.88333333333333</v>
      </c>
      <c r="K441" s="494">
        <v>134.44999999999999</v>
      </c>
      <c r="L441" s="494">
        <v>130.65</v>
      </c>
      <c r="M441" s="494">
        <v>1.3535600000000001</v>
      </c>
    </row>
    <row r="442" spans="1:13">
      <c r="A442" s="254">
        <v>432</v>
      </c>
      <c r="B442" s="497" t="s">
        <v>765</v>
      </c>
      <c r="C442" s="494">
        <v>1343.5</v>
      </c>
      <c r="D442" s="495">
        <v>1345.8500000000001</v>
      </c>
      <c r="E442" s="495">
        <v>1328.7000000000003</v>
      </c>
      <c r="F442" s="495">
        <v>1313.9</v>
      </c>
      <c r="G442" s="495">
        <v>1296.7500000000002</v>
      </c>
      <c r="H442" s="495">
        <v>1360.6500000000003</v>
      </c>
      <c r="I442" s="495">
        <v>1377.8000000000004</v>
      </c>
      <c r="J442" s="495">
        <v>1392.6000000000004</v>
      </c>
      <c r="K442" s="494">
        <v>1363</v>
      </c>
      <c r="L442" s="494">
        <v>1331.05</v>
      </c>
      <c r="M442" s="494">
        <v>6.4939999999999998E-2</v>
      </c>
    </row>
    <row r="443" spans="1:13">
      <c r="A443" s="254">
        <v>433</v>
      </c>
      <c r="B443" s="497" t="s">
        <v>499</v>
      </c>
      <c r="C443" s="494">
        <v>1182</v>
      </c>
      <c r="D443" s="495">
        <v>1185.7833333333335</v>
      </c>
      <c r="E443" s="495">
        <v>1166.2666666666671</v>
      </c>
      <c r="F443" s="495">
        <v>1150.5333333333335</v>
      </c>
      <c r="G443" s="495">
        <v>1131.0166666666671</v>
      </c>
      <c r="H443" s="495">
        <v>1201.5166666666671</v>
      </c>
      <c r="I443" s="495">
        <v>1221.0333333333335</v>
      </c>
      <c r="J443" s="495">
        <v>1236.7666666666671</v>
      </c>
      <c r="K443" s="494">
        <v>1205.3</v>
      </c>
      <c r="L443" s="494">
        <v>1170.05</v>
      </c>
      <c r="M443" s="494">
        <v>0.32435999999999998</v>
      </c>
    </row>
    <row r="444" spans="1:13">
      <c r="A444" s="254">
        <v>434</v>
      </c>
      <c r="B444" s="497" t="s">
        <v>275</v>
      </c>
      <c r="C444" s="494">
        <v>572.79999999999995</v>
      </c>
      <c r="D444" s="495">
        <v>570.73333333333323</v>
      </c>
      <c r="E444" s="495">
        <v>566.46666666666647</v>
      </c>
      <c r="F444" s="495">
        <v>560.13333333333321</v>
      </c>
      <c r="G444" s="495">
        <v>555.86666666666645</v>
      </c>
      <c r="H444" s="495">
        <v>577.06666666666649</v>
      </c>
      <c r="I444" s="495">
        <v>581.33333333333314</v>
      </c>
      <c r="J444" s="495">
        <v>587.66666666666652</v>
      </c>
      <c r="K444" s="494">
        <v>575</v>
      </c>
      <c r="L444" s="494">
        <v>564.4</v>
      </c>
      <c r="M444" s="494">
        <v>3.7538200000000002</v>
      </c>
    </row>
    <row r="445" spans="1:13">
      <c r="A445" s="254">
        <v>435</v>
      </c>
      <c r="B445" s="497" t="s">
        <v>500</v>
      </c>
      <c r="C445" s="494">
        <v>854</v>
      </c>
      <c r="D445" s="495">
        <v>857.58333333333337</v>
      </c>
      <c r="E445" s="495">
        <v>842.4666666666667</v>
      </c>
      <c r="F445" s="495">
        <v>830.93333333333328</v>
      </c>
      <c r="G445" s="495">
        <v>815.81666666666661</v>
      </c>
      <c r="H445" s="495">
        <v>869.11666666666679</v>
      </c>
      <c r="I445" s="495">
        <v>884.23333333333335</v>
      </c>
      <c r="J445" s="495">
        <v>895.76666666666688</v>
      </c>
      <c r="K445" s="494">
        <v>872.7</v>
      </c>
      <c r="L445" s="494">
        <v>846.05</v>
      </c>
      <c r="M445" s="494">
        <v>7.7609999999999998E-2</v>
      </c>
    </row>
    <row r="446" spans="1:13">
      <c r="A446" s="254">
        <v>436</v>
      </c>
      <c r="B446" s="497" t="s">
        <v>501</v>
      </c>
      <c r="C446" s="494">
        <v>463.7</v>
      </c>
      <c r="D446" s="495">
        <v>467.68333333333339</v>
      </c>
      <c r="E446" s="495">
        <v>457.61666666666679</v>
      </c>
      <c r="F446" s="495">
        <v>451.53333333333342</v>
      </c>
      <c r="G446" s="495">
        <v>441.46666666666681</v>
      </c>
      <c r="H446" s="495">
        <v>473.76666666666677</v>
      </c>
      <c r="I446" s="495">
        <v>483.83333333333337</v>
      </c>
      <c r="J446" s="495">
        <v>489.91666666666674</v>
      </c>
      <c r="K446" s="494">
        <v>477.75</v>
      </c>
      <c r="L446" s="494">
        <v>461.6</v>
      </c>
      <c r="M446" s="494">
        <v>0.21140999999999999</v>
      </c>
    </row>
    <row r="447" spans="1:13">
      <c r="A447" s="254">
        <v>437</v>
      </c>
      <c r="B447" s="497" t="s">
        <v>502</v>
      </c>
      <c r="C447" s="494">
        <v>7437.15</v>
      </c>
      <c r="D447" s="495">
        <v>7434.1500000000005</v>
      </c>
      <c r="E447" s="495">
        <v>7358.3000000000011</v>
      </c>
      <c r="F447" s="495">
        <v>7279.4500000000007</v>
      </c>
      <c r="G447" s="495">
        <v>7203.6000000000013</v>
      </c>
      <c r="H447" s="495">
        <v>7513.0000000000009</v>
      </c>
      <c r="I447" s="495">
        <v>7588.8500000000013</v>
      </c>
      <c r="J447" s="495">
        <v>7667.7000000000007</v>
      </c>
      <c r="K447" s="494">
        <v>7510</v>
      </c>
      <c r="L447" s="494">
        <v>7355.3</v>
      </c>
      <c r="M447" s="494">
        <v>0.23885999999999999</v>
      </c>
    </row>
    <row r="448" spans="1:13">
      <c r="A448" s="254">
        <v>438</v>
      </c>
      <c r="B448" s="497" t="s">
        <v>503</v>
      </c>
      <c r="C448" s="494">
        <v>270.8</v>
      </c>
      <c r="D448" s="495">
        <v>272.59999999999997</v>
      </c>
      <c r="E448" s="495">
        <v>268.19999999999993</v>
      </c>
      <c r="F448" s="495">
        <v>265.59999999999997</v>
      </c>
      <c r="G448" s="495">
        <v>261.19999999999993</v>
      </c>
      <c r="H448" s="495">
        <v>275.19999999999993</v>
      </c>
      <c r="I448" s="495">
        <v>279.59999999999991</v>
      </c>
      <c r="J448" s="495">
        <v>282.19999999999993</v>
      </c>
      <c r="K448" s="494">
        <v>277</v>
      </c>
      <c r="L448" s="494">
        <v>270</v>
      </c>
      <c r="M448" s="494">
        <v>0.20330000000000001</v>
      </c>
    </row>
    <row r="449" spans="1:13">
      <c r="A449" s="254">
        <v>439</v>
      </c>
      <c r="B449" s="497" t="s">
        <v>504</v>
      </c>
      <c r="C449" s="494">
        <v>27.05</v>
      </c>
      <c r="D449" s="495">
        <v>27.133333333333336</v>
      </c>
      <c r="E449" s="495">
        <v>26.616666666666674</v>
      </c>
      <c r="F449" s="495">
        <v>26.183333333333337</v>
      </c>
      <c r="G449" s="495">
        <v>25.666666666666675</v>
      </c>
      <c r="H449" s="495">
        <v>27.566666666666674</v>
      </c>
      <c r="I449" s="495">
        <v>28.083333333333332</v>
      </c>
      <c r="J449" s="495">
        <v>28.516666666666673</v>
      </c>
      <c r="K449" s="494">
        <v>27.65</v>
      </c>
      <c r="L449" s="494">
        <v>26.7</v>
      </c>
      <c r="M449" s="494">
        <v>28.27045</v>
      </c>
    </row>
    <row r="450" spans="1:13">
      <c r="A450" s="254">
        <v>440</v>
      </c>
      <c r="B450" s="497" t="s">
        <v>188</v>
      </c>
      <c r="C450" s="494">
        <v>542.6</v>
      </c>
      <c r="D450" s="495">
        <v>542.33333333333337</v>
      </c>
      <c r="E450" s="495">
        <v>532.41666666666674</v>
      </c>
      <c r="F450" s="495">
        <v>522.23333333333335</v>
      </c>
      <c r="G450" s="495">
        <v>512.31666666666672</v>
      </c>
      <c r="H450" s="495">
        <v>552.51666666666677</v>
      </c>
      <c r="I450" s="495">
        <v>562.43333333333351</v>
      </c>
      <c r="J450" s="495">
        <v>572.61666666666679</v>
      </c>
      <c r="K450" s="494">
        <v>552.25</v>
      </c>
      <c r="L450" s="494">
        <v>532.15</v>
      </c>
      <c r="M450" s="494">
        <v>9.8052799999999998</v>
      </c>
    </row>
    <row r="451" spans="1:13">
      <c r="A451" s="254">
        <v>441</v>
      </c>
      <c r="B451" s="497" t="s">
        <v>767</v>
      </c>
      <c r="C451" s="494">
        <v>14293.15</v>
      </c>
      <c r="D451" s="495">
        <v>14294.533333333333</v>
      </c>
      <c r="E451" s="495">
        <v>14098.666666666666</v>
      </c>
      <c r="F451" s="495">
        <v>13904.183333333332</v>
      </c>
      <c r="G451" s="495">
        <v>13708.316666666666</v>
      </c>
      <c r="H451" s="495">
        <v>14489.016666666666</v>
      </c>
      <c r="I451" s="495">
        <v>14684.883333333335</v>
      </c>
      <c r="J451" s="495">
        <v>14879.366666666667</v>
      </c>
      <c r="K451" s="494">
        <v>14490.4</v>
      </c>
      <c r="L451" s="494">
        <v>14100.05</v>
      </c>
      <c r="M451" s="494">
        <v>6.13E-3</v>
      </c>
    </row>
    <row r="452" spans="1:13">
      <c r="A452" s="254">
        <v>442</v>
      </c>
      <c r="B452" s="497" t="s">
        <v>177</v>
      </c>
      <c r="C452" s="494">
        <v>748.95</v>
      </c>
      <c r="D452" s="495">
        <v>746.63333333333333</v>
      </c>
      <c r="E452" s="495">
        <v>733.31666666666661</v>
      </c>
      <c r="F452" s="495">
        <v>717.68333333333328</v>
      </c>
      <c r="G452" s="495">
        <v>704.36666666666656</v>
      </c>
      <c r="H452" s="495">
        <v>762.26666666666665</v>
      </c>
      <c r="I452" s="495">
        <v>775.58333333333348</v>
      </c>
      <c r="J452" s="495">
        <v>791.2166666666667</v>
      </c>
      <c r="K452" s="494">
        <v>759.95</v>
      </c>
      <c r="L452" s="494">
        <v>731</v>
      </c>
      <c r="M452" s="494">
        <v>44.742319999999999</v>
      </c>
    </row>
    <row r="453" spans="1:13">
      <c r="A453" s="254">
        <v>443</v>
      </c>
      <c r="B453" s="497" t="s">
        <v>768</v>
      </c>
      <c r="C453" s="494">
        <v>116.45</v>
      </c>
      <c r="D453" s="495">
        <v>116.75</v>
      </c>
      <c r="E453" s="495">
        <v>114.9</v>
      </c>
      <c r="F453" s="495">
        <v>113.35000000000001</v>
      </c>
      <c r="G453" s="495">
        <v>111.50000000000001</v>
      </c>
      <c r="H453" s="495">
        <v>118.3</v>
      </c>
      <c r="I453" s="495">
        <v>120.14999999999999</v>
      </c>
      <c r="J453" s="495">
        <v>121.69999999999999</v>
      </c>
      <c r="K453" s="494">
        <v>118.6</v>
      </c>
      <c r="L453" s="494">
        <v>115.2</v>
      </c>
      <c r="M453" s="494">
        <v>15.76774</v>
      </c>
    </row>
    <row r="454" spans="1:13">
      <c r="A454" s="254">
        <v>444</v>
      </c>
      <c r="B454" s="497" t="s">
        <v>769</v>
      </c>
      <c r="C454" s="494">
        <v>1114.3499999999999</v>
      </c>
      <c r="D454" s="495">
        <v>1115.7166666666665</v>
      </c>
      <c r="E454" s="495">
        <v>1098.9333333333329</v>
      </c>
      <c r="F454" s="495">
        <v>1083.5166666666664</v>
      </c>
      <c r="G454" s="495">
        <v>1066.7333333333329</v>
      </c>
      <c r="H454" s="495">
        <v>1131.133333333333</v>
      </c>
      <c r="I454" s="495">
        <v>1147.9166666666663</v>
      </c>
      <c r="J454" s="495">
        <v>1163.333333333333</v>
      </c>
      <c r="K454" s="494">
        <v>1132.5</v>
      </c>
      <c r="L454" s="494">
        <v>1100.3</v>
      </c>
      <c r="M454" s="494">
        <v>7.6168199999999997</v>
      </c>
    </row>
    <row r="455" spans="1:13">
      <c r="A455" s="254">
        <v>445</v>
      </c>
      <c r="B455" s="497" t="s">
        <v>183</v>
      </c>
      <c r="C455" s="494">
        <v>3218.95</v>
      </c>
      <c r="D455" s="495">
        <v>3181.2166666666667</v>
      </c>
      <c r="E455" s="495">
        <v>3125.1833333333334</v>
      </c>
      <c r="F455" s="495">
        <v>3031.4166666666665</v>
      </c>
      <c r="G455" s="495">
        <v>2975.3833333333332</v>
      </c>
      <c r="H455" s="495">
        <v>3274.9833333333336</v>
      </c>
      <c r="I455" s="495">
        <v>3331.0166666666673</v>
      </c>
      <c r="J455" s="495">
        <v>3424.7833333333338</v>
      </c>
      <c r="K455" s="494">
        <v>3237.25</v>
      </c>
      <c r="L455" s="494">
        <v>3087.45</v>
      </c>
      <c r="M455" s="494">
        <v>60.627600000000001</v>
      </c>
    </row>
    <row r="456" spans="1:13">
      <c r="A456" s="254">
        <v>446</v>
      </c>
      <c r="B456" s="497" t="s">
        <v>804</v>
      </c>
      <c r="C456" s="494">
        <v>659.3</v>
      </c>
      <c r="D456" s="495">
        <v>660.15</v>
      </c>
      <c r="E456" s="495">
        <v>646.29999999999995</v>
      </c>
      <c r="F456" s="495">
        <v>633.29999999999995</v>
      </c>
      <c r="G456" s="495">
        <v>619.44999999999993</v>
      </c>
      <c r="H456" s="495">
        <v>673.15</v>
      </c>
      <c r="I456" s="495">
        <v>687.00000000000011</v>
      </c>
      <c r="J456" s="495">
        <v>700</v>
      </c>
      <c r="K456" s="494">
        <v>674</v>
      </c>
      <c r="L456" s="494">
        <v>647.15</v>
      </c>
      <c r="M456" s="494">
        <v>31.93956</v>
      </c>
    </row>
    <row r="457" spans="1:13">
      <c r="A457" s="254">
        <v>447</v>
      </c>
      <c r="B457" s="497" t="s">
        <v>178</v>
      </c>
      <c r="C457" s="494">
        <v>2927.85</v>
      </c>
      <c r="D457" s="495">
        <v>2900.8000000000006</v>
      </c>
      <c r="E457" s="495">
        <v>2849.6000000000013</v>
      </c>
      <c r="F457" s="495">
        <v>2771.3500000000008</v>
      </c>
      <c r="G457" s="495">
        <v>2720.1500000000015</v>
      </c>
      <c r="H457" s="495">
        <v>2979.0500000000011</v>
      </c>
      <c r="I457" s="495">
        <v>3030.2500000000009</v>
      </c>
      <c r="J457" s="495">
        <v>3108.5000000000009</v>
      </c>
      <c r="K457" s="494">
        <v>2952</v>
      </c>
      <c r="L457" s="494">
        <v>2822.55</v>
      </c>
      <c r="M457" s="494">
        <v>3.1164900000000002</v>
      </c>
    </row>
    <row r="458" spans="1:13">
      <c r="A458" s="254">
        <v>448</v>
      </c>
      <c r="B458" s="497" t="s">
        <v>505</v>
      </c>
      <c r="C458" s="494">
        <v>999.25</v>
      </c>
      <c r="D458" s="495">
        <v>1000.75</v>
      </c>
      <c r="E458" s="495">
        <v>994.5</v>
      </c>
      <c r="F458" s="495">
        <v>989.75</v>
      </c>
      <c r="G458" s="495">
        <v>983.5</v>
      </c>
      <c r="H458" s="495">
        <v>1005.5</v>
      </c>
      <c r="I458" s="495">
        <v>1011.75</v>
      </c>
      <c r="J458" s="495">
        <v>1016.5</v>
      </c>
      <c r="K458" s="494">
        <v>1007</v>
      </c>
      <c r="L458" s="494">
        <v>996</v>
      </c>
      <c r="M458" s="494">
        <v>0.13406000000000001</v>
      </c>
    </row>
    <row r="459" spans="1:13">
      <c r="A459" s="254">
        <v>449</v>
      </c>
      <c r="B459" s="497" t="s">
        <v>180</v>
      </c>
      <c r="C459" s="494">
        <v>133.69999999999999</v>
      </c>
      <c r="D459" s="495">
        <v>134.38333333333333</v>
      </c>
      <c r="E459" s="495">
        <v>131.31666666666666</v>
      </c>
      <c r="F459" s="495">
        <v>128.93333333333334</v>
      </c>
      <c r="G459" s="495">
        <v>125.86666666666667</v>
      </c>
      <c r="H459" s="495">
        <v>136.76666666666665</v>
      </c>
      <c r="I459" s="495">
        <v>139.83333333333331</v>
      </c>
      <c r="J459" s="495">
        <v>142.21666666666664</v>
      </c>
      <c r="K459" s="494">
        <v>137.44999999999999</v>
      </c>
      <c r="L459" s="494">
        <v>132</v>
      </c>
      <c r="M459" s="494">
        <v>25.7225</v>
      </c>
    </row>
    <row r="460" spans="1:13">
      <c r="A460" s="254">
        <v>450</v>
      </c>
      <c r="B460" s="497" t="s">
        <v>179</v>
      </c>
      <c r="C460" s="494">
        <v>303.5</v>
      </c>
      <c r="D460" s="495">
        <v>302.51666666666665</v>
      </c>
      <c r="E460" s="495">
        <v>297.48333333333329</v>
      </c>
      <c r="F460" s="495">
        <v>291.46666666666664</v>
      </c>
      <c r="G460" s="495">
        <v>286.43333333333328</v>
      </c>
      <c r="H460" s="495">
        <v>308.5333333333333</v>
      </c>
      <c r="I460" s="495">
        <v>313.56666666666661</v>
      </c>
      <c r="J460" s="495">
        <v>319.58333333333331</v>
      </c>
      <c r="K460" s="494">
        <v>307.55</v>
      </c>
      <c r="L460" s="494">
        <v>296.5</v>
      </c>
      <c r="M460" s="494">
        <v>752.62748999999997</v>
      </c>
    </row>
    <row r="461" spans="1:13">
      <c r="A461" s="254">
        <v>451</v>
      </c>
      <c r="B461" s="497" t="s">
        <v>181</v>
      </c>
      <c r="C461" s="494">
        <v>94.15</v>
      </c>
      <c r="D461" s="495">
        <v>94.716666666666683</v>
      </c>
      <c r="E461" s="495">
        <v>92.733333333333363</v>
      </c>
      <c r="F461" s="495">
        <v>91.316666666666677</v>
      </c>
      <c r="G461" s="495">
        <v>89.333333333333357</v>
      </c>
      <c r="H461" s="495">
        <v>96.133333333333368</v>
      </c>
      <c r="I461" s="495">
        <v>98.116666666666688</v>
      </c>
      <c r="J461" s="495">
        <v>99.533333333333374</v>
      </c>
      <c r="K461" s="494">
        <v>96.7</v>
      </c>
      <c r="L461" s="494">
        <v>93.3</v>
      </c>
      <c r="M461" s="494">
        <v>388.46301</v>
      </c>
    </row>
    <row r="462" spans="1:13">
      <c r="A462" s="254">
        <v>452</v>
      </c>
      <c r="B462" s="497" t="s">
        <v>770</v>
      </c>
      <c r="C462" s="494">
        <v>57.75</v>
      </c>
      <c r="D462" s="495">
        <v>57.65</v>
      </c>
      <c r="E462" s="495">
        <v>56.65</v>
      </c>
      <c r="F462" s="495">
        <v>55.55</v>
      </c>
      <c r="G462" s="495">
        <v>54.55</v>
      </c>
      <c r="H462" s="495">
        <v>58.75</v>
      </c>
      <c r="I462" s="495">
        <v>59.75</v>
      </c>
      <c r="J462" s="495">
        <v>60.85</v>
      </c>
      <c r="K462" s="494">
        <v>58.65</v>
      </c>
      <c r="L462" s="494">
        <v>56.55</v>
      </c>
      <c r="M462" s="494">
        <v>72.353930000000005</v>
      </c>
    </row>
    <row r="463" spans="1:13">
      <c r="A463" s="254">
        <v>453</v>
      </c>
      <c r="B463" s="497" t="s">
        <v>182</v>
      </c>
      <c r="C463" s="494">
        <v>898.2</v>
      </c>
      <c r="D463" s="495">
        <v>896.4</v>
      </c>
      <c r="E463" s="495">
        <v>881.3</v>
      </c>
      <c r="F463" s="495">
        <v>864.4</v>
      </c>
      <c r="G463" s="495">
        <v>849.3</v>
      </c>
      <c r="H463" s="495">
        <v>913.3</v>
      </c>
      <c r="I463" s="495">
        <v>928.40000000000009</v>
      </c>
      <c r="J463" s="495">
        <v>945.3</v>
      </c>
      <c r="K463" s="494">
        <v>911.5</v>
      </c>
      <c r="L463" s="494">
        <v>879.5</v>
      </c>
      <c r="M463" s="494">
        <v>218.56357</v>
      </c>
    </row>
    <row r="464" spans="1:13">
      <c r="A464" s="254">
        <v>454</v>
      </c>
      <c r="B464" s="497" t="s">
        <v>506</v>
      </c>
      <c r="C464" s="494">
        <v>3321.65</v>
      </c>
      <c r="D464" s="495">
        <v>3354</v>
      </c>
      <c r="E464" s="495">
        <v>3263.15</v>
      </c>
      <c r="F464" s="495">
        <v>3204.65</v>
      </c>
      <c r="G464" s="495">
        <v>3113.8</v>
      </c>
      <c r="H464" s="495">
        <v>3412.5</v>
      </c>
      <c r="I464" s="495">
        <v>3503.3500000000004</v>
      </c>
      <c r="J464" s="495">
        <v>3561.85</v>
      </c>
      <c r="K464" s="494">
        <v>3444.85</v>
      </c>
      <c r="L464" s="494">
        <v>3295.5</v>
      </c>
      <c r="M464" s="494">
        <v>0.1799</v>
      </c>
    </row>
    <row r="465" spans="1:13">
      <c r="A465" s="254">
        <v>455</v>
      </c>
      <c r="B465" s="497" t="s">
        <v>184</v>
      </c>
      <c r="C465" s="494">
        <v>993.15</v>
      </c>
      <c r="D465" s="495">
        <v>990.41666666666663</v>
      </c>
      <c r="E465" s="495">
        <v>973.0333333333333</v>
      </c>
      <c r="F465" s="495">
        <v>952.91666666666663</v>
      </c>
      <c r="G465" s="495">
        <v>935.5333333333333</v>
      </c>
      <c r="H465" s="495">
        <v>1010.5333333333333</v>
      </c>
      <c r="I465" s="495">
        <v>1027.9166666666667</v>
      </c>
      <c r="J465" s="495">
        <v>1048.0333333333333</v>
      </c>
      <c r="K465" s="494">
        <v>1007.8</v>
      </c>
      <c r="L465" s="494">
        <v>970.3</v>
      </c>
      <c r="M465" s="494">
        <v>43.732149999999997</v>
      </c>
    </row>
    <row r="466" spans="1:13">
      <c r="A466" s="254">
        <v>456</v>
      </c>
      <c r="B466" s="497" t="s">
        <v>276</v>
      </c>
      <c r="C466" s="494">
        <v>145.25</v>
      </c>
      <c r="D466" s="495">
        <v>146.63333333333333</v>
      </c>
      <c r="E466" s="495">
        <v>142.61666666666665</v>
      </c>
      <c r="F466" s="495">
        <v>139.98333333333332</v>
      </c>
      <c r="G466" s="495">
        <v>135.96666666666664</v>
      </c>
      <c r="H466" s="495">
        <v>149.26666666666665</v>
      </c>
      <c r="I466" s="495">
        <v>153.2833333333333</v>
      </c>
      <c r="J466" s="495">
        <v>155.91666666666666</v>
      </c>
      <c r="K466" s="494">
        <v>150.65</v>
      </c>
      <c r="L466" s="494">
        <v>144</v>
      </c>
      <c r="M466" s="494">
        <v>5.4179899999999996</v>
      </c>
    </row>
    <row r="467" spans="1:13">
      <c r="A467" s="254">
        <v>457</v>
      </c>
      <c r="B467" s="497" t="s">
        <v>164</v>
      </c>
      <c r="C467" s="494">
        <v>1006.25</v>
      </c>
      <c r="D467" s="495">
        <v>1016.8333333333334</v>
      </c>
      <c r="E467" s="495">
        <v>967.7166666666667</v>
      </c>
      <c r="F467" s="495">
        <v>929.18333333333328</v>
      </c>
      <c r="G467" s="495">
        <v>880.06666666666661</v>
      </c>
      <c r="H467" s="495">
        <v>1055.3666666666668</v>
      </c>
      <c r="I467" s="495">
        <v>1104.4833333333333</v>
      </c>
      <c r="J467" s="495">
        <v>1143.0166666666669</v>
      </c>
      <c r="K467" s="494">
        <v>1065.95</v>
      </c>
      <c r="L467" s="494">
        <v>978.3</v>
      </c>
      <c r="M467" s="494">
        <v>12.859080000000001</v>
      </c>
    </row>
    <row r="468" spans="1:13">
      <c r="A468" s="254">
        <v>458</v>
      </c>
      <c r="B468" s="497" t="s">
        <v>507</v>
      </c>
      <c r="C468" s="494">
        <v>1352.95</v>
      </c>
      <c r="D468" s="495">
        <v>1353.4833333333333</v>
      </c>
      <c r="E468" s="495">
        <v>1329.6666666666667</v>
      </c>
      <c r="F468" s="495">
        <v>1306.3833333333334</v>
      </c>
      <c r="G468" s="495">
        <v>1282.5666666666668</v>
      </c>
      <c r="H468" s="495">
        <v>1376.7666666666667</v>
      </c>
      <c r="I468" s="495">
        <v>1400.5833333333333</v>
      </c>
      <c r="J468" s="495">
        <v>1423.8666666666666</v>
      </c>
      <c r="K468" s="494">
        <v>1377.3</v>
      </c>
      <c r="L468" s="494">
        <v>1330.2</v>
      </c>
      <c r="M468" s="494">
        <v>0.32175999999999999</v>
      </c>
    </row>
    <row r="469" spans="1:13">
      <c r="A469" s="254">
        <v>459</v>
      </c>
      <c r="B469" s="497" t="s">
        <v>508</v>
      </c>
      <c r="C469" s="494">
        <v>1036.8499999999999</v>
      </c>
      <c r="D469" s="495">
        <v>1034.1833333333334</v>
      </c>
      <c r="E469" s="495">
        <v>1019.1166666666668</v>
      </c>
      <c r="F469" s="495">
        <v>1001.3833333333334</v>
      </c>
      <c r="G469" s="495">
        <v>986.31666666666683</v>
      </c>
      <c r="H469" s="495">
        <v>1051.9166666666667</v>
      </c>
      <c r="I469" s="495">
        <v>1066.9833333333333</v>
      </c>
      <c r="J469" s="495">
        <v>1084.7166666666667</v>
      </c>
      <c r="K469" s="494">
        <v>1049.25</v>
      </c>
      <c r="L469" s="494">
        <v>1016.45</v>
      </c>
      <c r="M469" s="494">
        <v>3.0091899999999998</v>
      </c>
    </row>
    <row r="470" spans="1:13">
      <c r="A470" s="254">
        <v>460</v>
      </c>
      <c r="B470" s="497" t="s">
        <v>509</v>
      </c>
      <c r="C470" s="494">
        <v>1337.55</v>
      </c>
      <c r="D470" s="495">
        <v>1338.1666666666667</v>
      </c>
      <c r="E470" s="495">
        <v>1314.3833333333334</v>
      </c>
      <c r="F470" s="495">
        <v>1291.2166666666667</v>
      </c>
      <c r="G470" s="495">
        <v>1267.4333333333334</v>
      </c>
      <c r="H470" s="495">
        <v>1361.3333333333335</v>
      </c>
      <c r="I470" s="495">
        <v>1385.1166666666668</v>
      </c>
      <c r="J470" s="495">
        <v>1408.2833333333335</v>
      </c>
      <c r="K470" s="494">
        <v>1361.95</v>
      </c>
      <c r="L470" s="494">
        <v>1315</v>
      </c>
      <c r="M470" s="494">
        <v>0.54340999999999995</v>
      </c>
    </row>
    <row r="471" spans="1:13">
      <c r="A471" s="254">
        <v>461</v>
      </c>
      <c r="B471" s="497" t="s">
        <v>185</v>
      </c>
      <c r="C471" s="494">
        <v>1538.55</v>
      </c>
      <c r="D471" s="495">
        <v>1536.2</v>
      </c>
      <c r="E471" s="495">
        <v>1517.9</v>
      </c>
      <c r="F471" s="495">
        <v>1497.25</v>
      </c>
      <c r="G471" s="495">
        <v>1478.95</v>
      </c>
      <c r="H471" s="495">
        <v>1556.8500000000001</v>
      </c>
      <c r="I471" s="495">
        <v>1575.1499999999999</v>
      </c>
      <c r="J471" s="495">
        <v>1595.8000000000002</v>
      </c>
      <c r="K471" s="494">
        <v>1554.5</v>
      </c>
      <c r="L471" s="494">
        <v>1515.55</v>
      </c>
      <c r="M471" s="494">
        <v>13.13429</v>
      </c>
    </row>
    <row r="472" spans="1:13">
      <c r="A472" s="254">
        <v>462</v>
      </c>
      <c r="B472" s="497" t="s">
        <v>186</v>
      </c>
      <c r="C472" s="494">
        <v>2565</v>
      </c>
      <c r="D472" s="495">
        <v>2587.3666666666663</v>
      </c>
      <c r="E472" s="495">
        <v>2530.5833333333326</v>
      </c>
      <c r="F472" s="495">
        <v>2496.1666666666661</v>
      </c>
      <c r="G472" s="495">
        <v>2439.3833333333323</v>
      </c>
      <c r="H472" s="495">
        <v>2621.7833333333328</v>
      </c>
      <c r="I472" s="495">
        <v>2678.5666666666666</v>
      </c>
      <c r="J472" s="495">
        <v>2712.9833333333331</v>
      </c>
      <c r="K472" s="494">
        <v>2644.15</v>
      </c>
      <c r="L472" s="494">
        <v>2552.9499999999998</v>
      </c>
      <c r="M472" s="494">
        <v>3.0383399999999998</v>
      </c>
    </row>
    <row r="473" spans="1:13">
      <c r="A473" s="254">
        <v>463</v>
      </c>
      <c r="B473" s="497" t="s">
        <v>187</v>
      </c>
      <c r="C473" s="494">
        <v>395.5</v>
      </c>
      <c r="D473" s="495">
        <v>397.5333333333333</v>
      </c>
      <c r="E473" s="495">
        <v>392.26666666666659</v>
      </c>
      <c r="F473" s="495">
        <v>389.0333333333333</v>
      </c>
      <c r="G473" s="495">
        <v>383.76666666666659</v>
      </c>
      <c r="H473" s="495">
        <v>400.76666666666659</v>
      </c>
      <c r="I473" s="495">
        <v>406.03333333333325</v>
      </c>
      <c r="J473" s="495">
        <v>409.26666666666659</v>
      </c>
      <c r="K473" s="494">
        <v>402.8</v>
      </c>
      <c r="L473" s="494">
        <v>394.3</v>
      </c>
      <c r="M473" s="494">
        <v>8.0346100000000007</v>
      </c>
    </row>
    <row r="474" spans="1:13">
      <c r="A474" s="254">
        <v>464</v>
      </c>
      <c r="B474" s="497" t="s">
        <v>510</v>
      </c>
      <c r="C474" s="494">
        <v>740.1</v>
      </c>
      <c r="D474" s="495">
        <v>733.63333333333321</v>
      </c>
      <c r="E474" s="495">
        <v>721.26666666666642</v>
      </c>
      <c r="F474" s="495">
        <v>702.43333333333317</v>
      </c>
      <c r="G474" s="495">
        <v>690.06666666666638</v>
      </c>
      <c r="H474" s="495">
        <v>752.46666666666647</v>
      </c>
      <c r="I474" s="495">
        <v>764.83333333333326</v>
      </c>
      <c r="J474" s="495">
        <v>783.66666666666652</v>
      </c>
      <c r="K474" s="494">
        <v>746</v>
      </c>
      <c r="L474" s="494">
        <v>714.8</v>
      </c>
      <c r="M474" s="494">
        <v>8.7119999999999997</v>
      </c>
    </row>
    <row r="475" spans="1:13">
      <c r="A475" s="254">
        <v>465</v>
      </c>
      <c r="B475" s="497" t="s">
        <v>511</v>
      </c>
      <c r="C475" s="494">
        <v>13.95</v>
      </c>
      <c r="D475" s="495">
        <v>13.866666666666667</v>
      </c>
      <c r="E475" s="495">
        <v>13.583333333333334</v>
      </c>
      <c r="F475" s="495">
        <v>13.216666666666667</v>
      </c>
      <c r="G475" s="495">
        <v>12.933333333333334</v>
      </c>
      <c r="H475" s="495">
        <v>14.233333333333334</v>
      </c>
      <c r="I475" s="495">
        <v>14.516666666666666</v>
      </c>
      <c r="J475" s="495">
        <v>14.883333333333335</v>
      </c>
      <c r="K475" s="494">
        <v>14.15</v>
      </c>
      <c r="L475" s="494">
        <v>13.5</v>
      </c>
      <c r="M475" s="494">
        <v>129.96089000000001</v>
      </c>
    </row>
    <row r="476" spans="1:13">
      <c r="A476" s="254">
        <v>466</v>
      </c>
      <c r="B476" s="497" t="s">
        <v>512</v>
      </c>
      <c r="C476" s="494">
        <v>1102.7</v>
      </c>
      <c r="D476" s="495">
        <v>1114.7</v>
      </c>
      <c r="E476" s="495">
        <v>1075</v>
      </c>
      <c r="F476" s="495">
        <v>1047.3</v>
      </c>
      <c r="G476" s="495">
        <v>1007.5999999999999</v>
      </c>
      <c r="H476" s="495">
        <v>1142.4000000000001</v>
      </c>
      <c r="I476" s="495">
        <v>1182.1000000000004</v>
      </c>
      <c r="J476" s="495">
        <v>1209.8000000000002</v>
      </c>
      <c r="K476" s="494">
        <v>1154.4000000000001</v>
      </c>
      <c r="L476" s="494">
        <v>1087</v>
      </c>
      <c r="M476" s="494">
        <v>2.9742600000000001</v>
      </c>
    </row>
    <row r="477" spans="1:13">
      <c r="A477" s="254">
        <v>467</v>
      </c>
      <c r="B477" s="497" t="s">
        <v>513</v>
      </c>
      <c r="C477" s="494">
        <v>11.4</v>
      </c>
      <c r="D477" s="495">
        <v>11.333333333333334</v>
      </c>
      <c r="E477" s="495">
        <v>11.166666666666668</v>
      </c>
      <c r="F477" s="495">
        <v>10.933333333333334</v>
      </c>
      <c r="G477" s="495">
        <v>10.766666666666667</v>
      </c>
      <c r="H477" s="495">
        <v>11.566666666666668</v>
      </c>
      <c r="I477" s="495">
        <v>11.733333333333336</v>
      </c>
      <c r="J477" s="495">
        <v>11.966666666666669</v>
      </c>
      <c r="K477" s="494">
        <v>11.5</v>
      </c>
      <c r="L477" s="494">
        <v>11.1</v>
      </c>
      <c r="M477" s="494">
        <v>86.257379999999998</v>
      </c>
    </row>
    <row r="478" spans="1:13">
      <c r="A478" s="254">
        <v>468</v>
      </c>
      <c r="B478" s="497" t="s">
        <v>514</v>
      </c>
      <c r="C478" s="494">
        <v>367.9</v>
      </c>
      <c r="D478" s="495">
        <v>366.9666666666667</v>
      </c>
      <c r="E478" s="495">
        <v>360.93333333333339</v>
      </c>
      <c r="F478" s="495">
        <v>353.9666666666667</v>
      </c>
      <c r="G478" s="495">
        <v>347.93333333333339</v>
      </c>
      <c r="H478" s="495">
        <v>373.93333333333339</v>
      </c>
      <c r="I478" s="495">
        <v>379.9666666666667</v>
      </c>
      <c r="J478" s="495">
        <v>386.93333333333339</v>
      </c>
      <c r="K478" s="494">
        <v>373</v>
      </c>
      <c r="L478" s="494">
        <v>360</v>
      </c>
      <c r="M478" s="494">
        <v>0.93381999999999998</v>
      </c>
    </row>
    <row r="479" spans="1:13">
      <c r="A479" s="254">
        <v>469</v>
      </c>
      <c r="B479" s="497" t="s">
        <v>193</v>
      </c>
      <c r="C479" s="494">
        <v>607.35</v>
      </c>
      <c r="D479" s="495">
        <v>609.55000000000007</v>
      </c>
      <c r="E479" s="495">
        <v>595.20000000000016</v>
      </c>
      <c r="F479" s="495">
        <v>583.05000000000007</v>
      </c>
      <c r="G479" s="495">
        <v>568.70000000000016</v>
      </c>
      <c r="H479" s="495">
        <v>621.70000000000016</v>
      </c>
      <c r="I479" s="495">
        <v>636.05000000000007</v>
      </c>
      <c r="J479" s="495">
        <v>648.20000000000016</v>
      </c>
      <c r="K479" s="494">
        <v>623.9</v>
      </c>
      <c r="L479" s="494">
        <v>597.4</v>
      </c>
      <c r="M479" s="494">
        <v>73.956729999999993</v>
      </c>
    </row>
    <row r="480" spans="1:13">
      <c r="A480" s="254">
        <v>470</v>
      </c>
      <c r="B480" s="497" t="s">
        <v>190</v>
      </c>
      <c r="C480" s="494">
        <v>201</v>
      </c>
      <c r="D480" s="495">
        <v>202.68333333333331</v>
      </c>
      <c r="E480" s="495">
        <v>197.91666666666663</v>
      </c>
      <c r="F480" s="495">
        <v>194.83333333333331</v>
      </c>
      <c r="G480" s="495">
        <v>190.06666666666663</v>
      </c>
      <c r="H480" s="495">
        <v>205.76666666666662</v>
      </c>
      <c r="I480" s="495">
        <v>210.53333333333333</v>
      </c>
      <c r="J480" s="495">
        <v>213.61666666666662</v>
      </c>
      <c r="K480" s="494">
        <v>207.45</v>
      </c>
      <c r="L480" s="494">
        <v>199.6</v>
      </c>
      <c r="M480" s="494">
        <v>7.5266599999999997</v>
      </c>
    </row>
    <row r="481" spans="1:13">
      <c r="A481" s="254">
        <v>471</v>
      </c>
      <c r="B481" s="497" t="s">
        <v>784</v>
      </c>
      <c r="C481" s="494">
        <v>29.05</v>
      </c>
      <c r="D481" s="495">
        <v>29.333333333333332</v>
      </c>
      <c r="E481" s="495">
        <v>28.566666666666663</v>
      </c>
      <c r="F481" s="495">
        <v>28.083333333333332</v>
      </c>
      <c r="G481" s="495">
        <v>27.316666666666663</v>
      </c>
      <c r="H481" s="495">
        <v>29.816666666666663</v>
      </c>
      <c r="I481" s="495">
        <v>30.583333333333336</v>
      </c>
      <c r="J481" s="495">
        <v>31.066666666666663</v>
      </c>
      <c r="K481" s="494">
        <v>30.1</v>
      </c>
      <c r="L481" s="494">
        <v>28.85</v>
      </c>
      <c r="M481" s="494">
        <v>29.356960000000001</v>
      </c>
    </row>
    <row r="482" spans="1:13">
      <c r="A482" s="254">
        <v>472</v>
      </c>
      <c r="B482" s="497" t="s">
        <v>191</v>
      </c>
      <c r="C482" s="494">
        <v>6539.3</v>
      </c>
      <c r="D482" s="495">
        <v>6544.3166666666657</v>
      </c>
      <c r="E482" s="495">
        <v>6388.6333333333314</v>
      </c>
      <c r="F482" s="495">
        <v>6237.9666666666653</v>
      </c>
      <c r="G482" s="495">
        <v>6082.283333333331</v>
      </c>
      <c r="H482" s="495">
        <v>6694.9833333333318</v>
      </c>
      <c r="I482" s="495">
        <v>6850.6666666666661</v>
      </c>
      <c r="J482" s="495">
        <v>7001.3333333333321</v>
      </c>
      <c r="K482" s="494">
        <v>6700</v>
      </c>
      <c r="L482" s="494">
        <v>6393.65</v>
      </c>
      <c r="M482" s="494">
        <v>4.9067499999999997</v>
      </c>
    </row>
    <row r="483" spans="1:13">
      <c r="A483" s="254">
        <v>473</v>
      </c>
      <c r="B483" s="497" t="s">
        <v>192</v>
      </c>
      <c r="C483" s="494">
        <v>34.4</v>
      </c>
      <c r="D483" s="495">
        <v>34.533333333333331</v>
      </c>
      <c r="E483" s="495">
        <v>33.766666666666666</v>
      </c>
      <c r="F483" s="495">
        <v>33.133333333333333</v>
      </c>
      <c r="G483" s="495">
        <v>32.366666666666667</v>
      </c>
      <c r="H483" s="495">
        <v>35.166666666666664</v>
      </c>
      <c r="I483" s="495">
        <v>35.93333333333333</v>
      </c>
      <c r="J483" s="495">
        <v>36.566666666666663</v>
      </c>
      <c r="K483" s="494">
        <v>35.299999999999997</v>
      </c>
      <c r="L483" s="494">
        <v>33.9</v>
      </c>
      <c r="M483" s="494">
        <v>78.239760000000004</v>
      </c>
    </row>
    <row r="484" spans="1:13">
      <c r="A484" s="254">
        <v>474</v>
      </c>
      <c r="B484" s="497" t="s">
        <v>189</v>
      </c>
      <c r="C484" s="494">
        <v>1101.75</v>
      </c>
      <c r="D484" s="495">
        <v>1101.3999999999999</v>
      </c>
      <c r="E484" s="495">
        <v>1091.7999999999997</v>
      </c>
      <c r="F484" s="495">
        <v>1081.8499999999999</v>
      </c>
      <c r="G484" s="495">
        <v>1072.2499999999998</v>
      </c>
      <c r="H484" s="495">
        <v>1111.3499999999997</v>
      </c>
      <c r="I484" s="495">
        <v>1120.9499999999996</v>
      </c>
      <c r="J484" s="495">
        <v>1130.8999999999996</v>
      </c>
      <c r="K484" s="494">
        <v>1111</v>
      </c>
      <c r="L484" s="494">
        <v>1091.45</v>
      </c>
      <c r="M484" s="494">
        <v>3.4196399999999998</v>
      </c>
    </row>
    <row r="485" spans="1:13">
      <c r="A485" s="254">
        <v>475</v>
      </c>
      <c r="B485" s="497" t="s">
        <v>141</v>
      </c>
      <c r="C485" s="494">
        <v>522.20000000000005</v>
      </c>
      <c r="D485" s="495">
        <v>522.73333333333335</v>
      </c>
      <c r="E485" s="495">
        <v>516.4666666666667</v>
      </c>
      <c r="F485" s="495">
        <v>510.73333333333335</v>
      </c>
      <c r="G485" s="495">
        <v>504.4666666666667</v>
      </c>
      <c r="H485" s="495">
        <v>528.4666666666667</v>
      </c>
      <c r="I485" s="495">
        <v>534.73333333333335</v>
      </c>
      <c r="J485" s="495">
        <v>540.4666666666667</v>
      </c>
      <c r="K485" s="494">
        <v>529</v>
      </c>
      <c r="L485" s="494">
        <v>517</v>
      </c>
      <c r="M485" s="494">
        <v>11.169600000000001</v>
      </c>
    </row>
    <row r="486" spans="1:13">
      <c r="A486" s="254">
        <v>476</v>
      </c>
      <c r="B486" s="497" t="s">
        <v>277</v>
      </c>
      <c r="C486" s="494">
        <v>233</v>
      </c>
      <c r="D486" s="495">
        <v>232.26666666666665</v>
      </c>
      <c r="E486" s="495">
        <v>230.58333333333331</v>
      </c>
      <c r="F486" s="495">
        <v>228.16666666666666</v>
      </c>
      <c r="G486" s="495">
        <v>226.48333333333332</v>
      </c>
      <c r="H486" s="495">
        <v>234.68333333333331</v>
      </c>
      <c r="I486" s="495">
        <v>236.36666666666665</v>
      </c>
      <c r="J486" s="495">
        <v>238.7833333333333</v>
      </c>
      <c r="K486" s="494">
        <v>233.95</v>
      </c>
      <c r="L486" s="494">
        <v>229.85</v>
      </c>
      <c r="M486" s="494">
        <v>2.7934399999999999</v>
      </c>
    </row>
    <row r="487" spans="1:13">
      <c r="A487" s="254">
        <v>477</v>
      </c>
      <c r="B487" s="497" t="s">
        <v>515</v>
      </c>
      <c r="C487" s="494">
        <v>2926.25</v>
      </c>
      <c r="D487" s="495">
        <v>2921.0166666666664</v>
      </c>
      <c r="E487" s="495">
        <v>2758.0333333333328</v>
      </c>
      <c r="F487" s="495">
        <v>2589.8166666666666</v>
      </c>
      <c r="G487" s="495">
        <v>2426.833333333333</v>
      </c>
      <c r="H487" s="495">
        <v>3089.2333333333327</v>
      </c>
      <c r="I487" s="495">
        <v>3252.2166666666662</v>
      </c>
      <c r="J487" s="495">
        <v>3420.4333333333325</v>
      </c>
      <c r="K487" s="494">
        <v>3084</v>
      </c>
      <c r="L487" s="494">
        <v>2752.8</v>
      </c>
      <c r="M487" s="494">
        <v>0.55805000000000005</v>
      </c>
    </row>
    <row r="488" spans="1:13">
      <c r="A488" s="254">
        <v>478</v>
      </c>
      <c r="B488" s="497" t="s">
        <v>516</v>
      </c>
      <c r="C488" s="494">
        <v>328.9</v>
      </c>
      <c r="D488" s="495">
        <v>329.76666666666665</v>
      </c>
      <c r="E488" s="495">
        <v>310.13333333333333</v>
      </c>
      <c r="F488" s="495">
        <v>291.36666666666667</v>
      </c>
      <c r="G488" s="495">
        <v>271.73333333333335</v>
      </c>
      <c r="H488" s="495">
        <v>348.5333333333333</v>
      </c>
      <c r="I488" s="495">
        <v>368.16666666666663</v>
      </c>
      <c r="J488" s="495">
        <v>386.93333333333328</v>
      </c>
      <c r="K488" s="494">
        <v>349.4</v>
      </c>
      <c r="L488" s="494">
        <v>311</v>
      </c>
      <c r="M488" s="494">
        <v>5.6142399999999997</v>
      </c>
    </row>
    <row r="489" spans="1:13">
      <c r="A489" s="254">
        <v>479</v>
      </c>
      <c r="B489" s="497" t="s">
        <v>517</v>
      </c>
      <c r="C489" s="494">
        <v>232.4</v>
      </c>
      <c r="D489" s="495">
        <v>233.1</v>
      </c>
      <c r="E489" s="495">
        <v>224.79999999999998</v>
      </c>
      <c r="F489" s="495">
        <v>217.2</v>
      </c>
      <c r="G489" s="495">
        <v>208.89999999999998</v>
      </c>
      <c r="H489" s="495">
        <v>240.7</v>
      </c>
      <c r="I489" s="495">
        <v>249</v>
      </c>
      <c r="J489" s="495">
        <v>256.60000000000002</v>
      </c>
      <c r="K489" s="494">
        <v>241.4</v>
      </c>
      <c r="L489" s="494">
        <v>225.5</v>
      </c>
      <c r="M489" s="494">
        <v>1.5895999999999999</v>
      </c>
    </row>
    <row r="490" spans="1:13">
      <c r="A490" s="254">
        <v>480</v>
      </c>
      <c r="B490" s="497" t="s">
        <v>518</v>
      </c>
      <c r="C490" s="494">
        <v>3262.15</v>
      </c>
      <c r="D490" s="495">
        <v>3273.0499999999997</v>
      </c>
      <c r="E490" s="495">
        <v>3241.0999999999995</v>
      </c>
      <c r="F490" s="495">
        <v>3220.0499999999997</v>
      </c>
      <c r="G490" s="495">
        <v>3188.0999999999995</v>
      </c>
      <c r="H490" s="495">
        <v>3294.0999999999995</v>
      </c>
      <c r="I490" s="495">
        <v>3326.0499999999993</v>
      </c>
      <c r="J490" s="495">
        <v>3347.0999999999995</v>
      </c>
      <c r="K490" s="494">
        <v>3305</v>
      </c>
      <c r="L490" s="494">
        <v>3252</v>
      </c>
      <c r="M490" s="494">
        <v>3.8519999999999999E-2</v>
      </c>
    </row>
    <row r="491" spans="1:13">
      <c r="A491" s="254">
        <v>481</v>
      </c>
      <c r="B491" s="497" t="s">
        <v>519</v>
      </c>
      <c r="C491" s="494">
        <v>4331.7</v>
      </c>
      <c r="D491" s="495">
        <v>4402.9000000000005</v>
      </c>
      <c r="E491" s="495">
        <v>4205.8000000000011</v>
      </c>
      <c r="F491" s="495">
        <v>4079.9000000000005</v>
      </c>
      <c r="G491" s="495">
        <v>3882.8000000000011</v>
      </c>
      <c r="H491" s="495">
        <v>4528.8000000000011</v>
      </c>
      <c r="I491" s="495">
        <v>4725.9000000000015</v>
      </c>
      <c r="J491" s="495">
        <v>4851.8000000000011</v>
      </c>
      <c r="K491" s="494">
        <v>4600</v>
      </c>
      <c r="L491" s="494">
        <v>4277</v>
      </c>
      <c r="M491" s="494">
        <v>0.43914999999999998</v>
      </c>
    </row>
    <row r="492" spans="1:13">
      <c r="A492" s="254">
        <v>482</v>
      </c>
      <c r="B492" s="497" t="s">
        <v>520</v>
      </c>
      <c r="C492" s="494">
        <v>57.85</v>
      </c>
      <c r="D492" s="495">
        <v>58.733333333333341</v>
      </c>
      <c r="E492" s="495">
        <v>55.76666666666668</v>
      </c>
      <c r="F492" s="495">
        <v>53.683333333333337</v>
      </c>
      <c r="G492" s="495">
        <v>50.716666666666676</v>
      </c>
      <c r="H492" s="495">
        <v>60.816666666666684</v>
      </c>
      <c r="I492" s="495">
        <v>63.783333333333339</v>
      </c>
      <c r="J492" s="495">
        <v>65.866666666666688</v>
      </c>
      <c r="K492" s="494">
        <v>61.7</v>
      </c>
      <c r="L492" s="494">
        <v>56.65</v>
      </c>
      <c r="M492" s="494">
        <v>70.493160000000003</v>
      </c>
    </row>
    <row r="493" spans="1:13">
      <c r="A493" s="254">
        <v>483</v>
      </c>
      <c r="B493" s="497" t="s">
        <v>521</v>
      </c>
      <c r="C493" s="494">
        <v>1189.0999999999999</v>
      </c>
      <c r="D493" s="495">
        <v>1195.0333333333333</v>
      </c>
      <c r="E493" s="495">
        <v>1154.0666666666666</v>
      </c>
      <c r="F493" s="495">
        <v>1119.0333333333333</v>
      </c>
      <c r="G493" s="495">
        <v>1078.0666666666666</v>
      </c>
      <c r="H493" s="495">
        <v>1230.0666666666666</v>
      </c>
      <c r="I493" s="495">
        <v>1271.0333333333333</v>
      </c>
      <c r="J493" s="495">
        <v>1306.0666666666666</v>
      </c>
      <c r="K493" s="494">
        <v>1236</v>
      </c>
      <c r="L493" s="494">
        <v>1160</v>
      </c>
      <c r="M493" s="494">
        <v>0.41199999999999998</v>
      </c>
    </row>
    <row r="494" spans="1:13">
      <c r="A494" s="254">
        <v>484</v>
      </c>
      <c r="B494" s="497" t="s">
        <v>278</v>
      </c>
      <c r="C494" s="494">
        <v>340.8</v>
      </c>
      <c r="D494" s="495">
        <v>345.06666666666666</v>
      </c>
      <c r="E494" s="495">
        <v>333.58333333333331</v>
      </c>
      <c r="F494" s="495">
        <v>326.36666666666667</v>
      </c>
      <c r="G494" s="495">
        <v>314.88333333333333</v>
      </c>
      <c r="H494" s="495">
        <v>352.2833333333333</v>
      </c>
      <c r="I494" s="495">
        <v>363.76666666666665</v>
      </c>
      <c r="J494" s="495">
        <v>370.98333333333329</v>
      </c>
      <c r="K494" s="494">
        <v>356.55</v>
      </c>
      <c r="L494" s="494">
        <v>337.85</v>
      </c>
      <c r="M494" s="494">
        <v>2.1414399999999998</v>
      </c>
    </row>
    <row r="495" spans="1:13">
      <c r="A495" s="254">
        <v>485</v>
      </c>
      <c r="B495" s="497" t="s">
        <v>522</v>
      </c>
      <c r="C495" s="494">
        <v>997.6</v>
      </c>
      <c r="D495" s="495">
        <v>1000.1</v>
      </c>
      <c r="E495" s="495">
        <v>984.1</v>
      </c>
      <c r="F495" s="495">
        <v>970.6</v>
      </c>
      <c r="G495" s="495">
        <v>954.6</v>
      </c>
      <c r="H495" s="495">
        <v>1013.6</v>
      </c>
      <c r="I495" s="495">
        <v>1029.5999999999999</v>
      </c>
      <c r="J495" s="495">
        <v>1043.0999999999999</v>
      </c>
      <c r="K495" s="494">
        <v>1016.1</v>
      </c>
      <c r="L495" s="494">
        <v>986.6</v>
      </c>
      <c r="M495" s="494">
        <v>2.1804700000000001</v>
      </c>
    </row>
    <row r="496" spans="1:13">
      <c r="A496" s="254">
        <v>486</v>
      </c>
      <c r="B496" s="497" t="s">
        <v>523</v>
      </c>
      <c r="C496" s="494">
        <v>1543.55</v>
      </c>
      <c r="D496" s="495">
        <v>1545.5166666666667</v>
      </c>
      <c r="E496" s="495">
        <v>1520.0333333333333</v>
      </c>
      <c r="F496" s="495">
        <v>1496.5166666666667</v>
      </c>
      <c r="G496" s="495">
        <v>1471.0333333333333</v>
      </c>
      <c r="H496" s="495">
        <v>1569.0333333333333</v>
      </c>
      <c r="I496" s="495">
        <v>1594.5166666666664</v>
      </c>
      <c r="J496" s="495">
        <v>1618.0333333333333</v>
      </c>
      <c r="K496" s="494">
        <v>1571</v>
      </c>
      <c r="L496" s="494">
        <v>1522</v>
      </c>
      <c r="M496" s="494">
        <v>0.32908999999999999</v>
      </c>
    </row>
    <row r="497" spans="1:13">
      <c r="A497" s="254">
        <v>487</v>
      </c>
      <c r="B497" s="497" t="s">
        <v>524</v>
      </c>
      <c r="C497" s="494">
        <v>1622.65</v>
      </c>
      <c r="D497" s="495">
        <v>1604.4333333333334</v>
      </c>
      <c r="E497" s="495">
        <v>1580.4666666666667</v>
      </c>
      <c r="F497" s="495">
        <v>1538.2833333333333</v>
      </c>
      <c r="G497" s="495">
        <v>1514.3166666666666</v>
      </c>
      <c r="H497" s="495">
        <v>1646.6166666666668</v>
      </c>
      <c r="I497" s="495">
        <v>1670.5833333333335</v>
      </c>
      <c r="J497" s="495">
        <v>1712.7666666666669</v>
      </c>
      <c r="K497" s="494">
        <v>1628.4</v>
      </c>
      <c r="L497" s="494">
        <v>1562.25</v>
      </c>
      <c r="M497" s="494">
        <v>1.11687</v>
      </c>
    </row>
    <row r="498" spans="1:13">
      <c r="A498" s="254">
        <v>488</v>
      </c>
      <c r="B498" s="497" t="s">
        <v>118</v>
      </c>
      <c r="C498" s="494">
        <v>8.9499999999999993</v>
      </c>
      <c r="D498" s="495">
        <v>8.8999999999999986</v>
      </c>
      <c r="E498" s="495">
        <v>8.6999999999999975</v>
      </c>
      <c r="F498" s="495">
        <v>8.4499999999999993</v>
      </c>
      <c r="G498" s="495">
        <v>8.2499999999999982</v>
      </c>
      <c r="H498" s="495">
        <v>9.1499999999999968</v>
      </c>
      <c r="I498" s="495">
        <v>9.35</v>
      </c>
      <c r="J498" s="495">
        <v>9.5999999999999961</v>
      </c>
      <c r="K498" s="494">
        <v>9.1</v>
      </c>
      <c r="L498" s="494">
        <v>8.65</v>
      </c>
      <c r="M498" s="494">
        <v>1550.8939499999999</v>
      </c>
    </row>
    <row r="499" spans="1:13">
      <c r="A499" s="254">
        <v>489</v>
      </c>
      <c r="B499" s="497" t="s">
        <v>195</v>
      </c>
      <c r="C499" s="494">
        <v>947.7</v>
      </c>
      <c r="D499" s="495">
        <v>949.2166666666667</v>
      </c>
      <c r="E499" s="495">
        <v>937.58333333333337</v>
      </c>
      <c r="F499" s="495">
        <v>927.4666666666667</v>
      </c>
      <c r="G499" s="495">
        <v>915.83333333333337</v>
      </c>
      <c r="H499" s="495">
        <v>959.33333333333337</v>
      </c>
      <c r="I499" s="495">
        <v>970.96666666666658</v>
      </c>
      <c r="J499" s="495">
        <v>981.08333333333337</v>
      </c>
      <c r="K499" s="494">
        <v>960.85</v>
      </c>
      <c r="L499" s="494">
        <v>939.1</v>
      </c>
      <c r="M499" s="494">
        <v>17.243729999999999</v>
      </c>
    </row>
    <row r="500" spans="1:13">
      <c r="A500" s="254">
        <v>490</v>
      </c>
      <c r="B500" s="497" t="s">
        <v>525</v>
      </c>
      <c r="C500" s="494">
        <v>6065.15</v>
      </c>
      <c r="D500" s="495">
        <v>6063.8166666666666</v>
      </c>
      <c r="E500" s="495">
        <v>5951.333333333333</v>
      </c>
      <c r="F500" s="495">
        <v>5837.5166666666664</v>
      </c>
      <c r="G500" s="495">
        <v>5725.0333333333328</v>
      </c>
      <c r="H500" s="495">
        <v>6177.6333333333332</v>
      </c>
      <c r="I500" s="495">
        <v>6290.1166666666668</v>
      </c>
      <c r="J500" s="495">
        <v>6403.9333333333334</v>
      </c>
      <c r="K500" s="494">
        <v>6176.3</v>
      </c>
      <c r="L500" s="494">
        <v>5950</v>
      </c>
      <c r="M500" s="494">
        <v>3.9280000000000002E-2</v>
      </c>
    </row>
    <row r="501" spans="1:13">
      <c r="A501" s="254">
        <v>491</v>
      </c>
      <c r="B501" s="497" t="s">
        <v>526</v>
      </c>
      <c r="C501" s="494">
        <v>145.25</v>
      </c>
      <c r="D501" s="495">
        <v>146.63333333333333</v>
      </c>
      <c r="E501" s="495">
        <v>141.31666666666666</v>
      </c>
      <c r="F501" s="495">
        <v>137.38333333333333</v>
      </c>
      <c r="G501" s="495">
        <v>132.06666666666666</v>
      </c>
      <c r="H501" s="495">
        <v>150.56666666666666</v>
      </c>
      <c r="I501" s="495">
        <v>155.88333333333333</v>
      </c>
      <c r="J501" s="495">
        <v>159.81666666666666</v>
      </c>
      <c r="K501" s="494">
        <v>151.94999999999999</v>
      </c>
      <c r="L501" s="494">
        <v>142.69999999999999</v>
      </c>
      <c r="M501" s="494">
        <v>13.88106</v>
      </c>
    </row>
    <row r="502" spans="1:13">
      <c r="A502" s="254">
        <v>492</v>
      </c>
      <c r="B502" s="497" t="s">
        <v>527</v>
      </c>
      <c r="C502" s="494">
        <v>77.650000000000006</v>
      </c>
      <c r="D502" s="495">
        <v>77.566666666666663</v>
      </c>
      <c r="E502" s="495">
        <v>75.633333333333326</v>
      </c>
      <c r="F502" s="495">
        <v>73.61666666666666</v>
      </c>
      <c r="G502" s="495">
        <v>71.683333333333323</v>
      </c>
      <c r="H502" s="495">
        <v>79.583333333333329</v>
      </c>
      <c r="I502" s="495">
        <v>81.516666666666666</v>
      </c>
      <c r="J502" s="495">
        <v>83.533333333333331</v>
      </c>
      <c r="K502" s="494">
        <v>79.5</v>
      </c>
      <c r="L502" s="494">
        <v>75.55</v>
      </c>
      <c r="M502" s="494">
        <v>11.589090000000001</v>
      </c>
    </row>
    <row r="503" spans="1:13">
      <c r="A503" s="254">
        <v>493</v>
      </c>
      <c r="B503" s="497" t="s">
        <v>771</v>
      </c>
      <c r="C503" s="494">
        <v>407</v>
      </c>
      <c r="D503" s="495">
        <v>402.35000000000008</v>
      </c>
      <c r="E503" s="495">
        <v>389.75000000000017</v>
      </c>
      <c r="F503" s="495">
        <v>372.50000000000011</v>
      </c>
      <c r="G503" s="495">
        <v>359.9000000000002</v>
      </c>
      <c r="H503" s="495">
        <v>419.60000000000014</v>
      </c>
      <c r="I503" s="495">
        <v>432.20000000000005</v>
      </c>
      <c r="J503" s="495">
        <v>449.4500000000001</v>
      </c>
      <c r="K503" s="494">
        <v>414.95</v>
      </c>
      <c r="L503" s="494">
        <v>385.1</v>
      </c>
      <c r="M503" s="494">
        <v>6.7219600000000002</v>
      </c>
    </row>
    <row r="504" spans="1:13">
      <c r="A504" s="254">
        <v>494</v>
      </c>
      <c r="B504" s="497" t="s">
        <v>528</v>
      </c>
      <c r="C504" s="494">
        <v>2136.9</v>
      </c>
      <c r="D504" s="495">
        <v>2151.9666666666667</v>
      </c>
      <c r="E504" s="495">
        <v>2115.9333333333334</v>
      </c>
      <c r="F504" s="495">
        <v>2094.9666666666667</v>
      </c>
      <c r="G504" s="495">
        <v>2058.9333333333334</v>
      </c>
      <c r="H504" s="495">
        <v>2172.9333333333334</v>
      </c>
      <c r="I504" s="495">
        <v>2208.9666666666672</v>
      </c>
      <c r="J504" s="495">
        <v>2229.9333333333334</v>
      </c>
      <c r="K504" s="494">
        <v>2188</v>
      </c>
      <c r="L504" s="494">
        <v>2131</v>
      </c>
      <c r="M504" s="494">
        <v>0.64398999999999995</v>
      </c>
    </row>
    <row r="505" spans="1:13">
      <c r="A505" s="254">
        <v>495</v>
      </c>
      <c r="B505" s="497" t="s">
        <v>196</v>
      </c>
      <c r="C505" s="494">
        <v>430.7</v>
      </c>
      <c r="D505" s="495">
        <v>426.7166666666667</v>
      </c>
      <c r="E505" s="495">
        <v>418.98333333333341</v>
      </c>
      <c r="F505" s="495">
        <v>407.26666666666671</v>
      </c>
      <c r="G505" s="495">
        <v>399.53333333333342</v>
      </c>
      <c r="H505" s="495">
        <v>438.43333333333339</v>
      </c>
      <c r="I505" s="495">
        <v>446.16666666666674</v>
      </c>
      <c r="J505" s="495">
        <v>457.88333333333338</v>
      </c>
      <c r="K505" s="494">
        <v>434.45</v>
      </c>
      <c r="L505" s="494">
        <v>415</v>
      </c>
      <c r="M505" s="494">
        <v>267.58891</v>
      </c>
    </row>
    <row r="506" spans="1:13">
      <c r="A506" s="254">
        <v>496</v>
      </c>
      <c r="B506" s="497" t="s">
        <v>529</v>
      </c>
      <c r="C506" s="494">
        <v>445.9</v>
      </c>
      <c r="D506" s="495">
        <v>444.08333333333331</v>
      </c>
      <c r="E506" s="495">
        <v>436.16666666666663</v>
      </c>
      <c r="F506" s="495">
        <v>426.43333333333334</v>
      </c>
      <c r="G506" s="495">
        <v>418.51666666666665</v>
      </c>
      <c r="H506" s="495">
        <v>453.81666666666661</v>
      </c>
      <c r="I506" s="495">
        <v>461.73333333333323</v>
      </c>
      <c r="J506" s="495">
        <v>471.46666666666658</v>
      </c>
      <c r="K506" s="494">
        <v>452</v>
      </c>
      <c r="L506" s="494">
        <v>434.35</v>
      </c>
      <c r="M506" s="494">
        <v>4.9243300000000003</v>
      </c>
    </row>
    <row r="507" spans="1:13">
      <c r="A507" s="254">
        <v>497</v>
      </c>
      <c r="B507" s="497" t="s">
        <v>197</v>
      </c>
      <c r="C507" s="494">
        <v>14.55</v>
      </c>
      <c r="D507" s="495">
        <v>14.549999999999999</v>
      </c>
      <c r="E507" s="495">
        <v>14.399999999999999</v>
      </c>
      <c r="F507" s="495">
        <v>14.25</v>
      </c>
      <c r="G507" s="495">
        <v>14.1</v>
      </c>
      <c r="H507" s="495">
        <v>14.699999999999998</v>
      </c>
      <c r="I507" s="495">
        <v>14.85</v>
      </c>
      <c r="J507" s="495">
        <v>14.999999999999996</v>
      </c>
      <c r="K507" s="494">
        <v>14.7</v>
      </c>
      <c r="L507" s="494">
        <v>14.4</v>
      </c>
      <c r="M507" s="494">
        <v>583.23050999999998</v>
      </c>
    </row>
    <row r="508" spans="1:13">
      <c r="A508" s="254">
        <v>498</v>
      </c>
      <c r="B508" s="497" t="s">
        <v>198</v>
      </c>
      <c r="C508" s="494">
        <v>189.2</v>
      </c>
      <c r="D508" s="495">
        <v>188.20000000000002</v>
      </c>
      <c r="E508" s="495">
        <v>185.90000000000003</v>
      </c>
      <c r="F508" s="495">
        <v>182.60000000000002</v>
      </c>
      <c r="G508" s="495">
        <v>180.30000000000004</v>
      </c>
      <c r="H508" s="495">
        <v>191.50000000000003</v>
      </c>
      <c r="I508" s="495">
        <v>193.80000000000004</v>
      </c>
      <c r="J508" s="495">
        <v>197.10000000000002</v>
      </c>
      <c r="K508" s="494">
        <v>190.5</v>
      </c>
      <c r="L508" s="494">
        <v>184.9</v>
      </c>
      <c r="M508" s="494">
        <v>104.04058000000001</v>
      </c>
    </row>
    <row r="509" spans="1:13">
      <c r="A509" s="254">
        <v>499</v>
      </c>
      <c r="B509" s="497" t="s">
        <v>530</v>
      </c>
      <c r="C509" s="494">
        <v>269</v>
      </c>
      <c r="D509" s="495">
        <v>270.45</v>
      </c>
      <c r="E509" s="495">
        <v>264.89999999999998</v>
      </c>
      <c r="F509" s="495">
        <v>260.8</v>
      </c>
      <c r="G509" s="495">
        <v>255.25</v>
      </c>
      <c r="H509" s="495">
        <v>274.54999999999995</v>
      </c>
      <c r="I509" s="495">
        <v>280.10000000000002</v>
      </c>
      <c r="J509" s="495">
        <v>284.19999999999993</v>
      </c>
      <c r="K509" s="494">
        <v>276</v>
      </c>
      <c r="L509" s="494">
        <v>266.35000000000002</v>
      </c>
      <c r="M509" s="494">
        <v>1.01858</v>
      </c>
    </row>
    <row r="510" spans="1:13">
      <c r="A510" s="254">
        <v>500</v>
      </c>
      <c r="B510" s="497" t="s">
        <v>531</v>
      </c>
      <c r="C510" s="494">
        <v>2081.4499999999998</v>
      </c>
      <c r="D510" s="495">
        <v>2075.2166666666667</v>
      </c>
      <c r="E510" s="495">
        <v>2038.2333333333336</v>
      </c>
      <c r="F510" s="495">
        <v>1995.0166666666669</v>
      </c>
      <c r="G510" s="495">
        <v>1958.0333333333338</v>
      </c>
      <c r="H510" s="495">
        <v>2118.4333333333334</v>
      </c>
      <c r="I510" s="495">
        <v>2155.4166666666661</v>
      </c>
      <c r="J510" s="495">
        <v>2198.6333333333332</v>
      </c>
      <c r="K510" s="494">
        <v>2112.1999999999998</v>
      </c>
      <c r="L510" s="494">
        <v>2032</v>
      </c>
      <c r="M510" s="494">
        <v>0.33321000000000001</v>
      </c>
    </row>
    <row r="511" spans="1:13">
      <c r="A511" s="254">
        <v>501</v>
      </c>
      <c r="B511" s="497" t="s">
        <v>741</v>
      </c>
      <c r="C511" s="494">
        <v>1134.25</v>
      </c>
      <c r="D511" s="495">
        <v>1138.7833333333335</v>
      </c>
      <c r="E511" s="495">
        <v>1107.666666666667</v>
      </c>
      <c r="F511" s="495">
        <v>1081.0833333333335</v>
      </c>
      <c r="G511" s="495">
        <v>1049.9666666666669</v>
      </c>
      <c r="H511" s="495">
        <v>1165.366666666667</v>
      </c>
      <c r="I511" s="495">
        <v>1196.4833333333333</v>
      </c>
      <c r="J511" s="495">
        <v>1223.0666666666671</v>
      </c>
      <c r="K511" s="494">
        <v>1169.9000000000001</v>
      </c>
      <c r="L511" s="494">
        <v>1112.2</v>
      </c>
      <c r="M511" s="494">
        <v>0.32573999999999997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16" sqref="D16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71"/>
      <c r="B5" s="571"/>
      <c r="C5" s="572"/>
      <c r="D5" s="572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73" t="s">
        <v>533</v>
      </c>
      <c r="C7" s="573"/>
      <c r="D7" s="248">
        <f>Main!B10</f>
        <v>44302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44301</v>
      </c>
      <c r="B10" s="253">
        <v>541299</v>
      </c>
      <c r="C10" s="254" t="s">
        <v>966</v>
      </c>
      <c r="D10" s="254" t="s">
        <v>967</v>
      </c>
      <c r="E10" s="254" t="s">
        <v>542</v>
      </c>
      <c r="F10" s="356">
        <v>28000</v>
      </c>
      <c r="G10" s="253">
        <v>18.68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44301</v>
      </c>
      <c r="B11" s="253">
        <v>541299</v>
      </c>
      <c r="C11" s="254" t="s">
        <v>966</v>
      </c>
      <c r="D11" s="254" t="s">
        <v>967</v>
      </c>
      <c r="E11" s="254" t="s">
        <v>543</v>
      </c>
      <c r="F11" s="356">
        <v>24000</v>
      </c>
      <c r="G11" s="253">
        <v>18.420000000000002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44301</v>
      </c>
      <c r="B12" s="253">
        <v>541299</v>
      </c>
      <c r="C12" s="254" t="s">
        <v>966</v>
      </c>
      <c r="D12" s="254" t="s">
        <v>987</v>
      </c>
      <c r="E12" s="254" t="s">
        <v>543</v>
      </c>
      <c r="F12" s="356">
        <v>24000</v>
      </c>
      <c r="G12" s="253">
        <v>18.38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44301</v>
      </c>
      <c r="B13" s="253">
        <v>542803</v>
      </c>
      <c r="C13" s="254" t="s">
        <v>968</v>
      </c>
      <c r="D13" s="254" t="s">
        <v>988</v>
      </c>
      <c r="E13" s="254" t="s">
        <v>542</v>
      </c>
      <c r="F13" s="356">
        <v>11002</v>
      </c>
      <c r="G13" s="253">
        <v>51.85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44301</v>
      </c>
      <c r="B14" s="253">
        <v>542803</v>
      </c>
      <c r="C14" s="254" t="s">
        <v>968</v>
      </c>
      <c r="D14" s="254" t="s">
        <v>969</v>
      </c>
      <c r="E14" s="254" t="s">
        <v>542</v>
      </c>
      <c r="F14" s="356">
        <v>4857</v>
      </c>
      <c r="G14" s="253">
        <v>51.53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44301</v>
      </c>
      <c r="B15" s="253">
        <v>542803</v>
      </c>
      <c r="C15" s="254" t="s">
        <v>968</v>
      </c>
      <c r="D15" s="254" t="s">
        <v>969</v>
      </c>
      <c r="E15" s="254" t="s">
        <v>543</v>
      </c>
      <c r="F15" s="356">
        <v>17000</v>
      </c>
      <c r="G15" s="253">
        <v>51.85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44301</v>
      </c>
      <c r="B16" s="253">
        <v>542803</v>
      </c>
      <c r="C16" s="254" t="s">
        <v>968</v>
      </c>
      <c r="D16" s="254" t="s">
        <v>989</v>
      </c>
      <c r="E16" s="254" t="s">
        <v>543</v>
      </c>
      <c r="F16" s="356">
        <v>29930</v>
      </c>
      <c r="G16" s="253">
        <v>51.85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44301</v>
      </c>
      <c r="B17" s="253">
        <v>542803</v>
      </c>
      <c r="C17" s="254" t="s">
        <v>968</v>
      </c>
      <c r="D17" s="254" t="s">
        <v>990</v>
      </c>
      <c r="E17" s="254" t="s">
        <v>542</v>
      </c>
      <c r="F17" s="356">
        <v>10000</v>
      </c>
      <c r="G17" s="253">
        <v>51.84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44301</v>
      </c>
      <c r="B18" s="253">
        <v>532832</v>
      </c>
      <c r="C18" s="254" t="s">
        <v>397</v>
      </c>
      <c r="D18" s="254" t="s">
        <v>991</v>
      </c>
      <c r="E18" s="254" t="s">
        <v>542</v>
      </c>
      <c r="F18" s="356">
        <v>3440650</v>
      </c>
      <c r="G18" s="253">
        <v>78.150000000000006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44301</v>
      </c>
      <c r="B19" s="253">
        <v>532832</v>
      </c>
      <c r="C19" s="254" t="s">
        <v>397</v>
      </c>
      <c r="D19" s="254" t="s">
        <v>992</v>
      </c>
      <c r="E19" s="254" t="s">
        <v>543</v>
      </c>
      <c r="F19" s="356">
        <v>3500000</v>
      </c>
      <c r="G19" s="253">
        <v>78.150000000000006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44301</v>
      </c>
      <c r="B20" s="253">
        <v>534623</v>
      </c>
      <c r="C20" s="254" t="s">
        <v>993</v>
      </c>
      <c r="D20" s="254" t="s">
        <v>994</v>
      </c>
      <c r="E20" s="254" t="s">
        <v>543</v>
      </c>
      <c r="F20" s="356">
        <v>52922</v>
      </c>
      <c r="G20" s="253">
        <v>27.88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44301</v>
      </c>
      <c r="B21" s="253">
        <v>534623</v>
      </c>
      <c r="C21" s="254" t="s">
        <v>993</v>
      </c>
      <c r="D21" s="254" t="s">
        <v>995</v>
      </c>
      <c r="E21" s="254" t="s">
        <v>543</v>
      </c>
      <c r="F21" s="356">
        <v>58183</v>
      </c>
      <c r="G21" s="253">
        <v>27.91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44301</v>
      </c>
      <c r="B22" s="253">
        <v>500450</v>
      </c>
      <c r="C22" s="254" t="s">
        <v>996</v>
      </c>
      <c r="D22" s="254" t="s">
        <v>997</v>
      </c>
      <c r="E22" s="254" t="s">
        <v>542</v>
      </c>
      <c r="F22" s="356">
        <v>2997</v>
      </c>
      <c r="G22" s="253">
        <v>282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44301</v>
      </c>
      <c r="B23" s="253">
        <v>500450</v>
      </c>
      <c r="C23" s="254" t="s">
        <v>996</v>
      </c>
      <c r="D23" s="254" t="s">
        <v>998</v>
      </c>
      <c r="E23" s="254" t="s">
        <v>543</v>
      </c>
      <c r="F23" s="356">
        <v>4000</v>
      </c>
      <c r="G23" s="253">
        <v>282.5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44301</v>
      </c>
      <c r="B24" s="253">
        <v>543285</v>
      </c>
      <c r="C24" s="254" t="s">
        <v>999</v>
      </c>
      <c r="D24" s="254" t="s">
        <v>1000</v>
      </c>
      <c r="E24" s="254" t="s">
        <v>542</v>
      </c>
      <c r="F24" s="356">
        <v>60000</v>
      </c>
      <c r="G24" s="253">
        <v>20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44301</v>
      </c>
      <c r="B25" s="253">
        <v>543285</v>
      </c>
      <c r="C25" s="254" t="s">
        <v>999</v>
      </c>
      <c r="D25" s="254" t="s">
        <v>1001</v>
      </c>
      <c r="E25" s="254" t="s">
        <v>542</v>
      </c>
      <c r="F25" s="356">
        <v>102000</v>
      </c>
      <c r="G25" s="253">
        <v>20.420000000000002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44301</v>
      </c>
      <c r="B26" s="253">
        <v>543285</v>
      </c>
      <c r="C26" s="254" t="s">
        <v>999</v>
      </c>
      <c r="D26" s="254" t="s">
        <v>1001</v>
      </c>
      <c r="E26" s="254" t="s">
        <v>543</v>
      </c>
      <c r="F26" s="356">
        <v>60000</v>
      </c>
      <c r="G26" s="253">
        <v>20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44301</v>
      </c>
      <c r="B27" s="253">
        <v>539041</v>
      </c>
      <c r="C27" s="254" t="s">
        <v>1002</v>
      </c>
      <c r="D27" s="254" t="s">
        <v>1003</v>
      </c>
      <c r="E27" s="254" t="s">
        <v>542</v>
      </c>
      <c r="F27" s="356">
        <v>140000</v>
      </c>
      <c r="G27" s="253">
        <v>7.16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44301</v>
      </c>
      <c r="B28" s="253" t="s">
        <v>1004</v>
      </c>
      <c r="C28" s="254" t="s">
        <v>1005</v>
      </c>
      <c r="D28" s="254" t="s">
        <v>1006</v>
      </c>
      <c r="E28" s="254" t="s">
        <v>542</v>
      </c>
      <c r="F28" s="356">
        <v>168295</v>
      </c>
      <c r="G28" s="253">
        <v>126.91</v>
      </c>
      <c r="H28" s="325" t="s">
        <v>842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44301</v>
      </c>
      <c r="B29" s="253" t="s">
        <v>1007</v>
      </c>
      <c r="C29" s="254" t="s">
        <v>1008</v>
      </c>
      <c r="D29" s="254" t="s">
        <v>1009</v>
      </c>
      <c r="E29" s="254" t="s">
        <v>542</v>
      </c>
      <c r="F29" s="356">
        <v>194456</v>
      </c>
      <c r="G29" s="253">
        <v>79.41</v>
      </c>
      <c r="H29" s="325" t="s">
        <v>842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44301</v>
      </c>
      <c r="B30" s="253" t="s">
        <v>971</v>
      </c>
      <c r="C30" s="254" t="s">
        <v>972</v>
      </c>
      <c r="D30" s="254" t="s">
        <v>970</v>
      </c>
      <c r="E30" s="254" t="s">
        <v>542</v>
      </c>
      <c r="F30" s="356">
        <v>100000</v>
      </c>
      <c r="G30" s="253">
        <v>51.65</v>
      </c>
      <c r="H30" s="325" t="s">
        <v>842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44301</v>
      </c>
      <c r="B31" s="253" t="s">
        <v>180</v>
      </c>
      <c r="C31" s="254" t="s">
        <v>1010</v>
      </c>
      <c r="D31" s="254" t="s">
        <v>1011</v>
      </c>
      <c r="E31" s="254" t="s">
        <v>542</v>
      </c>
      <c r="F31" s="356">
        <v>10000000</v>
      </c>
      <c r="G31" s="253">
        <v>134.25</v>
      </c>
      <c r="H31" s="325" t="s">
        <v>842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44301</v>
      </c>
      <c r="B32" s="253" t="s">
        <v>1012</v>
      </c>
      <c r="C32" s="254" t="s">
        <v>1013</v>
      </c>
      <c r="D32" s="254" t="s">
        <v>1014</v>
      </c>
      <c r="E32" s="254" t="s">
        <v>542</v>
      </c>
      <c r="F32" s="356">
        <v>1000000</v>
      </c>
      <c r="G32" s="253">
        <v>42.4</v>
      </c>
      <c r="H32" s="325" t="s">
        <v>842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44301</v>
      </c>
      <c r="B33" s="253" t="s">
        <v>1015</v>
      </c>
      <c r="C33" s="254" t="s">
        <v>1016</v>
      </c>
      <c r="D33" s="254" t="s">
        <v>991</v>
      </c>
      <c r="E33" s="254" t="s">
        <v>542</v>
      </c>
      <c r="F33" s="356">
        <v>1150144</v>
      </c>
      <c r="G33" s="253">
        <v>145.15</v>
      </c>
      <c r="H33" s="325" t="s">
        <v>842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44301</v>
      </c>
      <c r="B34" s="253" t="s">
        <v>973</v>
      </c>
      <c r="C34" s="254" t="s">
        <v>974</v>
      </c>
      <c r="D34" s="254" t="s">
        <v>975</v>
      </c>
      <c r="E34" s="254" t="s">
        <v>543</v>
      </c>
      <c r="F34" s="356">
        <v>88880</v>
      </c>
      <c r="G34" s="253">
        <v>31.8</v>
      </c>
      <c r="H34" s="325" t="s">
        <v>842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44301</v>
      </c>
      <c r="B35" s="253" t="s">
        <v>1004</v>
      </c>
      <c r="C35" s="254" t="s">
        <v>1005</v>
      </c>
      <c r="D35" s="254" t="s">
        <v>1006</v>
      </c>
      <c r="E35" s="254" t="s">
        <v>543</v>
      </c>
      <c r="F35" s="356">
        <v>168295</v>
      </c>
      <c r="G35" s="253">
        <v>126.48</v>
      </c>
      <c r="H35" s="325" t="s">
        <v>842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44301</v>
      </c>
      <c r="B36" s="253" t="s">
        <v>1004</v>
      </c>
      <c r="C36" s="254" t="s">
        <v>1005</v>
      </c>
      <c r="D36" s="254" t="s">
        <v>1017</v>
      </c>
      <c r="E36" s="254" t="s">
        <v>543</v>
      </c>
      <c r="F36" s="356">
        <v>145000</v>
      </c>
      <c r="G36" s="253">
        <v>126.6</v>
      </c>
      <c r="H36" s="325" t="s">
        <v>842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44301</v>
      </c>
      <c r="B37" s="253" t="s">
        <v>1007</v>
      </c>
      <c r="C37" s="254" t="s">
        <v>1008</v>
      </c>
      <c r="D37" s="254" t="s">
        <v>1009</v>
      </c>
      <c r="E37" s="254" t="s">
        <v>543</v>
      </c>
      <c r="F37" s="356">
        <v>195246</v>
      </c>
      <c r="G37" s="253">
        <v>79.3</v>
      </c>
      <c r="H37" s="325" t="s">
        <v>842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44301</v>
      </c>
      <c r="B38" s="253" t="s">
        <v>971</v>
      </c>
      <c r="C38" s="254" t="s">
        <v>972</v>
      </c>
      <c r="D38" s="254" t="s">
        <v>976</v>
      </c>
      <c r="E38" s="254" t="s">
        <v>543</v>
      </c>
      <c r="F38" s="356">
        <v>100000</v>
      </c>
      <c r="G38" s="253">
        <v>51.65</v>
      </c>
      <c r="H38" s="325" t="s">
        <v>842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44301</v>
      </c>
      <c r="B39" s="253" t="s">
        <v>180</v>
      </c>
      <c r="C39" s="254" t="s">
        <v>1010</v>
      </c>
      <c r="D39" s="254" t="s">
        <v>1018</v>
      </c>
      <c r="E39" s="254" t="s">
        <v>543</v>
      </c>
      <c r="F39" s="356">
        <v>7500000</v>
      </c>
      <c r="G39" s="253">
        <v>134.25</v>
      </c>
      <c r="H39" s="325" t="s">
        <v>842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44301</v>
      </c>
      <c r="B40" s="253" t="s">
        <v>1012</v>
      </c>
      <c r="C40" s="254" t="s">
        <v>1013</v>
      </c>
      <c r="D40" s="254" t="s">
        <v>1019</v>
      </c>
      <c r="E40" s="254" t="s">
        <v>543</v>
      </c>
      <c r="F40" s="356">
        <v>1001855</v>
      </c>
      <c r="G40" s="253">
        <v>42.4</v>
      </c>
      <c r="H40" s="325" t="s">
        <v>842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44301</v>
      </c>
      <c r="B41" s="253" t="s">
        <v>1015</v>
      </c>
      <c r="C41" s="254" t="s">
        <v>1016</v>
      </c>
      <c r="D41" s="254" t="s">
        <v>992</v>
      </c>
      <c r="E41" s="254" t="s">
        <v>543</v>
      </c>
      <c r="F41" s="356">
        <v>1150144</v>
      </c>
      <c r="G41" s="253">
        <v>145.15</v>
      </c>
      <c r="H41" s="325" t="s">
        <v>842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B42" s="253"/>
      <c r="C42" s="254"/>
      <c r="D42" s="254"/>
      <c r="E42" s="254"/>
      <c r="F42" s="356"/>
      <c r="G42" s="253"/>
      <c r="H42" s="325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B43" s="253"/>
      <c r="C43" s="254"/>
      <c r="D43" s="254"/>
      <c r="E43" s="254"/>
      <c r="F43" s="356"/>
      <c r="G43" s="253"/>
      <c r="H43" s="325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B44" s="253"/>
      <c r="C44" s="254"/>
      <c r="D44" s="254"/>
      <c r="E44" s="254"/>
      <c r="F44" s="356"/>
      <c r="G44" s="253"/>
      <c r="H44" s="325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B45" s="253"/>
      <c r="C45" s="254"/>
      <c r="D45" s="254"/>
      <c r="E45" s="254"/>
      <c r="F45" s="356"/>
      <c r="G45" s="253"/>
      <c r="H45" s="325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B46" s="253"/>
      <c r="C46" s="254"/>
      <c r="D46" s="254"/>
      <c r="E46" s="254"/>
      <c r="F46" s="356"/>
      <c r="G46" s="253"/>
      <c r="H46" s="325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B47" s="253"/>
      <c r="C47" s="254"/>
      <c r="D47" s="254"/>
      <c r="E47" s="254"/>
      <c r="F47" s="356"/>
      <c r="G47" s="253"/>
      <c r="H47" s="325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B48" s="253"/>
      <c r="C48" s="254"/>
      <c r="D48" s="254"/>
      <c r="E48" s="254"/>
      <c r="F48" s="356"/>
      <c r="G48" s="253"/>
      <c r="H48" s="325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2:35">
      <c r="B49" s="253"/>
      <c r="C49" s="254"/>
      <c r="D49" s="254"/>
      <c r="E49" s="254"/>
      <c r="F49" s="356"/>
      <c r="G49" s="253"/>
      <c r="H49" s="325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2:35">
      <c r="B50" s="253"/>
      <c r="C50" s="254"/>
      <c r="D50" s="254"/>
      <c r="E50" s="254"/>
      <c r="F50" s="356"/>
      <c r="G50" s="253"/>
      <c r="H50" s="325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2:35">
      <c r="B51" s="253"/>
      <c r="C51" s="254"/>
      <c r="D51" s="254"/>
      <c r="E51" s="254"/>
      <c r="F51" s="356"/>
      <c r="G51" s="253"/>
      <c r="H51" s="325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2:35">
      <c r="B52" s="253"/>
      <c r="C52" s="254"/>
      <c r="D52" s="254"/>
      <c r="E52" s="254"/>
      <c r="F52" s="356"/>
      <c r="G52" s="253"/>
      <c r="H52" s="325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2:35">
      <c r="B53" s="253"/>
      <c r="C53" s="254"/>
      <c r="D53" s="254"/>
      <c r="E53" s="254"/>
      <c r="F53" s="356"/>
      <c r="G53" s="253"/>
      <c r="H53" s="325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2:35">
      <c r="B54" s="253"/>
      <c r="C54" s="254"/>
      <c r="D54" s="254"/>
      <c r="E54" s="254"/>
      <c r="F54" s="356"/>
      <c r="G54" s="253"/>
      <c r="H54" s="325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2:35">
      <c r="B55" s="253"/>
      <c r="C55" s="254"/>
      <c r="D55" s="254"/>
      <c r="E55" s="254"/>
      <c r="F55" s="356"/>
      <c r="G55" s="253"/>
      <c r="H55" s="325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2:35">
      <c r="B56" s="253"/>
      <c r="C56" s="254"/>
      <c r="D56" s="254"/>
      <c r="E56" s="254"/>
      <c r="F56" s="356"/>
      <c r="G56" s="253"/>
      <c r="H56" s="325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2:35">
      <c r="B57" s="253"/>
      <c r="C57" s="254"/>
      <c r="D57" s="254"/>
      <c r="E57" s="254"/>
      <c r="F57" s="356"/>
      <c r="G57" s="253"/>
      <c r="H57" s="325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2:35">
      <c r="B58" s="253"/>
      <c r="C58" s="254"/>
      <c r="D58" s="254"/>
      <c r="E58" s="254"/>
      <c r="F58" s="356"/>
      <c r="G58" s="253"/>
      <c r="H58" s="325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2:35">
      <c r="B59" s="253"/>
      <c r="C59" s="254"/>
      <c r="D59" s="254"/>
      <c r="E59" s="254"/>
      <c r="F59" s="356"/>
      <c r="G59" s="253"/>
      <c r="H59" s="325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2:35">
      <c r="B60" s="253"/>
      <c r="C60" s="254"/>
      <c r="D60" s="254"/>
      <c r="E60" s="254"/>
      <c r="F60" s="356"/>
      <c r="G60" s="253"/>
      <c r="H60" s="325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2:35">
      <c r="B61" s="253"/>
      <c r="C61" s="254"/>
      <c r="D61" s="254"/>
      <c r="E61" s="254"/>
      <c r="F61" s="356"/>
      <c r="G61" s="253"/>
      <c r="H61" s="325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2:35">
      <c r="B62" s="253"/>
      <c r="C62" s="254"/>
      <c r="D62" s="254"/>
      <c r="E62" s="254"/>
      <c r="F62" s="356"/>
      <c r="G62" s="253"/>
      <c r="H62" s="325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2:35">
      <c r="B63" s="253"/>
      <c r="C63" s="254"/>
      <c r="D63" s="254"/>
      <c r="E63" s="254"/>
      <c r="F63" s="356"/>
      <c r="G63" s="253"/>
      <c r="H63" s="325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2:35">
      <c r="B64" s="253"/>
      <c r="C64" s="254"/>
      <c r="D64" s="254"/>
      <c r="E64" s="254"/>
      <c r="F64" s="356"/>
      <c r="G64" s="253"/>
      <c r="H64" s="325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2:35">
      <c r="B65" s="253"/>
      <c r="C65" s="254"/>
      <c r="D65" s="254"/>
      <c r="E65" s="254"/>
      <c r="F65" s="356"/>
      <c r="G65" s="253"/>
      <c r="H65" s="325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2:35">
      <c r="B66" s="253"/>
      <c r="C66" s="254"/>
      <c r="D66" s="254"/>
      <c r="E66" s="254"/>
      <c r="F66" s="356"/>
      <c r="G66" s="253"/>
      <c r="H66" s="325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2:35">
      <c r="B67" s="253"/>
      <c r="C67" s="254"/>
      <c r="D67" s="254"/>
      <c r="E67" s="254"/>
      <c r="F67" s="356"/>
      <c r="G67" s="253"/>
      <c r="H67" s="325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2:35">
      <c r="B68" s="253"/>
      <c r="C68" s="254"/>
      <c r="D68" s="254"/>
      <c r="E68" s="254"/>
      <c r="F68" s="356"/>
      <c r="G68" s="253"/>
      <c r="H68" s="325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2:35">
      <c r="B69" s="253"/>
      <c r="C69" s="254"/>
      <c r="D69" s="254"/>
      <c r="E69" s="254"/>
      <c r="F69" s="356"/>
      <c r="G69" s="253"/>
      <c r="H69" s="325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2:35">
      <c r="B70" s="253"/>
      <c r="C70" s="254"/>
      <c r="D70" s="254"/>
      <c r="E70" s="254"/>
      <c r="F70" s="356"/>
      <c r="G70" s="253"/>
      <c r="H70" s="325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2:35">
      <c r="B71" s="253"/>
      <c r="C71" s="254"/>
      <c r="D71" s="254"/>
      <c r="E71" s="254"/>
      <c r="F71" s="356"/>
      <c r="G71" s="253"/>
      <c r="H71" s="325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2:35">
      <c r="B72" s="253"/>
      <c r="C72" s="254"/>
      <c r="D72" s="254"/>
      <c r="E72" s="254"/>
      <c r="F72" s="356"/>
      <c r="G72" s="253"/>
      <c r="H72" s="325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2:35">
      <c r="B73" s="253"/>
      <c r="C73" s="254"/>
      <c r="D73" s="254"/>
      <c r="E73" s="254"/>
      <c r="F73" s="356"/>
      <c r="G73" s="253"/>
      <c r="H73" s="325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2:35">
      <c r="B74" s="253"/>
      <c r="C74" s="254"/>
      <c r="D74" s="254"/>
      <c r="E74" s="254"/>
      <c r="F74" s="356"/>
      <c r="G74" s="253"/>
      <c r="H74" s="325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2:35">
      <c r="B75" s="253"/>
      <c r="C75" s="254"/>
      <c r="D75" s="254"/>
      <c r="E75" s="254"/>
      <c r="F75" s="356"/>
      <c r="G75" s="253"/>
      <c r="H75" s="325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2:35">
      <c r="B76" s="253"/>
      <c r="C76" s="254"/>
      <c r="D76" s="254"/>
      <c r="E76" s="254"/>
      <c r="F76" s="356"/>
      <c r="G76" s="253"/>
      <c r="H76" s="325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2:35">
      <c r="B77" s="253"/>
      <c r="C77" s="254"/>
      <c r="D77" s="254"/>
      <c r="E77" s="254"/>
      <c r="F77" s="356"/>
      <c r="G77" s="253"/>
      <c r="H77" s="325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2:35">
      <c r="B78" s="253"/>
      <c r="C78" s="254"/>
      <c r="D78" s="254"/>
      <c r="E78" s="254"/>
      <c r="F78" s="356"/>
      <c r="G78" s="253"/>
      <c r="H78" s="325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2:35">
      <c r="B79" s="253"/>
      <c r="C79" s="254"/>
      <c r="D79" s="254"/>
      <c r="E79" s="254"/>
      <c r="F79" s="356"/>
      <c r="G79" s="253"/>
      <c r="H79" s="325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2:35">
      <c r="B80" s="253"/>
      <c r="C80" s="254"/>
      <c r="D80" s="254"/>
      <c r="E80" s="254"/>
      <c r="F80" s="356"/>
      <c r="G80" s="253"/>
      <c r="H80" s="325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2:35">
      <c r="B81" s="253"/>
      <c r="C81" s="254"/>
      <c r="D81" s="254"/>
      <c r="E81" s="254"/>
      <c r="F81" s="356"/>
      <c r="G81" s="253"/>
      <c r="H81" s="325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2:35">
      <c r="B82" s="253"/>
      <c r="C82" s="254"/>
      <c r="D82" s="254"/>
      <c r="E82" s="254"/>
      <c r="F82" s="356"/>
      <c r="G82" s="253"/>
      <c r="H82" s="325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2:35">
      <c r="B83" s="253"/>
      <c r="C83" s="254"/>
      <c r="D83" s="254"/>
      <c r="E83" s="254"/>
      <c r="F83" s="356"/>
      <c r="G83" s="253"/>
      <c r="H83" s="325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2:35">
      <c r="B84" s="253"/>
      <c r="C84" s="254"/>
      <c r="D84" s="254"/>
      <c r="E84" s="254"/>
      <c r="F84" s="356"/>
      <c r="G84" s="253"/>
      <c r="H84" s="325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2:35">
      <c r="B85" s="253"/>
      <c r="C85" s="254"/>
      <c r="D85" s="254"/>
      <c r="E85" s="254"/>
      <c r="F85" s="356"/>
      <c r="G85" s="253"/>
      <c r="H85" s="325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2:35">
      <c r="B86" s="253"/>
      <c r="C86" s="254"/>
      <c r="D86" s="254"/>
      <c r="E86" s="254"/>
      <c r="F86" s="356"/>
      <c r="G86" s="253"/>
      <c r="H86" s="325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2:35">
      <c r="B87" s="253"/>
      <c r="C87" s="254"/>
      <c r="D87" s="254"/>
      <c r="E87" s="254"/>
      <c r="F87" s="356"/>
      <c r="G87" s="253"/>
      <c r="H87" s="325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2:35">
      <c r="B88" s="253"/>
      <c r="C88" s="254"/>
      <c r="D88" s="254"/>
      <c r="E88" s="254"/>
      <c r="F88" s="356"/>
      <c r="G88" s="253"/>
      <c r="H88" s="325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2:35">
      <c r="B89" s="253"/>
      <c r="C89" s="254"/>
      <c r="D89" s="254"/>
      <c r="E89" s="254"/>
      <c r="F89" s="356"/>
      <c r="G89" s="253"/>
      <c r="H89" s="325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2:35">
      <c r="B90" s="253"/>
      <c r="C90" s="254"/>
      <c r="D90" s="254"/>
      <c r="E90" s="254"/>
      <c r="F90" s="356"/>
      <c r="G90" s="253"/>
      <c r="H90" s="325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2:35">
      <c r="B91" s="253"/>
      <c r="C91" s="254"/>
      <c r="D91" s="254"/>
      <c r="E91" s="254"/>
      <c r="F91" s="356"/>
      <c r="G91" s="253"/>
      <c r="H91" s="325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2:35">
      <c r="B92" s="253"/>
      <c r="C92" s="254"/>
      <c r="D92" s="254"/>
      <c r="E92" s="254"/>
      <c r="F92" s="356"/>
      <c r="G92" s="253"/>
      <c r="H92" s="325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2:35">
      <c r="B93" s="253"/>
      <c r="C93" s="254"/>
      <c r="D93" s="254"/>
      <c r="E93" s="254"/>
      <c r="F93" s="356"/>
      <c r="G93" s="253"/>
      <c r="H93" s="325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2:35">
      <c r="B94" s="253"/>
      <c r="C94" s="254"/>
      <c r="D94" s="254"/>
      <c r="E94" s="254"/>
      <c r="F94" s="356"/>
      <c r="G94" s="253"/>
      <c r="H94" s="325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2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2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0"/>
  <sheetViews>
    <sheetView zoomScale="85" zoomScaleNormal="85" workbookViewId="0">
      <selection activeCell="D26" sqref="D26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872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44302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02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00" customFormat="1" ht="14.25">
      <c r="A10" s="540">
        <v>1</v>
      </c>
      <c r="B10" s="532">
        <v>44253</v>
      </c>
      <c r="C10" s="541"/>
      <c r="D10" s="459" t="s">
        <v>125</v>
      </c>
      <c r="E10" s="542" t="s">
        <v>856</v>
      </c>
      <c r="F10" s="543">
        <v>95.5</v>
      </c>
      <c r="G10" s="543">
        <v>88.5</v>
      </c>
      <c r="H10" s="543">
        <v>94.25</v>
      </c>
      <c r="I10" s="544" t="s">
        <v>855</v>
      </c>
      <c r="J10" s="461" t="s">
        <v>951</v>
      </c>
      <c r="K10" s="461">
        <f t="shared" ref="K10" si="0">H10-F10</f>
        <v>-1.25</v>
      </c>
      <c r="L10" s="527">
        <f t="shared" ref="L10" si="1">(F10*-0.8)/100</f>
        <v>-0.76400000000000001</v>
      </c>
      <c r="M10" s="536">
        <f t="shared" ref="M10:M12" si="2">(K10+L10)/F10</f>
        <v>-2.1089005235602098E-2</v>
      </c>
      <c r="N10" s="461" t="s">
        <v>620</v>
      </c>
      <c r="O10" s="537">
        <v>44298</v>
      </c>
      <c r="P10" s="454"/>
      <c r="Q10" s="4"/>
      <c r="R10" s="455" t="s">
        <v>792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500" customFormat="1" ht="14.25">
      <c r="A11" s="473">
        <v>2</v>
      </c>
      <c r="B11" s="467">
        <v>44273</v>
      </c>
      <c r="C11" s="475"/>
      <c r="D11" s="446" t="s">
        <v>772</v>
      </c>
      <c r="E11" s="476" t="s">
        <v>557</v>
      </c>
      <c r="F11" s="444">
        <v>1785</v>
      </c>
      <c r="G11" s="477">
        <v>1670</v>
      </c>
      <c r="H11" s="476">
        <f>(1872.5+1775)/2</f>
        <v>1823.75</v>
      </c>
      <c r="I11" s="478">
        <v>2000</v>
      </c>
      <c r="J11" s="445" t="s">
        <v>863</v>
      </c>
      <c r="K11" s="445">
        <f t="shared" ref="K11:K12" si="3">H11-F11</f>
        <v>38.75</v>
      </c>
      <c r="L11" s="503">
        <f t="shared" ref="L11:L12" si="4">(F11*-0.8)/100</f>
        <v>-14.28</v>
      </c>
      <c r="M11" s="442">
        <f t="shared" si="2"/>
        <v>1.3708683473389355E-2</v>
      </c>
      <c r="N11" s="445" t="s">
        <v>556</v>
      </c>
      <c r="O11" s="443">
        <v>44287</v>
      </c>
      <c r="P11" s="454"/>
      <c r="Q11" s="4"/>
      <c r="R11" s="455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500" customFormat="1" ht="14.25">
      <c r="A12" s="473">
        <v>3</v>
      </c>
      <c r="B12" s="467">
        <v>44274</v>
      </c>
      <c r="C12" s="475"/>
      <c r="D12" s="446" t="s">
        <v>248</v>
      </c>
      <c r="E12" s="476" t="s">
        <v>557</v>
      </c>
      <c r="F12" s="444">
        <v>2850</v>
      </c>
      <c r="G12" s="477">
        <v>2650</v>
      </c>
      <c r="H12" s="476">
        <v>3025</v>
      </c>
      <c r="I12" s="478" t="s">
        <v>846</v>
      </c>
      <c r="J12" s="445" t="s">
        <v>916</v>
      </c>
      <c r="K12" s="445">
        <f t="shared" si="3"/>
        <v>175</v>
      </c>
      <c r="L12" s="503">
        <f t="shared" si="4"/>
        <v>-22.8</v>
      </c>
      <c r="M12" s="442">
        <f t="shared" si="2"/>
        <v>5.3403508771929821E-2</v>
      </c>
      <c r="N12" s="445" t="s">
        <v>556</v>
      </c>
      <c r="O12" s="443">
        <v>44294</v>
      </c>
      <c r="P12" s="454"/>
      <c r="Q12" s="4"/>
      <c r="R12" s="455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00" customFormat="1" ht="14.25">
      <c r="A13" s="473">
        <v>4</v>
      </c>
      <c r="B13" s="467">
        <v>44274</v>
      </c>
      <c r="C13" s="475"/>
      <c r="D13" s="446" t="s">
        <v>172</v>
      </c>
      <c r="E13" s="476" t="s">
        <v>557</v>
      </c>
      <c r="F13" s="444">
        <v>5275</v>
      </c>
      <c r="G13" s="477">
        <v>4950</v>
      </c>
      <c r="H13" s="476">
        <v>5725</v>
      </c>
      <c r="I13" s="478" t="s">
        <v>847</v>
      </c>
      <c r="J13" s="445" t="s">
        <v>864</v>
      </c>
      <c r="K13" s="445">
        <f t="shared" ref="K13:K14" si="5">H13-F13</f>
        <v>450</v>
      </c>
      <c r="L13" s="503">
        <f t="shared" ref="L13:L14" si="6">(F13*-0.8)/100</f>
        <v>-42.2</v>
      </c>
      <c r="M13" s="442">
        <f t="shared" ref="M13:M14" si="7">(K13+L13)/F13</f>
        <v>7.7308056872037914E-2</v>
      </c>
      <c r="N13" s="445" t="s">
        <v>556</v>
      </c>
      <c r="O13" s="443">
        <v>44287</v>
      </c>
      <c r="P13" s="454"/>
      <c r="Q13" s="4"/>
      <c r="R13" s="455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00" customFormat="1" ht="14.25">
      <c r="A14" s="540">
        <v>5</v>
      </c>
      <c r="B14" s="532">
        <v>44277</v>
      </c>
      <c r="C14" s="541"/>
      <c r="D14" s="459" t="s">
        <v>851</v>
      </c>
      <c r="E14" s="542" t="s">
        <v>557</v>
      </c>
      <c r="F14" s="543">
        <v>2050</v>
      </c>
      <c r="G14" s="543">
        <v>1940</v>
      </c>
      <c r="H14" s="542">
        <v>1925</v>
      </c>
      <c r="I14" s="544" t="s">
        <v>852</v>
      </c>
      <c r="J14" s="461" t="s">
        <v>950</v>
      </c>
      <c r="K14" s="461">
        <f t="shared" si="5"/>
        <v>-125</v>
      </c>
      <c r="L14" s="527">
        <f t="shared" si="6"/>
        <v>-16.399999999999999</v>
      </c>
      <c r="M14" s="536">
        <f t="shared" si="7"/>
        <v>-6.8975609756097567E-2</v>
      </c>
      <c r="N14" s="461" t="s">
        <v>620</v>
      </c>
      <c r="O14" s="537">
        <v>44298</v>
      </c>
      <c r="P14" s="454"/>
      <c r="Q14" s="4"/>
      <c r="R14" s="455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00" customFormat="1" ht="14.25">
      <c r="A15" s="473">
        <v>6</v>
      </c>
      <c r="B15" s="474">
        <v>44277</v>
      </c>
      <c r="C15" s="475"/>
      <c r="D15" s="446" t="s">
        <v>853</v>
      </c>
      <c r="E15" s="476" t="s">
        <v>557</v>
      </c>
      <c r="F15" s="444">
        <v>507</v>
      </c>
      <c r="G15" s="477">
        <v>478</v>
      </c>
      <c r="H15" s="477">
        <v>536.5</v>
      </c>
      <c r="I15" s="478" t="s">
        <v>854</v>
      </c>
      <c r="J15" s="445" t="s">
        <v>930</v>
      </c>
      <c r="K15" s="445">
        <f t="shared" ref="K15" si="8">H15-F15</f>
        <v>29.5</v>
      </c>
      <c r="L15" s="503">
        <f t="shared" ref="L15" si="9">(F15*-0.8)/100</f>
        <v>-4.056</v>
      </c>
      <c r="M15" s="442">
        <f t="shared" ref="M15" si="10">(K15+L15)/F15</f>
        <v>5.0185404339250492E-2</v>
      </c>
      <c r="N15" s="445" t="s">
        <v>556</v>
      </c>
      <c r="O15" s="443">
        <v>44295</v>
      </c>
      <c r="P15" s="454"/>
      <c r="Q15" s="4"/>
      <c r="R15" s="455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00" customFormat="1" ht="14.25">
      <c r="A16" s="473">
        <v>7</v>
      </c>
      <c r="B16" s="474">
        <v>44281</v>
      </c>
      <c r="C16" s="475"/>
      <c r="D16" s="446" t="s">
        <v>160</v>
      </c>
      <c r="E16" s="476" t="s">
        <v>557</v>
      </c>
      <c r="F16" s="444">
        <v>1785</v>
      </c>
      <c r="G16" s="477">
        <v>1675</v>
      </c>
      <c r="H16" s="477">
        <v>1895</v>
      </c>
      <c r="I16" s="478" t="s">
        <v>857</v>
      </c>
      <c r="J16" s="445" t="s">
        <v>896</v>
      </c>
      <c r="K16" s="445">
        <f t="shared" ref="K16:K18" si="11">H16-F16</f>
        <v>110</v>
      </c>
      <c r="L16" s="503">
        <f t="shared" ref="L16:L18" si="12">(F16*-0.8)/100</f>
        <v>-14.28</v>
      </c>
      <c r="M16" s="442">
        <f t="shared" ref="M16:M18" si="13">(K16+L16)/F16</f>
        <v>5.3624649859943974E-2</v>
      </c>
      <c r="N16" s="445" t="s">
        <v>556</v>
      </c>
      <c r="O16" s="443">
        <v>44293</v>
      </c>
      <c r="P16" s="454"/>
      <c r="Q16" s="4"/>
      <c r="R16" s="455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00" customFormat="1" ht="14.25">
      <c r="A17" s="473">
        <v>8</v>
      </c>
      <c r="B17" s="474">
        <v>44285</v>
      </c>
      <c r="C17" s="475"/>
      <c r="D17" s="446" t="s">
        <v>490</v>
      </c>
      <c r="E17" s="476" t="s">
        <v>557</v>
      </c>
      <c r="F17" s="444">
        <v>516</v>
      </c>
      <c r="G17" s="477">
        <v>477</v>
      </c>
      <c r="H17" s="477">
        <v>547.5</v>
      </c>
      <c r="I17" s="478" t="s">
        <v>860</v>
      </c>
      <c r="J17" s="445" t="s">
        <v>895</v>
      </c>
      <c r="K17" s="445">
        <f t="shared" si="11"/>
        <v>31.5</v>
      </c>
      <c r="L17" s="503">
        <f t="shared" si="12"/>
        <v>-4.1280000000000001</v>
      </c>
      <c r="M17" s="442">
        <f t="shared" si="13"/>
        <v>5.3046511627906974E-2</v>
      </c>
      <c r="N17" s="445" t="s">
        <v>556</v>
      </c>
      <c r="O17" s="443">
        <v>44293</v>
      </c>
      <c r="P17" s="454"/>
      <c r="Q17" s="4"/>
      <c r="R17" s="455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00" customFormat="1" ht="14.25">
      <c r="A18" s="540">
        <v>5</v>
      </c>
      <c r="B18" s="532">
        <v>44277</v>
      </c>
      <c r="C18" s="541"/>
      <c r="D18" s="459" t="s">
        <v>1020</v>
      </c>
      <c r="E18" s="542" t="s">
        <v>557</v>
      </c>
      <c r="F18" s="543">
        <v>1270</v>
      </c>
      <c r="G18" s="543">
        <v>1195</v>
      </c>
      <c r="H18" s="542">
        <v>1195</v>
      </c>
      <c r="I18" s="544">
        <v>1450</v>
      </c>
      <c r="J18" s="461" t="s">
        <v>1021</v>
      </c>
      <c r="K18" s="461">
        <f t="shared" si="11"/>
        <v>-75</v>
      </c>
      <c r="L18" s="527">
        <f t="shared" si="12"/>
        <v>-10.16</v>
      </c>
      <c r="M18" s="536">
        <f t="shared" si="13"/>
        <v>-6.705511811023622E-2</v>
      </c>
      <c r="N18" s="461" t="s">
        <v>620</v>
      </c>
      <c r="O18" s="537">
        <v>44301</v>
      </c>
      <c r="P18" s="454"/>
      <c r="Q18" s="4"/>
      <c r="R18" s="455" t="s">
        <v>792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00" customFormat="1" ht="14.25">
      <c r="A19" s="358">
        <v>10</v>
      </c>
      <c r="B19" s="373">
        <v>44291</v>
      </c>
      <c r="C19" s="374"/>
      <c r="D19" s="412" t="s">
        <v>109</v>
      </c>
      <c r="E19" s="378" t="s">
        <v>557</v>
      </c>
      <c r="F19" s="383" t="s">
        <v>873</v>
      </c>
      <c r="G19" s="383">
        <v>1370</v>
      </c>
      <c r="H19" s="378"/>
      <c r="I19" s="375" t="s">
        <v>874</v>
      </c>
      <c r="J19" s="380" t="s">
        <v>558</v>
      </c>
      <c r="K19" s="380"/>
      <c r="L19" s="388"/>
      <c r="M19" s="351"/>
      <c r="N19" s="361"/>
      <c r="O19" s="357"/>
      <c r="P19" s="454"/>
      <c r="Q19" s="4"/>
      <c r="R19" s="455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00" customFormat="1" ht="14.25">
      <c r="A20" s="358">
        <v>11</v>
      </c>
      <c r="B20" s="373">
        <v>44291</v>
      </c>
      <c r="C20" s="374"/>
      <c r="D20" s="412" t="s">
        <v>878</v>
      </c>
      <c r="E20" s="378" t="s">
        <v>557</v>
      </c>
      <c r="F20" s="387" t="s">
        <v>879</v>
      </c>
      <c r="G20" s="383">
        <v>174</v>
      </c>
      <c r="H20" s="378"/>
      <c r="I20" s="375" t="s">
        <v>880</v>
      </c>
      <c r="J20" s="380" t="s">
        <v>558</v>
      </c>
      <c r="K20" s="380"/>
      <c r="L20" s="388"/>
      <c r="M20" s="351"/>
      <c r="N20" s="361"/>
      <c r="O20" s="357"/>
      <c r="P20" s="454"/>
      <c r="Q20" s="4"/>
      <c r="R20" s="455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00" customFormat="1" ht="14.25">
      <c r="A21" s="358">
        <v>12</v>
      </c>
      <c r="B21" s="418">
        <v>44293</v>
      </c>
      <c r="C21" s="374"/>
      <c r="D21" s="412" t="s">
        <v>116</v>
      </c>
      <c r="E21" s="378" t="s">
        <v>557</v>
      </c>
      <c r="F21" s="387" t="s">
        <v>907</v>
      </c>
      <c r="G21" s="383">
        <v>534</v>
      </c>
      <c r="H21" s="378"/>
      <c r="I21" s="375" t="s">
        <v>908</v>
      </c>
      <c r="J21" s="380" t="s">
        <v>558</v>
      </c>
      <c r="K21" s="380"/>
      <c r="L21" s="388"/>
      <c r="M21" s="351"/>
      <c r="N21" s="361"/>
      <c r="O21" s="357"/>
      <c r="P21" s="454"/>
      <c r="Q21" s="4"/>
      <c r="R21" s="455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00" customFormat="1" ht="14.25">
      <c r="A22" s="358">
        <v>13</v>
      </c>
      <c r="B22" s="418">
        <v>44295</v>
      </c>
      <c r="C22" s="374"/>
      <c r="D22" s="412" t="s">
        <v>365</v>
      </c>
      <c r="E22" s="378" t="s">
        <v>557</v>
      </c>
      <c r="F22" s="387" t="s">
        <v>941</v>
      </c>
      <c r="G22" s="383">
        <v>1370</v>
      </c>
      <c r="H22" s="378"/>
      <c r="I22" s="375" t="s">
        <v>942</v>
      </c>
      <c r="J22" s="380" t="s">
        <v>558</v>
      </c>
      <c r="K22" s="380"/>
      <c r="L22" s="388"/>
      <c r="M22" s="351"/>
      <c r="N22" s="361"/>
      <c r="O22" s="357"/>
      <c r="P22" s="454"/>
      <c r="Q22" s="4"/>
      <c r="R22" s="455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500" customFormat="1" ht="14.25">
      <c r="A23" s="358">
        <v>14</v>
      </c>
      <c r="B23" s="418">
        <v>44301</v>
      </c>
      <c r="C23" s="374"/>
      <c r="D23" s="412" t="s">
        <v>744</v>
      </c>
      <c r="E23" s="378" t="s">
        <v>557</v>
      </c>
      <c r="F23" s="387" t="s">
        <v>978</v>
      </c>
      <c r="G23" s="383">
        <v>3850</v>
      </c>
      <c r="H23" s="378"/>
      <c r="I23" s="375" t="s">
        <v>979</v>
      </c>
      <c r="J23" s="380" t="s">
        <v>558</v>
      </c>
      <c r="K23" s="380"/>
      <c r="L23" s="388"/>
      <c r="M23" s="351"/>
      <c r="N23" s="361"/>
      <c r="O23" s="357"/>
      <c r="P23" s="454"/>
      <c r="Q23" s="4"/>
      <c r="R23" s="455" t="s">
        <v>792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500" customFormat="1" ht="14.25">
      <c r="A24" s="358"/>
      <c r="B24" s="373"/>
      <c r="C24" s="374"/>
      <c r="D24" s="412"/>
      <c r="E24" s="378"/>
      <c r="F24" s="383"/>
      <c r="G24" s="383"/>
      <c r="H24" s="378"/>
      <c r="I24" s="375"/>
      <c r="J24" s="380"/>
      <c r="K24" s="380"/>
      <c r="L24" s="388"/>
      <c r="M24" s="351"/>
      <c r="N24" s="361"/>
      <c r="O24" s="357"/>
      <c r="P24" s="454"/>
      <c r="Q24" s="4"/>
      <c r="R24" s="455"/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2" customFormat="1" ht="14.25">
      <c r="A25" s="358"/>
      <c r="B25" s="373"/>
      <c r="C25" s="374"/>
      <c r="D25" s="385"/>
      <c r="E25" s="378"/>
      <c r="F25" s="378"/>
      <c r="G25" s="383"/>
      <c r="H25" s="378"/>
      <c r="I25" s="375"/>
      <c r="J25" s="380"/>
      <c r="K25" s="380"/>
      <c r="L25" s="388"/>
      <c r="M25" s="351"/>
      <c r="N25" s="361"/>
      <c r="O25" s="357"/>
      <c r="P25" s="454"/>
      <c r="Q25" s="4"/>
      <c r="R25" s="455"/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2" customFormat="1" ht="14.25">
      <c r="A26" s="433"/>
      <c r="B26" s="434"/>
      <c r="C26" s="435"/>
      <c r="D26" s="436"/>
      <c r="E26" s="437"/>
      <c r="F26" s="437"/>
      <c r="G26" s="400"/>
      <c r="H26" s="437"/>
      <c r="I26" s="438"/>
      <c r="J26" s="401"/>
      <c r="K26" s="401"/>
      <c r="L26" s="439"/>
      <c r="M26" s="76"/>
      <c r="N26" s="440"/>
      <c r="O26" s="441"/>
      <c r="P26" s="381"/>
      <c r="Q26" s="61"/>
      <c r="R26" s="321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38" s="2" customFormat="1" ht="14.25">
      <c r="A27" s="433"/>
      <c r="B27" s="434"/>
      <c r="C27" s="435"/>
      <c r="D27" s="436"/>
      <c r="E27" s="437"/>
      <c r="F27" s="437"/>
      <c r="G27" s="400"/>
      <c r="H27" s="437"/>
      <c r="I27" s="438"/>
      <c r="J27" s="401"/>
      <c r="K27" s="401"/>
      <c r="L27" s="439"/>
      <c r="M27" s="76"/>
      <c r="N27" s="440"/>
      <c r="O27" s="441"/>
      <c r="P27" s="381"/>
      <c r="Q27" s="61"/>
      <c r="R27" s="32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38" s="2" customFormat="1" ht="12" customHeight="1">
      <c r="A28" s="20" t="s">
        <v>560</v>
      </c>
      <c r="B28" s="21"/>
      <c r="C28" s="22"/>
      <c r="D28" s="23"/>
      <c r="E28" s="24"/>
      <c r="F28" s="25"/>
      <c r="G28" s="25"/>
      <c r="H28" s="25"/>
      <c r="I28" s="25"/>
      <c r="J28" s="62"/>
      <c r="K28" s="25"/>
      <c r="L28" s="389"/>
      <c r="M28" s="35"/>
      <c r="N28" s="62"/>
      <c r="O28" s="63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6" t="s">
        <v>561</v>
      </c>
      <c r="B29" s="20"/>
      <c r="C29" s="20"/>
      <c r="D29" s="20"/>
      <c r="F29" s="27" t="s">
        <v>562</v>
      </c>
      <c r="G29" s="14"/>
      <c r="H29" s="28"/>
      <c r="I29" s="33"/>
      <c r="J29" s="64"/>
      <c r="K29" s="65"/>
      <c r="L29" s="390"/>
      <c r="M29" s="66"/>
      <c r="N29" s="13"/>
      <c r="O29" s="67"/>
      <c r="P29" s="5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2" customFormat="1" ht="12" customHeight="1">
      <c r="A30" s="20" t="s">
        <v>563</v>
      </c>
      <c r="B30" s="20"/>
      <c r="C30" s="20"/>
      <c r="D30" s="20"/>
      <c r="E30" s="29"/>
      <c r="F30" s="27" t="s">
        <v>564</v>
      </c>
      <c r="G30" s="14"/>
      <c r="H30" s="28"/>
      <c r="I30" s="33"/>
      <c r="J30" s="64"/>
      <c r="K30" s="65"/>
      <c r="L30" s="390"/>
      <c r="M30" s="66"/>
      <c r="N30" s="13"/>
      <c r="O30" s="67"/>
      <c r="P30" s="5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2" customFormat="1" ht="12" customHeight="1">
      <c r="A31" s="20"/>
      <c r="B31" s="20"/>
      <c r="C31" s="20"/>
      <c r="D31" s="20"/>
      <c r="E31" s="29"/>
      <c r="F31" s="14"/>
      <c r="G31" s="14"/>
      <c r="H31" s="28"/>
      <c r="I31" s="33"/>
      <c r="J31" s="68"/>
      <c r="K31" s="65"/>
      <c r="L31" s="390"/>
      <c r="M31" s="14"/>
      <c r="N31" s="69"/>
      <c r="O31" s="54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ht="15">
      <c r="A32" s="8"/>
      <c r="B32" s="30" t="s">
        <v>565</v>
      </c>
      <c r="C32" s="30"/>
      <c r="D32" s="30"/>
      <c r="E32" s="30"/>
      <c r="F32" s="31"/>
      <c r="G32" s="29"/>
      <c r="H32" s="29"/>
      <c r="I32" s="70"/>
      <c r="J32" s="71"/>
      <c r="K32" s="72"/>
      <c r="L32" s="391"/>
      <c r="M32" s="9"/>
      <c r="N32" s="8"/>
      <c r="O32" s="50"/>
      <c r="P32" s="4"/>
      <c r="R32" s="79"/>
      <c r="S32" s="13"/>
      <c r="T32" s="13"/>
      <c r="U32" s="13"/>
      <c r="V32" s="13"/>
      <c r="W32" s="13"/>
      <c r="X32" s="13"/>
      <c r="Y32" s="13"/>
      <c r="Z32" s="13"/>
    </row>
    <row r="33" spans="1:27" s="3" customFormat="1" ht="38.25">
      <c r="A33" s="17" t="s">
        <v>16</v>
      </c>
      <c r="B33" s="18" t="s">
        <v>534</v>
      </c>
      <c r="C33" s="18"/>
      <c r="D33" s="19" t="s">
        <v>545</v>
      </c>
      <c r="E33" s="18" t="s">
        <v>546</v>
      </c>
      <c r="F33" s="18" t="s">
        <v>547</v>
      </c>
      <c r="G33" s="18" t="s">
        <v>566</v>
      </c>
      <c r="H33" s="18" t="s">
        <v>549</v>
      </c>
      <c r="I33" s="18" t="s">
        <v>550</v>
      </c>
      <c r="J33" s="18" t="s">
        <v>551</v>
      </c>
      <c r="K33" s="59" t="s">
        <v>567</v>
      </c>
      <c r="L33" s="392" t="s">
        <v>819</v>
      </c>
      <c r="M33" s="60" t="s">
        <v>818</v>
      </c>
      <c r="N33" s="18" t="s">
        <v>554</v>
      </c>
      <c r="O33" s="75" t="s">
        <v>555</v>
      </c>
      <c r="P33" s="4"/>
      <c r="Q33" s="37"/>
      <c r="R33" s="35"/>
      <c r="S33" s="35"/>
      <c r="T33" s="35"/>
    </row>
    <row r="34" spans="1:27" s="369" customFormat="1" ht="15" customHeight="1">
      <c r="A34" s="468">
        <v>1</v>
      </c>
      <c r="B34" s="467">
        <v>44277</v>
      </c>
      <c r="C34" s="469"/>
      <c r="D34" s="470" t="s">
        <v>849</v>
      </c>
      <c r="E34" s="444" t="s">
        <v>557</v>
      </c>
      <c r="F34" s="444">
        <v>688.5</v>
      </c>
      <c r="G34" s="444">
        <v>668</v>
      </c>
      <c r="H34" s="471">
        <v>703</v>
      </c>
      <c r="I34" s="444" t="s">
        <v>850</v>
      </c>
      <c r="J34" s="445" t="s">
        <v>897</v>
      </c>
      <c r="K34" s="445">
        <f t="shared" ref="K34" si="14">H34-F34</f>
        <v>14.5</v>
      </c>
      <c r="L34" s="503">
        <f>(F34*-0.7)/100</f>
        <v>-4.8194999999999997</v>
      </c>
      <c r="M34" s="442">
        <f t="shared" ref="M34" si="15">(K34+L34)/F34</f>
        <v>1.4060275962236747E-2</v>
      </c>
      <c r="N34" s="445" t="s">
        <v>556</v>
      </c>
      <c r="O34" s="443">
        <v>44293</v>
      </c>
      <c r="P34" s="4"/>
      <c r="Q34" s="4"/>
      <c r="R34" s="32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69" customFormat="1" ht="15" customHeight="1">
      <c r="A35" s="468">
        <v>2</v>
      </c>
      <c r="B35" s="467">
        <v>44285</v>
      </c>
      <c r="C35" s="469"/>
      <c r="D35" s="470" t="s">
        <v>740</v>
      </c>
      <c r="E35" s="444" t="s">
        <v>557</v>
      </c>
      <c r="F35" s="444">
        <v>681</v>
      </c>
      <c r="G35" s="444">
        <v>660</v>
      </c>
      <c r="H35" s="471">
        <v>702.5</v>
      </c>
      <c r="I35" s="444" t="s">
        <v>861</v>
      </c>
      <c r="J35" s="445" t="s">
        <v>844</v>
      </c>
      <c r="K35" s="445">
        <f t="shared" ref="K35" si="16">H35-F35</f>
        <v>21.5</v>
      </c>
      <c r="L35" s="503">
        <f>(F35*-0.7)/100</f>
        <v>-4.7669999999999995</v>
      </c>
      <c r="M35" s="442">
        <f t="shared" ref="M35" si="17">(K35+L35)/F35</f>
        <v>2.4571218795888399E-2</v>
      </c>
      <c r="N35" s="445" t="s">
        <v>556</v>
      </c>
      <c r="O35" s="443">
        <v>44287</v>
      </c>
      <c r="P35" s="4"/>
      <c r="Q35" s="4"/>
      <c r="R35" s="32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69" customFormat="1" ht="15" customHeight="1">
      <c r="A36" s="468">
        <v>3</v>
      </c>
      <c r="B36" s="467">
        <v>44286</v>
      </c>
      <c r="C36" s="469"/>
      <c r="D36" s="470" t="s">
        <v>90</v>
      </c>
      <c r="E36" s="444" t="s">
        <v>557</v>
      </c>
      <c r="F36" s="444">
        <v>3685</v>
      </c>
      <c r="G36" s="444">
        <v>3490</v>
      </c>
      <c r="H36" s="471">
        <v>3775</v>
      </c>
      <c r="I36" s="444" t="s">
        <v>862</v>
      </c>
      <c r="J36" s="445" t="s">
        <v>882</v>
      </c>
      <c r="K36" s="445">
        <f t="shared" ref="K36:K37" si="18">H36-F36</f>
        <v>90</v>
      </c>
      <c r="L36" s="503">
        <f>(F36*-0.7)/100</f>
        <v>-25.795000000000002</v>
      </c>
      <c r="M36" s="442">
        <f t="shared" ref="M36:M37" si="19">(K36+L36)/F36</f>
        <v>1.7423337856173678E-2</v>
      </c>
      <c r="N36" s="445" t="s">
        <v>556</v>
      </c>
      <c r="O36" s="443">
        <v>44291</v>
      </c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69" customFormat="1" ht="15" customHeight="1">
      <c r="A37" s="468">
        <v>4</v>
      </c>
      <c r="B37" s="467">
        <v>44286</v>
      </c>
      <c r="C37" s="469"/>
      <c r="D37" s="470" t="s">
        <v>783</v>
      </c>
      <c r="E37" s="444" t="s">
        <v>557</v>
      </c>
      <c r="F37" s="444">
        <v>234.5</v>
      </c>
      <c r="G37" s="444">
        <v>228</v>
      </c>
      <c r="H37" s="471">
        <v>241</v>
      </c>
      <c r="I37" s="444" t="s">
        <v>824</v>
      </c>
      <c r="J37" s="445" t="s">
        <v>884</v>
      </c>
      <c r="K37" s="445">
        <f t="shared" si="18"/>
        <v>6.5</v>
      </c>
      <c r="L37" s="503">
        <f>(F37*-0.7)/100</f>
        <v>-1.6414999999999997</v>
      </c>
      <c r="M37" s="442">
        <f t="shared" si="19"/>
        <v>2.071855010660981E-2</v>
      </c>
      <c r="N37" s="445" t="s">
        <v>556</v>
      </c>
      <c r="O37" s="443">
        <v>44292</v>
      </c>
      <c r="P37" s="4"/>
      <c r="Q37" s="4"/>
      <c r="R37" s="32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69" customFormat="1" ht="15" customHeight="1">
      <c r="A38" s="394">
        <v>5</v>
      </c>
      <c r="B38" s="373">
        <v>44291</v>
      </c>
      <c r="C38" s="421"/>
      <c r="D38" s="386" t="s">
        <v>131</v>
      </c>
      <c r="E38" s="387" t="s">
        <v>557</v>
      </c>
      <c r="F38" s="387" t="s">
        <v>894</v>
      </c>
      <c r="G38" s="422">
        <v>1730</v>
      </c>
      <c r="H38" s="422"/>
      <c r="I38" s="387">
        <v>1880</v>
      </c>
      <c r="J38" s="501" t="s">
        <v>558</v>
      </c>
      <c r="K38" s="352"/>
      <c r="L38" s="404"/>
      <c r="M38" s="402"/>
      <c r="N38" s="380"/>
      <c r="O38" s="393"/>
      <c r="P38" s="4"/>
      <c r="Q38" s="4"/>
      <c r="R38" s="32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69" customFormat="1" ht="15" customHeight="1">
      <c r="A39" s="531">
        <v>6</v>
      </c>
      <c r="B39" s="532">
        <v>44291</v>
      </c>
      <c r="C39" s="533"/>
      <c r="D39" s="534" t="s">
        <v>86</v>
      </c>
      <c r="E39" s="460" t="s">
        <v>557</v>
      </c>
      <c r="F39" s="460">
        <v>885</v>
      </c>
      <c r="G39" s="535">
        <v>855</v>
      </c>
      <c r="H39" s="535">
        <v>855</v>
      </c>
      <c r="I39" s="460" t="s">
        <v>877</v>
      </c>
      <c r="J39" s="461" t="s">
        <v>945</v>
      </c>
      <c r="K39" s="461">
        <f t="shared" ref="K39" si="20">H39-F39</f>
        <v>-30</v>
      </c>
      <c r="L39" s="527">
        <f>(F39*-0.7)/100</f>
        <v>-6.1950000000000003</v>
      </c>
      <c r="M39" s="536">
        <f t="shared" ref="M39" si="21">(K39+L39)/F39</f>
        <v>-4.0898305084745762E-2</v>
      </c>
      <c r="N39" s="461" t="s">
        <v>620</v>
      </c>
      <c r="O39" s="537">
        <v>44298</v>
      </c>
      <c r="P39" s="4"/>
      <c r="Q39" s="4"/>
      <c r="R39" s="324" t="s">
        <v>792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69" customFormat="1" ht="15" customHeight="1">
      <c r="A40" s="468">
        <v>7</v>
      </c>
      <c r="B40" s="467">
        <v>44291</v>
      </c>
      <c r="C40" s="469"/>
      <c r="D40" s="470" t="s">
        <v>372</v>
      </c>
      <c r="E40" s="444" t="s">
        <v>557</v>
      </c>
      <c r="F40" s="444">
        <v>548</v>
      </c>
      <c r="G40" s="444">
        <v>530</v>
      </c>
      <c r="H40" s="471">
        <v>568</v>
      </c>
      <c r="I40" s="444" t="s">
        <v>883</v>
      </c>
      <c r="J40" s="445" t="s">
        <v>936</v>
      </c>
      <c r="K40" s="445">
        <f t="shared" ref="K40" si="22">H40-F40</f>
        <v>20</v>
      </c>
      <c r="L40" s="503">
        <f>(F40*-0.7)/100</f>
        <v>-3.8359999999999999</v>
      </c>
      <c r="M40" s="442">
        <f t="shared" ref="M40" si="23">(K40+L40)/F40</f>
        <v>2.9496350364963505E-2</v>
      </c>
      <c r="N40" s="445" t="s">
        <v>556</v>
      </c>
      <c r="O40" s="443">
        <v>44295</v>
      </c>
      <c r="P40" s="4"/>
      <c r="Q40" s="4"/>
      <c r="R40" s="324" t="s">
        <v>792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69" customFormat="1" ht="15" customHeight="1">
      <c r="A41" s="468">
        <v>8</v>
      </c>
      <c r="B41" s="467">
        <v>44292</v>
      </c>
      <c r="C41" s="469"/>
      <c r="D41" s="470" t="s">
        <v>188</v>
      </c>
      <c r="E41" s="444" t="s">
        <v>891</v>
      </c>
      <c r="F41" s="444">
        <v>590</v>
      </c>
      <c r="G41" s="444">
        <v>608</v>
      </c>
      <c r="H41" s="471">
        <v>580.5</v>
      </c>
      <c r="I41" s="444">
        <v>560</v>
      </c>
      <c r="J41" s="445" t="s">
        <v>892</v>
      </c>
      <c r="K41" s="445">
        <f>F41-H41</f>
        <v>9.5</v>
      </c>
      <c r="L41" s="503">
        <f>(F41*-0.07)/100</f>
        <v>-0.41300000000000003</v>
      </c>
      <c r="M41" s="442">
        <f t="shared" ref="M41:M43" si="24">(K41+L41)/F41</f>
        <v>1.5401694915254237E-2</v>
      </c>
      <c r="N41" s="445" t="s">
        <v>556</v>
      </c>
      <c r="O41" s="525">
        <v>44292</v>
      </c>
      <c r="P41" s="4"/>
      <c r="Q41" s="4"/>
      <c r="R41" s="324" t="s">
        <v>792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69" customFormat="1" ht="15" customHeight="1">
      <c r="A42" s="468">
        <v>9</v>
      </c>
      <c r="B42" s="467">
        <v>44293</v>
      </c>
      <c r="C42" s="469"/>
      <c r="D42" s="470" t="s">
        <v>196</v>
      </c>
      <c r="E42" s="444" t="s">
        <v>557</v>
      </c>
      <c r="F42" s="444">
        <v>425</v>
      </c>
      <c r="G42" s="444">
        <v>412</v>
      </c>
      <c r="H42" s="471">
        <v>435.5</v>
      </c>
      <c r="I42" s="444" t="s">
        <v>900</v>
      </c>
      <c r="J42" s="445" t="s">
        <v>901</v>
      </c>
      <c r="K42" s="445">
        <f t="shared" ref="K42:K43" si="25">H42-F42</f>
        <v>10.5</v>
      </c>
      <c r="L42" s="503">
        <f>(F42*-0.07)/100</f>
        <v>-0.29750000000000004</v>
      </c>
      <c r="M42" s="442">
        <f t="shared" si="24"/>
        <v>2.4005882352941179E-2</v>
      </c>
      <c r="N42" s="445" t="s">
        <v>556</v>
      </c>
      <c r="O42" s="525">
        <v>44293</v>
      </c>
      <c r="P42" s="4"/>
      <c r="Q42" s="4"/>
      <c r="R42" s="32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69" customFormat="1" ht="15" customHeight="1">
      <c r="A43" s="468">
        <v>10</v>
      </c>
      <c r="B43" s="467">
        <v>44293</v>
      </c>
      <c r="C43" s="469"/>
      <c r="D43" s="470" t="s">
        <v>100</v>
      </c>
      <c r="E43" s="444" t="s">
        <v>557</v>
      </c>
      <c r="F43" s="444">
        <v>501</v>
      </c>
      <c r="G43" s="444">
        <v>486</v>
      </c>
      <c r="H43" s="471">
        <v>515</v>
      </c>
      <c r="I43" s="444" t="s">
        <v>902</v>
      </c>
      <c r="J43" s="445" t="s">
        <v>929</v>
      </c>
      <c r="K43" s="445">
        <f t="shared" si="25"/>
        <v>14</v>
      </c>
      <c r="L43" s="503">
        <f>(F43*-0.7)/100</f>
        <v>-3.5069999999999997</v>
      </c>
      <c r="M43" s="442">
        <f t="shared" si="24"/>
        <v>2.0944111776447106E-2</v>
      </c>
      <c r="N43" s="445" t="s">
        <v>556</v>
      </c>
      <c r="O43" s="443">
        <v>44294</v>
      </c>
      <c r="P43" s="4"/>
      <c r="Q43" s="4"/>
      <c r="R43" s="32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69" customFormat="1" ht="15" customHeight="1">
      <c r="A44" s="468">
        <v>11</v>
      </c>
      <c r="B44" s="467">
        <v>44294</v>
      </c>
      <c r="C44" s="469"/>
      <c r="D44" s="470" t="s">
        <v>917</v>
      </c>
      <c r="E44" s="444" t="s">
        <v>557</v>
      </c>
      <c r="F44" s="444">
        <v>4320</v>
      </c>
      <c r="G44" s="444">
        <v>4190</v>
      </c>
      <c r="H44" s="471">
        <v>4435</v>
      </c>
      <c r="I44" s="444" t="s">
        <v>918</v>
      </c>
      <c r="J44" s="445" t="s">
        <v>937</v>
      </c>
      <c r="K44" s="445">
        <f t="shared" ref="K44" si="26">H44-F44</f>
        <v>115</v>
      </c>
      <c r="L44" s="503">
        <f>(F44*-0.7)/100</f>
        <v>-30.24</v>
      </c>
      <c r="M44" s="442">
        <f t="shared" ref="M44" si="27">(K44+L44)/F44</f>
        <v>1.9620370370370371E-2</v>
      </c>
      <c r="N44" s="445" t="s">
        <v>556</v>
      </c>
      <c r="O44" s="443">
        <v>44295</v>
      </c>
      <c r="P44" s="4"/>
      <c r="Q44" s="4"/>
      <c r="R44" s="324" t="s">
        <v>792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69" customFormat="1" ht="15" customHeight="1">
      <c r="A45" s="468">
        <v>12</v>
      </c>
      <c r="B45" s="467">
        <v>44295</v>
      </c>
      <c r="C45" s="469"/>
      <c r="D45" s="470" t="s">
        <v>365</v>
      </c>
      <c r="E45" s="444" t="s">
        <v>557</v>
      </c>
      <c r="F45" s="444">
        <v>1425</v>
      </c>
      <c r="G45" s="444">
        <v>1380</v>
      </c>
      <c r="H45" s="471">
        <v>1475</v>
      </c>
      <c r="I45" s="444" t="s">
        <v>934</v>
      </c>
      <c r="J45" s="445" t="s">
        <v>935</v>
      </c>
      <c r="K45" s="445">
        <f t="shared" ref="K45" si="28">H45-F45</f>
        <v>50</v>
      </c>
      <c r="L45" s="503">
        <f>(F45*-0.07)/100</f>
        <v>-0.99750000000000016</v>
      </c>
      <c r="M45" s="442">
        <f t="shared" ref="M45:M46" si="29">(K45+L45)/F45</f>
        <v>3.4387719298245613E-2</v>
      </c>
      <c r="N45" s="445" t="s">
        <v>556</v>
      </c>
      <c r="O45" s="525">
        <v>44295</v>
      </c>
      <c r="P45" s="4"/>
      <c r="Q45" s="4"/>
      <c r="R45" s="32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69" customFormat="1" ht="15" customHeight="1">
      <c r="A46" s="468">
        <v>13</v>
      </c>
      <c r="B46" s="474">
        <v>44295</v>
      </c>
      <c r="C46" s="469"/>
      <c r="D46" s="470" t="s">
        <v>938</v>
      </c>
      <c r="E46" s="444" t="s">
        <v>891</v>
      </c>
      <c r="F46" s="444">
        <v>59.25</v>
      </c>
      <c r="G46" s="471">
        <v>61</v>
      </c>
      <c r="H46" s="471">
        <v>56.75</v>
      </c>
      <c r="I46" s="444" t="s">
        <v>939</v>
      </c>
      <c r="J46" s="538" t="s">
        <v>881</v>
      </c>
      <c r="K46" s="445">
        <f>F46-H46</f>
        <v>2.5</v>
      </c>
      <c r="L46" s="503">
        <f>(F46*-0.7)/100</f>
        <v>-0.41474999999999995</v>
      </c>
      <c r="M46" s="442">
        <f t="shared" si="29"/>
        <v>3.5194092827004225E-2</v>
      </c>
      <c r="N46" s="445" t="s">
        <v>556</v>
      </c>
      <c r="O46" s="443">
        <v>44298</v>
      </c>
      <c r="P46" s="4"/>
      <c r="Q46" s="4"/>
      <c r="R46" s="32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69" customFormat="1" ht="15" customHeight="1">
      <c r="A47" s="531">
        <v>14</v>
      </c>
      <c r="B47" s="532">
        <v>44295</v>
      </c>
      <c r="C47" s="533"/>
      <c r="D47" s="534" t="s">
        <v>472</v>
      </c>
      <c r="E47" s="460" t="s">
        <v>557</v>
      </c>
      <c r="F47" s="460">
        <v>365</v>
      </c>
      <c r="G47" s="535">
        <v>353</v>
      </c>
      <c r="H47" s="535">
        <v>351.5</v>
      </c>
      <c r="I47" s="460">
        <v>385</v>
      </c>
      <c r="J47" s="461" t="s">
        <v>944</v>
      </c>
      <c r="K47" s="461">
        <f t="shared" ref="K47" si="30">H47-F47</f>
        <v>-13.5</v>
      </c>
      <c r="L47" s="527">
        <f>(F47*-0.7)/100</f>
        <v>-2.5549999999999997</v>
      </c>
      <c r="M47" s="536">
        <f t="shared" ref="M47" si="31">(K47+L47)/F47</f>
        <v>-4.3986301369863014E-2</v>
      </c>
      <c r="N47" s="461" t="s">
        <v>620</v>
      </c>
      <c r="O47" s="537">
        <v>44298</v>
      </c>
      <c r="P47" s="4"/>
      <c r="Q47" s="4"/>
      <c r="R47" s="324" t="s">
        <v>792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69" customFormat="1" ht="15" customHeight="1">
      <c r="A48" s="531">
        <v>15</v>
      </c>
      <c r="B48" s="532">
        <v>44295</v>
      </c>
      <c r="C48" s="533"/>
      <c r="D48" s="534" t="s">
        <v>157</v>
      </c>
      <c r="E48" s="460" t="s">
        <v>557</v>
      </c>
      <c r="F48" s="460">
        <v>1810</v>
      </c>
      <c r="G48" s="535">
        <v>1760</v>
      </c>
      <c r="H48" s="535">
        <v>1760</v>
      </c>
      <c r="I48" s="460" t="s">
        <v>940</v>
      </c>
      <c r="J48" s="461" t="s">
        <v>946</v>
      </c>
      <c r="K48" s="461">
        <f t="shared" ref="K48:K49" si="32">H48-F48</f>
        <v>-50</v>
      </c>
      <c r="L48" s="527">
        <f>(F48*-0.7)/100</f>
        <v>-12.67</v>
      </c>
      <c r="M48" s="536">
        <f t="shared" ref="M48:M49" si="33">(K48+L48)/F48</f>
        <v>-3.4624309392265191E-2</v>
      </c>
      <c r="N48" s="461" t="s">
        <v>620</v>
      </c>
      <c r="O48" s="537">
        <v>44298</v>
      </c>
      <c r="P48" s="4"/>
      <c r="Q48" s="4"/>
      <c r="R48" s="324" t="s">
        <v>792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69" customFormat="1" ht="15" customHeight="1">
      <c r="A49" s="531">
        <v>16</v>
      </c>
      <c r="B49" s="532">
        <v>44295</v>
      </c>
      <c r="C49" s="533"/>
      <c r="D49" s="534" t="s">
        <v>162</v>
      </c>
      <c r="E49" s="460" t="s">
        <v>557</v>
      </c>
      <c r="F49" s="460">
        <v>209.5</v>
      </c>
      <c r="G49" s="535">
        <v>204</v>
      </c>
      <c r="H49" s="535">
        <v>204</v>
      </c>
      <c r="I49" s="460">
        <v>220</v>
      </c>
      <c r="J49" s="461" t="s">
        <v>952</v>
      </c>
      <c r="K49" s="461">
        <f t="shared" si="32"/>
        <v>-5.5</v>
      </c>
      <c r="L49" s="527">
        <f>(F49*-0.7)/100</f>
        <v>-1.4664999999999997</v>
      </c>
      <c r="M49" s="536">
        <f t="shared" si="33"/>
        <v>-3.3252983293556082E-2</v>
      </c>
      <c r="N49" s="461" t="s">
        <v>620</v>
      </c>
      <c r="O49" s="537">
        <v>44298</v>
      </c>
      <c r="P49" s="4"/>
      <c r="Q49" s="4"/>
      <c r="R49" s="32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69" customFormat="1" ht="15" customHeight="1">
      <c r="A50" s="394">
        <v>17</v>
      </c>
      <c r="B50" s="373">
        <v>44299</v>
      </c>
      <c r="C50" s="421"/>
      <c r="D50" s="529" t="s">
        <v>50</v>
      </c>
      <c r="E50" s="387" t="s">
        <v>557</v>
      </c>
      <c r="F50" s="387" t="s">
        <v>963</v>
      </c>
      <c r="G50" s="422">
        <v>2520</v>
      </c>
      <c r="H50" s="422"/>
      <c r="I50" s="387" t="s">
        <v>964</v>
      </c>
      <c r="J50" s="352" t="s">
        <v>558</v>
      </c>
      <c r="K50" s="352"/>
      <c r="L50" s="404"/>
      <c r="M50" s="402"/>
      <c r="N50" s="352"/>
      <c r="O50" s="409"/>
      <c r="P50" s="4"/>
      <c r="Q50" s="4"/>
      <c r="R50" s="324" t="s">
        <v>559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69" customFormat="1" ht="15" customHeight="1">
      <c r="A51" s="394">
        <v>18</v>
      </c>
      <c r="B51" s="418">
        <v>44301</v>
      </c>
      <c r="C51" s="421"/>
      <c r="D51" s="529" t="s">
        <v>249</v>
      </c>
      <c r="E51" s="387" t="s">
        <v>557</v>
      </c>
      <c r="F51" s="387" t="s">
        <v>985</v>
      </c>
      <c r="G51" s="422">
        <v>678</v>
      </c>
      <c r="H51" s="422"/>
      <c r="I51" s="387" t="s">
        <v>986</v>
      </c>
      <c r="J51" s="352" t="s">
        <v>558</v>
      </c>
      <c r="K51" s="352"/>
      <c r="L51" s="404"/>
      <c r="M51" s="402"/>
      <c r="N51" s="352"/>
      <c r="O51" s="409"/>
      <c r="P51" s="4"/>
      <c r="Q51" s="4"/>
      <c r="R51" s="32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69" customFormat="1" ht="15" customHeight="1">
      <c r="A52" s="394"/>
      <c r="B52" s="373"/>
      <c r="C52" s="421"/>
      <c r="D52" s="529"/>
      <c r="E52" s="387"/>
      <c r="F52" s="387"/>
      <c r="G52" s="422"/>
      <c r="H52" s="422"/>
      <c r="I52" s="387"/>
      <c r="J52" s="352"/>
      <c r="K52" s="352"/>
      <c r="L52" s="404"/>
      <c r="M52" s="402"/>
      <c r="N52" s="352"/>
      <c r="O52" s="409"/>
      <c r="P52" s="4"/>
      <c r="Q52" s="4"/>
      <c r="R52" s="324"/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69" customFormat="1" ht="15" customHeight="1">
      <c r="A53" s="394"/>
      <c r="B53" s="373"/>
      <c r="C53" s="421"/>
      <c r="D53" s="529"/>
      <c r="E53" s="387"/>
      <c r="F53" s="387"/>
      <c r="G53" s="422"/>
      <c r="H53" s="422"/>
      <c r="I53" s="387"/>
      <c r="J53" s="352"/>
      <c r="K53" s="352"/>
      <c r="L53" s="404"/>
      <c r="M53" s="402"/>
      <c r="N53" s="352"/>
      <c r="O53" s="409"/>
      <c r="P53" s="4"/>
      <c r="Q53" s="4"/>
      <c r="R53" s="324"/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69" customFormat="1" ht="15" customHeight="1">
      <c r="A54" s="394"/>
      <c r="B54" s="418"/>
      <c r="C54" s="421"/>
      <c r="D54" s="386"/>
      <c r="E54" s="387"/>
      <c r="F54" s="387"/>
      <c r="G54" s="422"/>
      <c r="H54" s="422"/>
      <c r="I54" s="387"/>
      <c r="J54" s="352"/>
      <c r="K54" s="352"/>
      <c r="L54" s="404"/>
      <c r="M54" s="402"/>
      <c r="N54" s="380"/>
      <c r="O54" s="393"/>
      <c r="P54" s="4"/>
      <c r="Q54" s="4"/>
      <c r="R54" s="324"/>
      <c r="S54" s="37"/>
      <c r="T54" s="37"/>
      <c r="U54" s="37"/>
      <c r="V54" s="37"/>
      <c r="W54" s="37"/>
      <c r="X54" s="37"/>
      <c r="Y54" s="37"/>
      <c r="Z54" s="37"/>
      <c r="AA54" s="37"/>
    </row>
    <row r="55" spans="1:34" ht="44.25" customHeight="1">
      <c r="A55" s="20" t="s">
        <v>560</v>
      </c>
      <c r="B55" s="36"/>
      <c r="C55" s="36"/>
      <c r="D55" s="37"/>
      <c r="E55" s="33"/>
      <c r="F55" s="33"/>
      <c r="G55" s="32"/>
      <c r="H55" s="32" t="s">
        <v>821</v>
      </c>
      <c r="I55" s="33"/>
      <c r="J55" s="14"/>
      <c r="K55" s="76"/>
      <c r="L55" s="77"/>
      <c r="M55" s="76"/>
      <c r="N55" s="78"/>
      <c r="O55" s="76"/>
      <c r="P55" s="4"/>
      <c r="Q55" s="410"/>
      <c r="R55" s="423"/>
      <c r="S55" s="410"/>
      <c r="T55" s="410"/>
      <c r="U55" s="410"/>
      <c r="V55" s="410"/>
      <c r="W55" s="410"/>
      <c r="X55" s="410"/>
      <c r="Y55" s="410"/>
      <c r="Z55" s="37"/>
      <c r="AA55" s="37"/>
      <c r="AB55" s="37"/>
    </row>
    <row r="56" spans="1:34" s="3" customFormat="1">
      <c r="A56" s="26" t="s">
        <v>561</v>
      </c>
      <c r="B56" s="20"/>
      <c r="C56" s="20"/>
      <c r="D56" s="20"/>
      <c r="E56" s="2"/>
      <c r="F56" s="27" t="s">
        <v>562</v>
      </c>
      <c r="G56" s="38"/>
      <c r="H56" s="39"/>
      <c r="I56" s="79"/>
      <c r="J56" s="14"/>
      <c r="K56" s="80"/>
      <c r="L56" s="81"/>
      <c r="M56" s="82"/>
      <c r="N56" s="83"/>
      <c r="O56" s="84"/>
      <c r="P56" s="2"/>
      <c r="Q56" s="1"/>
      <c r="R56" s="9"/>
      <c r="Z56" s="6"/>
      <c r="AA56" s="6"/>
      <c r="AB56" s="6"/>
      <c r="AC56" s="6"/>
      <c r="AD56" s="6"/>
      <c r="AE56" s="6"/>
      <c r="AF56" s="6"/>
      <c r="AG56" s="6"/>
      <c r="AH56" s="6"/>
    </row>
    <row r="57" spans="1:34" s="6" customFormat="1" ht="14.25" customHeight="1">
      <c r="A57" s="26"/>
      <c r="B57" s="20"/>
      <c r="C57" s="20"/>
      <c r="D57" s="20"/>
      <c r="E57" s="29"/>
      <c r="F57" s="27" t="s">
        <v>564</v>
      </c>
      <c r="G57" s="38"/>
      <c r="H57" s="39"/>
      <c r="I57" s="79"/>
      <c r="J57" s="14"/>
      <c r="K57" s="80"/>
      <c r="L57" s="81"/>
      <c r="M57" s="82"/>
      <c r="N57" s="83"/>
      <c r="O57" s="84"/>
      <c r="P57" s="2"/>
      <c r="Q57" s="1"/>
      <c r="R57" s="9"/>
      <c r="S57" s="3"/>
      <c r="Y57" s="3"/>
      <c r="Z57" s="3"/>
    </row>
    <row r="58" spans="1:34" s="6" customFormat="1" ht="14.25" customHeight="1">
      <c r="A58" s="20"/>
      <c r="B58" s="20"/>
      <c r="C58" s="20"/>
      <c r="D58" s="20"/>
      <c r="E58" s="29"/>
      <c r="F58" s="14"/>
      <c r="G58" s="14"/>
      <c r="H58" s="28"/>
      <c r="I58" s="33"/>
      <c r="J58" s="68"/>
      <c r="K58" s="65"/>
      <c r="L58" s="66"/>
      <c r="M58" s="14"/>
      <c r="N58" s="69"/>
      <c r="O58" s="54"/>
      <c r="P58" s="5"/>
      <c r="Q58" s="1"/>
      <c r="R58" s="9"/>
      <c r="S58" s="3"/>
      <c r="Y58" s="3"/>
      <c r="Z58" s="3"/>
    </row>
    <row r="59" spans="1:34" s="6" customFormat="1" ht="15">
      <c r="A59" s="40" t="s">
        <v>571</v>
      </c>
      <c r="B59" s="40"/>
      <c r="C59" s="40"/>
      <c r="D59" s="40"/>
      <c r="E59" s="29"/>
      <c r="F59" s="14"/>
      <c r="G59" s="9"/>
      <c r="H59" s="14"/>
      <c r="I59" s="9"/>
      <c r="J59" s="85"/>
      <c r="K59" s="9"/>
      <c r="L59" s="9"/>
      <c r="M59" s="9"/>
      <c r="N59" s="9"/>
      <c r="O59" s="86"/>
      <c r="P59"/>
      <c r="Q59" s="1"/>
      <c r="R59" s="9"/>
      <c r="S59" s="3"/>
      <c r="Y59" s="3"/>
      <c r="Z59" s="3"/>
    </row>
    <row r="60" spans="1:34" s="6" customFormat="1" ht="38.25">
      <c r="A60" s="18" t="s">
        <v>16</v>
      </c>
      <c r="B60" s="18" t="s">
        <v>534</v>
      </c>
      <c r="C60" s="18"/>
      <c r="D60" s="19" t="s">
        <v>545</v>
      </c>
      <c r="E60" s="18" t="s">
        <v>546</v>
      </c>
      <c r="F60" s="18" t="s">
        <v>547</v>
      </c>
      <c r="G60" s="18" t="s">
        <v>566</v>
      </c>
      <c r="H60" s="18" t="s">
        <v>549</v>
      </c>
      <c r="I60" s="18" t="s">
        <v>550</v>
      </c>
      <c r="J60" s="17" t="s">
        <v>551</v>
      </c>
      <c r="K60" s="74" t="s">
        <v>572</v>
      </c>
      <c r="L60" s="60" t="s">
        <v>819</v>
      </c>
      <c r="M60" s="74" t="s">
        <v>568</v>
      </c>
      <c r="N60" s="18" t="s">
        <v>569</v>
      </c>
      <c r="O60" s="17" t="s">
        <v>554</v>
      </c>
      <c r="P60" s="87" t="s">
        <v>555</v>
      </c>
      <c r="Q60" s="1"/>
      <c r="R60" s="14"/>
      <c r="S60" s="3"/>
      <c r="Y60" s="3"/>
      <c r="Z60" s="3"/>
    </row>
    <row r="61" spans="1:34" s="369" customFormat="1" ht="13.9" customHeight="1">
      <c r="A61" s="518">
        <v>1</v>
      </c>
      <c r="B61" s="467">
        <v>44287</v>
      </c>
      <c r="C61" s="519"/>
      <c r="D61" s="446" t="s">
        <v>858</v>
      </c>
      <c r="E61" s="520" t="s">
        <v>557</v>
      </c>
      <c r="F61" s="444">
        <v>2250</v>
      </c>
      <c r="G61" s="444">
        <v>2198</v>
      </c>
      <c r="H61" s="444">
        <v>2295</v>
      </c>
      <c r="I61" s="445" t="s">
        <v>859</v>
      </c>
      <c r="J61" s="445" t="s">
        <v>890</v>
      </c>
      <c r="K61" s="521">
        <f t="shared" ref="K61" si="34">H61-F61</f>
        <v>45</v>
      </c>
      <c r="L61" s="524">
        <f t="shared" ref="L61" si="35">(H61*N61)*0.035%</f>
        <v>200.81250000000003</v>
      </c>
      <c r="M61" s="522">
        <f t="shared" ref="M61" si="36">(K61*N61)-L61</f>
        <v>11049.1875</v>
      </c>
      <c r="N61" s="445">
        <v>250</v>
      </c>
      <c r="O61" s="523" t="s">
        <v>556</v>
      </c>
      <c r="P61" s="443">
        <v>44292</v>
      </c>
      <c r="Q61" s="363"/>
      <c r="R61" s="324" t="s">
        <v>559</v>
      </c>
      <c r="S61" s="37"/>
      <c r="Y61" s="37"/>
      <c r="Z61" s="37"/>
    </row>
    <row r="62" spans="1:34" s="369" customFormat="1" ht="13.9" customHeight="1">
      <c r="A62" s="518">
        <v>2</v>
      </c>
      <c r="B62" s="467">
        <v>44287</v>
      </c>
      <c r="C62" s="519"/>
      <c r="D62" s="446" t="s">
        <v>870</v>
      </c>
      <c r="E62" s="520" t="s">
        <v>557</v>
      </c>
      <c r="F62" s="444">
        <v>524.5</v>
      </c>
      <c r="G62" s="444">
        <v>517</v>
      </c>
      <c r="H62" s="444">
        <v>527</v>
      </c>
      <c r="I62" s="445" t="s">
        <v>871</v>
      </c>
      <c r="J62" s="445" t="s">
        <v>881</v>
      </c>
      <c r="K62" s="521">
        <f t="shared" ref="K62" si="37">H62-F62</f>
        <v>2.5</v>
      </c>
      <c r="L62" s="524">
        <f t="shared" ref="L62" si="38">(H62*N62)*0.035%</f>
        <v>341.41695000000004</v>
      </c>
      <c r="M62" s="522">
        <f t="shared" ref="M62" si="39">(K62*N62)-L62</f>
        <v>4286.0830500000002</v>
      </c>
      <c r="N62" s="445">
        <v>1851</v>
      </c>
      <c r="O62" s="523" t="s">
        <v>556</v>
      </c>
      <c r="P62" s="443">
        <v>44291</v>
      </c>
      <c r="Q62" s="363"/>
      <c r="R62" s="324" t="s">
        <v>559</v>
      </c>
      <c r="S62" s="37"/>
      <c r="Y62" s="37"/>
      <c r="Z62" s="37"/>
    </row>
    <row r="63" spans="1:34" s="369" customFormat="1" ht="13.9" customHeight="1">
      <c r="A63" s="518">
        <v>3</v>
      </c>
      <c r="B63" s="467">
        <v>44293</v>
      </c>
      <c r="C63" s="519"/>
      <c r="D63" s="446" t="s">
        <v>898</v>
      </c>
      <c r="E63" s="520" t="s">
        <v>557</v>
      </c>
      <c r="F63" s="444">
        <v>1352</v>
      </c>
      <c r="G63" s="444">
        <v>1320</v>
      </c>
      <c r="H63" s="444">
        <v>1383.5</v>
      </c>
      <c r="I63" s="445" t="s">
        <v>899</v>
      </c>
      <c r="J63" s="445" t="s">
        <v>895</v>
      </c>
      <c r="K63" s="521">
        <f t="shared" ref="K63" si="40">H63-F63</f>
        <v>31.5</v>
      </c>
      <c r="L63" s="524">
        <f t="shared" ref="L63" si="41">(H63*N63)*0.035%</f>
        <v>193.69000000000003</v>
      </c>
      <c r="M63" s="522">
        <f t="shared" ref="M63" si="42">(K63*N63)-L63</f>
        <v>12406.31</v>
      </c>
      <c r="N63" s="445">
        <v>400</v>
      </c>
      <c r="O63" s="523" t="s">
        <v>556</v>
      </c>
      <c r="P63" s="443">
        <v>44293</v>
      </c>
      <c r="Q63" s="363"/>
      <c r="R63" s="324" t="s">
        <v>792</v>
      </c>
      <c r="S63" s="37"/>
      <c r="Y63" s="37"/>
      <c r="Z63" s="37"/>
    </row>
    <row r="64" spans="1:34" s="369" customFormat="1" ht="13.9" customHeight="1">
      <c r="A64" s="518">
        <v>4</v>
      </c>
      <c r="B64" s="467">
        <v>44293</v>
      </c>
      <c r="C64" s="519"/>
      <c r="D64" s="446" t="s">
        <v>909</v>
      </c>
      <c r="E64" s="520" t="s">
        <v>557</v>
      </c>
      <c r="F64" s="444">
        <v>3292.5</v>
      </c>
      <c r="G64" s="444">
        <v>3245</v>
      </c>
      <c r="H64" s="444">
        <v>3321</v>
      </c>
      <c r="I64" s="445" t="s">
        <v>910</v>
      </c>
      <c r="J64" s="445" t="s">
        <v>928</v>
      </c>
      <c r="K64" s="521">
        <f t="shared" ref="K64:K65" si="43">H64-F64</f>
        <v>28.5</v>
      </c>
      <c r="L64" s="524">
        <f t="shared" ref="L64" si="44">(H64*N64)*0.035%</f>
        <v>348.70500000000004</v>
      </c>
      <c r="M64" s="522">
        <f t="shared" ref="M64" si="45">(K64*N64)-L64</f>
        <v>8201.2950000000001</v>
      </c>
      <c r="N64" s="445">
        <v>300</v>
      </c>
      <c r="O64" s="523" t="s">
        <v>556</v>
      </c>
      <c r="P64" s="443">
        <v>44294</v>
      </c>
      <c r="Q64" s="363"/>
      <c r="R64" s="324" t="s">
        <v>792</v>
      </c>
      <c r="S64" s="37"/>
      <c r="Y64" s="37"/>
      <c r="Z64" s="37"/>
    </row>
    <row r="65" spans="1:34" s="369" customFormat="1" ht="13.9" customHeight="1">
      <c r="A65" s="576">
        <v>5</v>
      </c>
      <c r="B65" s="578">
        <v>44293</v>
      </c>
      <c r="C65" s="479"/>
      <c r="D65" s="459" t="s">
        <v>911</v>
      </c>
      <c r="E65" s="480" t="s">
        <v>557</v>
      </c>
      <c r="F65" s="460">
        <v>2943</v>
      </c>
      <c r="G65" s="460">
        <v>2870</v>
      </c>
      <c r="H65" s="460">
        <v>2870</v>
      </c>
      <c r="I65" s="461">
        <v>3100</v>
      </c>
      <c r="J65" s="580" t="s">
        <v>947</v>
      </c>
      <c r="K65" s="526">
        <f t="shared" si="43"/>
        <v>-73</v>
      </c>
      <c r="L65" s="526">
        <v>200.81250000000003</v>
      </c>
      <c r="M65" s="580">
        <f>(-46*300)-300.81</f>
        <v>-14100.81</v>
      </c>
      <c r="N65" s="580">
        <v>300</v>
      </c>
      <c r="O65" s="582" t="s">
        <v>620</v>
      </c>
      <c r="P65" s="574">
        <v>44267</v>
      </c>
      <c r="Q65" s="363"/>
      <c r="R65" s="324" t="s">
        <v>559</v>
      </c>
      <c r="S65" s="37"/>
      <c r="Y65" s="37"/>
      <c r="Z65" s="37"/>
    </row>
    <row r="66" spans="1:34" s="369" customFormat="1" ht="13.9" customHeight="1">
      <c r="A66" s="577"/>
      <c r="B66" s="579"/>
      <c r="C66" s="479"/>
      <c r="D66" s="459" t="s">
        <v>915</v>
      </c>
      <c r="E66" s="480" t="s">
        <v>891</v>
      </c>
      <c r="F66" s="460">
        <v>48.5</v>
      </c>
      <c r="G66" s="460"/>
      <c r="H66" s="460">
        <v>21.5</v>
      </c>
      <c r="I66" s="461"/>
      <c r="J66" s="581"/>
      <c r="K66" s="527">
        <f>F66-H66</f>
        <v>27</v>
      </c>
      <c r="L66" s="526">
        <v>100</v>
      </c>
      <c r="M66" s="581"/>
      <c r="N66" s="581"/>
      <c r="O66" s="583"/>
      <c r="P66" s="575"/>
      <c r="Q66" s="363"/>
      <c r="R66" s="324" t="s">
        <v>559</v>
      </c>
      <c r="S66" s="37"/>
      <c r="Y66" s="37"/>
      <c r="Z66" s="37"/>
    </row>
    <row r="67" spans="1:34" s="369" customFormat="1" ht="13.9" customHeight="1">
      <c r="A67" s="576">
        <v>6</v>
      </c>
      <c r="B67" s="578">
        <v>44293</v>
      </c>
      <c r="C67" s="479"/>
      <c r="D67" s="459" t="s">
        <v>912</v>
      </c>
      <c r="E67" s="480" t="s">
        <v>557</v>
      </c>
      <c r="F67" s="460">
        <v>1048</v>
      </c>
      <c r="G67" s="460">
        <v>1018</v>
      </c>
      <c r="H67" s="460">
        <v>1018</v>
      </c>
      <c r="I67" s="461">
        <v>1100</v>
      </c>
      <c r="J67" s="580" t="s">
        <v>948</v>
      </c>
      <c r="K67" s="526">
        <f>H67-F67</f>
        <v>-30</v>
      </c>
      <c r="L67" s="526">
        <v>200.81250000000003</v>
      </c>
      <c r="M67" s="580">
        <f>(-22*700)-300.81</f>
        <v>-15700.81</v>
      </c>
      <c r="N67" s="580">
        <v>700</v>
      </c>
      <c r="O67" s="582" t="s">
        <v>620</v>
      </c>
      <c r="P67" s="574">
        <v>44267</v>
      </c>
      <c r="Q67" s="363"/>
      <c r="R67" s="324" t="s">
        <v>559</v>
      </c>
      <c r="S67" s="37"/>
      <c r="Y67" s="37"/>
      <c r="Z67" s="37"/>
    </row>
    <row r="68" spans="1:34" s="369" customFormat="1" ht="13.9" customHeight="1">
      <c r="A68" s="577"/>
      <c r="B68" s="579"/>
      <c r="C68" s="479"/>
      <c r="D68" s="459" t="s">
        <v>913</v>
      </c>
      <c r="E68" s="480" t="s">
        <v>891</v>
      </c>
      <c r="F68" s="460">
        <v>21</v>
      </c>
      <c r="G68" s="460"/>
      <c r="H68" s="460">
        <v>13</v>
      </c>
      <c r="I68" s="461"/>
      <c r="J68" s="581"/>
      <c r="K68" s="527">
        <v>8</v>
      </c>
      <c r="L68" s="526">
        <v>100</v>
      </c>
      <c r="M68" s="581"/>
      <c r="N68" s="581"/>
      <c r="O68" s="583"/>
      <c r="P68" s="575"/>
      <c r="Q68" s="363"/>
      <c r="R68" s="324" t="s">
        <v>559</v>
      </c>
      <c r="S68" s="37"/>
      <c r="Y68" s="37"/>
      <c r="Z68" s="37"/>
    </row>
    <row r="69" spans="1:34" s="369" customFormat="1" ht="13.9" customHeight="1">
      <c r="A69" s="576">
        <v>7</v>
      </c>
      <c r="B69" s="578">
        <v>44294</v>
      </c>
      <c r="C69" s="479"/>
      <c r="D69" s="459" t="s">
        <v>919</v>
      </c>
      <c r="E69" s="480" t="s">
        <v>557</v>
      </c>
      <c r="F69" s="460">
        <v>1049</v>
      </c>
      <c r="G69" s="460">
        <v>1018</v>
      </c>
      <c r="H69" s="460">
        <v>1034</v>
      </c>
      <c r="I69" s="461">
        <v>1100</v>
      </c>
      <c r="J69" s="580" t="s">
        <v>921</v>
      </c>
      <c r="K69" s="526">
        <v>-15</v>
      </c>
      <c r="L69" s="526">
        <f t="shared" ref="L69" si="46">(H69*N69)*0.035%</f>
        <v>434.28000000000009</v>
      </c>
      <c r="M69" s="580">
        <v>-12000</v>
      </c>
      <c r="N69" s="580">
        <v>1200</v>
      </c>
      <c r="O69" s="582" t="s">
        <v>620</v>
      </c>
      <c r="P69" s="584">
        <v>44294</v>
      </c>
      <c r="Q69" s="363"/>
      <c r="R69" s="324" t="s">
        <v>559</v>
      </c>
      <c r="S69" s="37"/>
      <c r="Y69" s="37"/>
      <c r="Z69" s="37"/>
    </row>
    <row r="70" spans="1:34" s="369" customFormat="1" ht="13.9" customHeight="1">
      <c r="A70" s="577"/>
      <c r="B70" s="579"/>
      <c r="C70" s="479"/>
      <c r="D70" s="459" t="s">
        <v>920</v>
      </c>
      <c r="E70" s="480" t="s">
        <v>891</v>
      </c>
      <c r="F70" s="460">
        <v>21</v>
      </c>
      <c r="G70" s="460"/>
      <c r="H70" s="460">
        <v>16</v>
      </c>
      <c r="I70" s="461"/>
      <c r="J70" s="581"/>
      <c r="K70" s="527">
        <v>5</v>
      </c>
      <c r="L70" s="526">
        <v>100</v>
      </c>
      <c r="M70" s="581"/>
      <c r="N70" s="581"/>
      <c r="O70" s="583"/>
      <c r="P70" s="585"/>
      <c r="Q70" s="363"/>
      <c r="R70" s="324" t="s">
        <v>559</v>
      </c>
      <c r="S70" s="37"/>
      <c r="Y70" s="37"/>
      <c r="Z70" s="37"/>
    </row>
    <row r="71" spans="1:34" s="369" customFormat="1" ht="13.9" customHeight="1">
      <c r="A71" s="510"/>
      <c r="B71" s="418"/>
      <c r="C71" s="419"/>
      <c r="D71" s="412"/>
      <c r="E71" s="413"/>
      <c r="F71" s="387"/>
      <c r="G71" s="387"/>
      <c r="H71" s="387"/>
      <c r="I71" s="352"/>
      <c r="J71" s="352"/>
      <c r="K71" s="511"/>
      <c r="L71" s="406"/>
      <c r="M71" s="496"/>
      <c r="N71" s="352"/>
      <c r="O71" s="380"/>
      <c r="P71" s="393"/>
      <c r="Q71" s="363"/>
      <c r="R71" s="324"/>
      <c r="S71" s="37"/>
      <c r="Y71" s="37"/>
      <c r="Z71" s="37"/>
    </row>
    <row r="72" spans="1:34" s="369" customFormat="1" ht="13.9" customHeight="1">
      <c r="A72" s="510"/>
      <c r="B72" s="418"/>
      <c r="C72" s="419"/>
      <c r="D72" s="412"/>
      <c r="E72" s="413"/>
      <c r="F72" s="387"/>
      <c r="G72" s="387"/>
      <c r="H72" s="387"/>
      <c r="I72" s="352"/>
      <c r="J72" s="352"/>
      <c r="K72" s="511"/>
      <c r="L72" s="406"/>
      <c r="M72" s="496"/>
      <c r="N72" s="352"/>
      <c r="O72" s="380"/>
      <c r="P72" s="393"/>
      <c r="Q72" s="363"/>
      <c r="R72" s="324"/>
      <c r="S72" s="37"/>
      <c r="Y72" s="37"/>
      <c r="Z72" s="37"/>
    </row>
    <row r="73" spans="1:34" s="369" customFormat="1" ht="13.9" customHeight="1">
      <c r="A73" s="420"/>
      <c r="B73" s="418"/>
      <c r="C73" s="419"/>
      <c r="D73" s="412"/>
      <c r="E73" s="413"/>
      <c r="F73" s="387"/>
      <c r="G73" s="387"/>
      <c r="H73" s="387"/>
      <c r="I73" s="352"/>
      <c r="J73" s="352"/>
      <c r="K73" s="352"/>
      <c r="L73" s="352"/>
      <c r="M73" s="352"/>
      <c r="N73" s="352"/>
      <c r="O73" s="352"/>
      <c r="P73" s="352"/>
      <c r="Q73" s="363"/>
      <c r="R73" s="324"/>
      <c r="S73" s="37"/>
      <c r="Y73" s="37"/>
      <c r="Z73" s="37"/>
    </row>
    <row r="74" spans="1:34" s="369" customFormat="1" ht="13.9" customHeight="1">
      <c r="A74" s="430"/>
      <c r="B74" s="424"/>
      <c r="C74" s="431"/>
      <c r="D74" s="432"/>
      <c r="E74" s="353"/>
      <c r="F74" s="399"/>
      <c r="G74" s="399"/>
      <c r="H74" s="399"/>
      <c r="I74" s="395"/>
      <c r="J74" s="395"/>
      <c r="K74" s="395"/>
      <c r="L74" s="395"/>
      <c r="M74" s="395"/>
      <c r="N74" s="395"/>
      <c r="O74" s="395"/>
      <c r="P74" s="395"/>
      <c r="Q74" s="363"/>
      <c r="R74" s="324"/>
      <c r="S74" s="37"/>
      <c r="Y74" s="37"/>
      <c r="Z74" s="37"/>
    </row>
    <row r="75" spans="1:34" s="3" customFormat="1">
      <c r="A75" s="41"/>
      <c r="B75" s="42"/>
      <c r="C75" s="43"/>
      <c r="D75" s="44"/>
      <c r="E75" s="45"/>
      <c r="F75" s="46"/>
      <c r="G75" s="46"/>
      <c r="H75" s="46"/>
      <c r="I75" s="46"/>
      <c r="J75" s="14"/>
      <c r="K75" s="88"/>
      <c r="L75" s="88"/>
      <c r="M75" s="14"/>
      <c r="N75" s="13"/>
      <c r="O75" s="89"/>
      <c r="P75" s="2"/>
      <c r="Q75" s="1"/>
      <c r="R75" s="14"/>
      <c r="Z75" s="6"/>
      <c r="AA75" s="6"/>
      <c r="AB75" s="6"/>
      <c r="AC75" s="6"/>
      <c r="AD75" s="6"/>
      <c r="AE75" s="6"/>
      <c r="AF75" s="6"/>
      <c r="AG75" s="6"/>
      <c r="AH75" s="6"/>
    </row>
    <row r="76" spans="1:34" s="3" customFormat="1" ht="15">
      <c r="A76" s="47" t="s">
        <v>573</v>
      </c>
      <c r="B76" s="47"/>
      <c r="C76" s="47"/>
      <c r="D76" s="47"/>
      <c r="E76" s="48"/>
      <c r="F76" s="46"/>
      <c r="G76" s="46"/>
      <c r="H76" s="46"/>
      <c r="I76" s="46"/>
      <c r="J76" s="50"/>
      <c r="K76" s="9"/>
      <c r="L76" s="9"/>
      <c r="M76" s="9"/>
      <c r="N76" s="8"/>
      <c r="O76" s="50"/>
      <c r="P76" s="2"/>
      <c r="Q76" s="1"/>
      <c r="R76" s="14"/>
      <c r="Z76" s="6"/>
      <c r="AA76" s="6"/>
      <c r="AB76" s="6"/>
      <c r="AC76" s="6"/>
      <c r="AD76" s="6"/>
      <c r="AE76" s="6"/>
      <c r="AF76" s="6"/>
      <c r="AG76" s="6"/>
      <c r="AH76" s="6"/>
    </row>
    <row r="77" spans="1:34" s="3" customFormat="1" ht="38.25">
      <c r="A77" s="18" t="s">
        <v>16</v>
      </c>
      <c r="B77" s="18" t="s">
        <v>534</v>
      </c>
      <c r="C77" s="18"/>
      <c r="D77" s="19" t="s">
        <v>545</v>
      </c>
      <c r="E77" s="18" t="s">
        <v>546</v>
      </c>
      <c r="F77" s="18" t="s">
        <v>547</v>
      </c>
      <c r="G77" s="49" t="s">
        <v>566</v>
      </c>
      <c r="H77" s="18" t="s">
        <v>549</v>
      </c>
      <c r="I77" s="18" t="s">
        <v>550</v>
      </c>
      <c r="J77" s="17" t="s">
        <v>551</v>
      </c>
      <c r="K77" s="17" t="s">
        <v>574</v>
      </c>
      <c r="L77" s="60" t="s">
        <v>819</v>
      </c>
      <c r="M77" s="74" t="s">
        <v>568</v>
      </c>
      <c r="N77" s="18" t="s">
        <v>569</v>
      </c>
      <c r="O77" s="18" t="s">
        <v>554</v>
      </c>
      <c r="P77" s="19" t="s">
        <v>555</v>
      </c>
      <c r="Q77" s="1"/>
      <c r="R77" s="14"/>
      <c r="Z77" s="6"/>
      <c r="AA77" s="6"/>
      <c r="AB77" s="6"/>
      <c r="AC77" s="6"/>
      <c r="AD77" s="6"/>
      <c r="AE77" s="6"/>
      <c r="AF77" s="6"/>
      <c r="AG77" s="6"/>
      <c r="AH77" s="6"/>
    </row>
    <row r="78" spans="1:34" s="369" customFormat="1" ht="13.9" customHeight="1">
      <c r="A78" s="509">
        <v>1</v>
      </c>
      <c r="B78" s="472">
        <v>44287</v>
      </c>
      <c r="C78" s="479"/>
      <c r="D78" s="459" t="s">
        <v>866</v>
      </c>
      <c r="E78" s="480" t="s">
        <v>557</v>
      </c>
      <c r="F78" s="460">
        <v>94</v>
      </c>
      <c r="G78" s="460">
        <v>58</v>
      </c>
      <c r="H78" s="460">
        <v>58</v>
      </c>
      <c r="I78" s="508" t="s">
        <v>867</v>
      </c>
      <c r="J78" s="461" t="s">
        <v>868</v>
      </c>
      <c r="K78" s="507">
        <f>H78-F78</f>
        <v>-36</v>
      </c>
      <c r="L78" s="461">
        <v>100</v>
      </c>
      <c r="M78" s="498">
        <f t="shared" ref="M78" si="47">(K78*N78)-L78</f>
        <v>-2800</v>
      </c>
      <c r="N78" s="461">
        <v>75</v>
      </c>
      <c r="O78" s="499" t="s">
        <v>620</v>
      </c>
      <c r="P78" s="504">
        <v>44287</v>
      </c>
      <c r="Q78" s="363"/>
      <c r="R78" s="324" t="s">
        <v>559</v>
      </c>
      <c r="S78" s="37"/>
      <c r="Y78" s="37"/>
      <c r="Z78" s="37"/>
    </row>
    <row r="79" spans="1:34" s="369" customFormat="1" ht="13.9" customHeight="1">
      <c r="A79" s="518">
        <v>2</v>
      </c>
      <c r="B79" s="467">
        <v>44287</v>
      </c>
      <c r="C79" s="519"/>
      <c r="D79" s="446" t="s">
        <v>869</v>
      </c>
      <c r="E79" s="520" t="s">
        <v>557</v>
      </c>
      <c r="F79" s="444">
        <v>295</v>
      </c>
      <c r="G79" s="444">
        <v>95</v>
      </c>
      <c r="H79" s="444">
        <v>395</v>
      </c>
      <c r="I79" s="445">
        <v>600</v>
      </c>
      <c r="J79" s="445" t="s">
        <v>875</v>
      </c>
      <c r="K79" s="521">
        <f>H79-F79</f>
        <v>100</v>
      </c>
      <c r="L79" s="445">
        <v>100</v>
      </c>
      <c r="M79" s="522">
        <f t="shared" ref="M79" si="48">(K79*N79)-L79</f>
        <v>2400</v>
      </c>
      <c r="N79" s="445">
        <v>25</v>
      </c>
      <c r="O79" s="523" t="s">
        <v>556</v>
      </c>
      <c r="P79" s="443">
        <v>44291</v>
      </c>
      <c r="Q79" s="363"/>
      <c r="R79" s="324" t="s">
        <v>559</v>
      </c>
      <c r="S79" s="37"/>
      <c r="Y79" s="37"/>
      <c r="Z79" s="37"/>
    </row>
    <row r="80" spans="1:34" s="369" customFormat="1" ht="13.9" customHeight="1">
      <c r="A80" s="518">
        <v>3</v>
      </c>
      <c r="B80" s="467">
        <v>44291</v>
      </c>
      <c r="C80" s="519"/>
      <c r="D80" s="446" t="s">
        <v>876</v>
      </c>
      <c r="E80" s="520" t="s">
        <v>557</v>
      </c>
      <c r="F80" s="444">
        <v>62.5</v>
      </c>
      <c r="G80" s="444">
        <v>30</v>
      </c>
      <c r="H80" s="444">
        <v>77.5</v>
      </c>
      <c r="I80" s="445">
        <v>140</v>
      </c>
      <c r="J80" s="445" t="s">
        <v>888</v>
      </c>
      <c r="K80" s="521">
        <f>H80-F80</f>
        <v>15</v>
      </c>
      <c r="L80" s="445">
        <v>100</v>
      </c>
      <c r="M80" s="522">
        <f t="shared" ref="M80" si="49">(K80*N80)-L80</f>
        <v>1025</v>
      </c>
      <c r="N80" s="445">
        <v>75</v>
      </c>
      <c r="O80" s="523" t="s">
        <v>556</v>
      </c>
      <c r="P80" s="443">
        <v>44292</v>
      </c>
      <c r="Q80" s="363"/>
      <c r="R80" s="324" t="s">
        <v>792</v>
      </c>
      <c r="S80" s="37"/>
      <c r="Y80" s="37"/>
      <c r="Z80" s="37"/>
    </row>
    <row r="81" spans="1:26" s="369" customFormat="1" ht="13.9" customHeight="1">
      <c r="A81" s="518">
        <v>4</v>
      </c>
      <c r="B81" s="467">
        <v>44292</v>
      </c>
      <c r="C81" s="519"/>
      <c r="D81" s="446" t="s">
        <v>866</v>
      </c>
      <c r="E81" s="520" t="s">
        <v>557</v>
      </c>
      <c r="F81" s="444">
        <v>72</v>
      </c>
      <c r="G81" s="444">
        <v>30</v>
      </c>
      <c r="H81" s="444">
        <v>89</v>
      </c>
      <c r="I81" s="445">
        <v>140</v>
      </c>
      <c r="J81" s="445" t="s">
        <v>889</v>
      </c>
      <c r="K81" s="521">
        <f t="shared" ref="K81:K84" si="50">H81-F81</f>
        <v>17</v>
      </c>
      <c r="L81" s="445">
        <v>100</v>
      </c>
      <c r="M81" s="522">
        <f t="shared" ref="M81:M86" si="51">(K81*N81)-L81</f>
        <v>1175</v>
      </c>
      <c r="N81" s="445">
        <v>75</v>
      </c>
      <c r="O81" s="523" t="s">
        <v>556</v>
      </c>
      <c r="P81" s="525">
        <v>44292</v>
      </c>
      <c r="Q81" s="363"/>
      <c r="R81" s="324" t="s">
        <v>792</v>
      </c>
      <c r="S81" s="37"/>
      <c r="Y81" s="37"/>
      <c r="Z81" s="37"/>
    </row>
    <row r="82" spans="1:26" s="369" customFormat="1" ht="13.9" customHeight="1">
      <c r="A82" s="518">
        <v>5</v>
      </c>
      <c r="B82" s="467">
        <v>44292</v>
      </c>
      <c r="C82" s="519"/>
      <c r="D82" s="446" t="s">
        <v>885</v>
      </c>
      <c r="E82" s="520" t="s">
        <v>557</v>
      </c>
      <c r="F82" s="444">
        <v>8.15</v>
      </c>
      <c r="G82" s="444">
        <v>5</v>
      </c>
      <c r="H82" s="444">
        <v>9.1999999999999993</v>
      </c>
      <c r="I82" s="445">
        <v>14</v>
      </c>
      <c r="J82" s="445" t="s">
        <v>893</v>
      </c>
      <c r="K82" s="521">
        <f t="shared" si="50"/>
        <v>1.0499999999999989</v>
      </c>
      <c r="L82" s="445">
        <v>100</v>
      </c>
      <c r="M82" s="522">
        <f t="shared" si="51"/>
        <v>1789.9999999999982</v>
      </c>
      <c r="N82" s="445">
        <v>1800</v>
      </c>
      <c r="O82" s="523" t="s">
        <v>556</v>
      </c>
      <c r="P82" s="525">
        <v>44292</v>
      </c>
      <c r="Q82" s="363"/>
      <c r="R82" s="324" t="s">
        <v>792</v>
      </c>
      <c r="S82" s="37"/>
      <c r="Y82" s="37"/>
      <c r="Z82" s="37"/>
    </row>
    <row r="83" spans="1:26" s="369" customFormat="1" ht="13.9" customHeight="1">
      <c r="A83" s="518">
        <v>6</v>
      </c>
      <c r="B83" s="467">
        <v>44292</v>
      </c>
      <c r="C83" s="519"/>
      <c r="D83" s="446" t="s">
        <v>866</v>
      </c>
      <c r="E83" s="520" t="s">
        <v>557</v>
      </c>
      <c r="F83" s="444">
        <v>65</v>
      </c>
      <c r="G83" s="444">
        <v>28</v>
      </c>
      <c r="H83" s="444">
        <v>82</v>
      </c>
      <c r="I83" s="445">
        <v>140</v>
      </c>
      <c r="J83" s="445" t="s">
        <v>889</v>
      </c>
      <c r="K83" s="521">
        <f t="shared" si="50"/>
        <v>17</v>
      </c>
      <c r="L83" s="445">
        <v>100</v>
      </c>
      <c r="M83" s="522">
        <f t="shared" si="51"/>
        <v>1175</v>
      </c>
      <c r="N83" s="445">
        <v>75</v>
      </c>
      <c r="O83" s="523" t="s">
        <v>556</v>
      </c>
      <c r="P83" s="525">
        <v>44292</v>
      </c>
      <c r="Q83" s="363"/>
      <c r="R83" s="324" t="s">
        <v>792</v>
      </c>
      <c r="S83" s="37"/>
      <c r="Y83" s="37"/>
      <c r="Z83" s="37"/>
    </row>
    <row r="84" spans="1:26" s="369" customFormat="1" ht="13.9" customHeight="1">
      <c r="A84" s="518">
        <v>7</v>
      </c>
      <c r="B84" s="467">
        <v>44292</v>
      </c>
      <c r="C84" s="519"/>
      <c r="D84" s="446" t="s">
        <v>886</v>
      </c>
      <c r="E84" s="520" t="s">
        <v>557</v>
      </c>
      <c r="F84" s="444">
        <v>85</v>
      </c>
      <c r="G84" s="444">
        <v>40</v>
      </c>
      <c r="H84" s="444">
        <v>100</v>
      </c>
      <c r="I84" s="445" t="s">
        <v>887</v>
      </c>
      <c r="J84" s="445" t="s">
        <v>888</v>
      </c>
      <c r="K84" s="521">
        <f t="shared" si="50"/>
        <v>15</v>
      </c>
      <c r="L84" s="445">
        <v>100</v>
      </c>
      <c r="M84" s="522">
        <f t="shared" si="51"/>
        <v>1025</v>
      </c>
      <c r="N84" s="445">
        <v>75</v>
      </c>
      <c r="O84" s="523" t="s">
        <v>556</v>
      </c>
      <c r="P84" s="525">
        <v>44292</v>
      </c>
      <c r="Q84" s="363"/>
      <c r="R84" s="324" t="s">
        <v>792</v>
      </c>
      <c r="S84" s="37"/>
      <c r="Y84" s="37"/>
      <c r="Z84" s="37"/>
    </row>
    <row r="85" spans="1:26" s="369" customFormat="1" ht="13.9" customHeight="1">
      <c r="A85" s="509">
        <v>8</v>
      </c>
      <c r="B85" s="472">
        <v>44293</v>
      </c>
      <c r="C85" s="479"/>
      <c r="D85" s="459" t="s">
        <v>903</v>
      </c>
      <c r="E85" s="480" t="s">
        <v>557</v>
      </c>
      <c r="F85" s="460">
        <v>72</v>
      </c>
      <c r="G85" s="460">
        <v>30</v>
      </c>
      <c r="H85" s="460">
        <v>30</v>
      </c>
      <c r="I85" s="461" t="s">
        <v>887</v>
      </c>
      <c r="J85" s="461" t="s">
        <v>904</v>
      </c>
      <c r="K85" s="507">
        <f>H85-F85</f>
        <v>-42</v>
      </c>
      <c r="L85" s="461">
        <v>100</v>
      </c>
      <c r="M85" s="498">
        <f t="shared" si="51"/>
        <v>-3250</v>
      </c>
      <c r="N85" s="461">
        <v>75</v>
      </c>
      <c r="O85" s="499" t="s">
        <v>620</v>
      </c>
      <c r="P85" s="504">
        <v>44293</v>
      </c>
      <c r="Q85" s="363"/>
      <c r="R85" s="324" t="s">
        <v>792</v>
      </c>
      <c r="S85" s="37"/>
      <c r="Y85" s="37"/>
      <c r="Z85" s="37"/>
    </row>
    <row r="86" spans="1:26" s="369" customFormat="1" ht="13.9" customHeight="1">
      <c r="A86" s="518">
        <v>9</v>
      </c>
      <c r="B86" s="467">
        <v>44293</v>
      </c>
      <c r="C86" s="519"/>
      <c r="D86" s="446" t="s">
        <v>905</v>
      </c>
      <c r="E86" s="520" t="s">
        <v>557</v>
      </c>
      <c r="F86" s="444">
        <v>330</v>
      </c>
      <c r="G86" s="444">
        <v>70</v>
      </c>
      <c r="H86" s="444">
        <v>390</v>
      </c>
      <c r="I86" s="445">
        <v>600</v>
      </c>
      <c r="J86" s="445" t="s">
        <v>787</v>
      </c>
      <c r="K86" s="521">
        <f>H86-F86</f>
        <v>60</v>
      </c>
      <c r="L86" s="445">
        <v>100</v>
      </c>
      <c r="M86" s="522">
        <f t="shared" si="51"/>
        <v>1400</v>
      </c>
      <c r="N86" s="445">
        <v>25</v>
      </c>
      <c r="O86" s="523" t="s">
        <v>556</v>
      </c>
      <c r="P86" s="525">
        <v>44293</v>
      </c>
      <c r="Q86" s="363"/>
      <c r="R86" s="324" t="s">
        <v>559</v>
      </c>
      <c r="S86" s="37"/>
      <c r="Y86" s="37"/>
      <c r="Z86" s="37"/>
    </row>
    <row r="87" spans="1:26" s="369" customFormat="1" ht="13.9" customHeight="1">
      <c r="A87" s="509">
        <v>10</v>
      </c>
      <c r="B87" s="472">
        <v>44293</v>
      </c>
      <c r="C87" s="479"/>
      <c r="D87" s="459" t="s">
        <v>905</v>
      </c>
      <c r="E87" s="480" t="s">
        <v>557</v>
      </c>
      <c r="F87" s="460">
        <v>330</v>
      </c>
      <c r="G87" s="460">
        <v>70</v>
      </c>
      <c r="H87" s="460">
        <v>130</v>
      </c>
      <c r="I87" s="461">
        <v>600</v>
      </c>
      <c r="J87" s="461" t="s">
        <v>906</v>
      </c>
      <c r="K87" s="507">
        <f>H87-F87</f>
        <v>-200</v>
      </c>
      <c r="L87" s="461">
        <v>100</v>
      </c>
      <c r="M87" s="498">
        <f t="shared" ref="M87:M89" si="52">(K87*N87)-L87</f>
        <v>-5100</v>
      </c>
      <c r="N87" s="461">
        <v>25</v>
      </c>
      <c r="O87" s="499" t="s">
        <v>620</v>
      </c>
      <c r="P87" s="504">
        <v>44293</v>
      </c>
      <c r="Q87" s="363"/>
      <c r="R87" s="324" t="s">
        <v>559</v>
      </c>
      <c r="S87" s="37"/>
      <c r="Y87" s="37"/>
      <c r="Z87" s="37"/>
    </row>
    <row r="88" spans="1:26" s="369" customFormat="1" ht="13.9" customHeight="1">
      <c r="A88" s="518">
        <v>11</v>
      </c>
      <c r="B88" s="467">
        <v>44293</v>
      </c>
      <c r="C88" s="519"/>
      <c r="D88" s="446" t="s">
        <v>885</v>
      </c>
      <c r="E88" s="520" t="s">
        <v>557</v>
      </c>
      <c r="F88" s="444">
        <v>7.15</v>
      </c>
      <c r="G88" s="444">
        <v>4</v>
      </c>
      <c r="H88" s="444">
        <v>8.15</v>
      </c>
      <c r="I88" s="445">
        <v>12</v>
      </c>
      <c r="J88" s="445" t="s">
        <v>914</v>
      </c>
      <c r="K88" s="521">
        <f t="shared" ref="K88:K90" si="53">H88-F88</f>
        <v>1</v>
      </c>
      <c r="L88" s="445">
        <v>100</v>
      </c>
      <c r="M88" s="522">
        <f t="shared" si="52"/>
        <v>1700</v>
      </c>
      <c r="N88" s="445">
        <v>1800</v>
      </c>
      <c r="O88" s="523" t="s">
        <v>556</v>
      </c>
      <c r="P88" s="525">
        <v>44294</v>
      </c>
      <c r="Q88" s="363"/>
      <c r="R88" s="324" t="s">
        <v>792</v>
      </c>
      <c r="S88" s="37"/>
      <c r="Y88" s="37"/>
      <c r="Z88" s="37"/>
    </row>
    <row r="89" spans="1:26" s="369" customFormat="1" ht="13.9" customHeight="1">
      <c r="A89" s="518">
        <v>12</v>
      </c>
      <c r="B89" s="467">
        <v>44294</v>
      </c>
      <c r="C89" s="519"/>
      <c r="D89" s="446" t="s">
        <v>924</v>
      </c>
      <c r="E89" s="520" t="s">
        <v>557</v>
      </c>
      <c r="F89" s="444">
        <v>28</v>
      </c>
      <c r="G89" s="444"/>
      <c r="H89" s="444">
        <v>44</v>
      </c>
      <c r="I89" s="445">
        <v>70</v>
      </c>
      <c r="J89" s="445" t="s">
        <v>925</v>
      </c>
      <c r="K89" s="521">
        <f t="shared" si="53"/>
        <v>16</v>
      </c>
      <c r="L89" s="445">
        <v>100</v>
      </c>
      <c r="M89" s="522">
        <f t="shared" si="52"/>
        <v>1100</v>
      </c>
      <c r="N89" s="445">
        <v>75</v>
      </c>
      <c r="O89" s="523" t="s">
        <v>556</v>
      </c>
      <c r="P89" s="525">
        <v>44294</v>
      </c>
      <c r="Q89" s="363"/>
      <c r="R89" s="324" t="s">
        <v>792</v>
      </c>
      <c r="S89" s="37"/>
      <c r="Y89" s="37"/>
      <c r="Z89" s="37"/>
    </row>
    <row r="90" spans="1:26" s="369" customFormat="1" ht="13.9" customHeight="1">
      <c r="A90" s="518">
        <v>13</v>
      </c>
      <c r="B90" s="467">
        <v>44294</v>
      </c>
      <c r="C90" s="519"/>
      <c r="D90" s="446" t="s">
        <v>924</v>
      </c>
      <c r="E90" s="520" t="s">
        <v>557</v>
      </c>
      <c r="F90" s="444">
        <v>17</v>
      </c>
      <c r="G90" s="444"/>
      <c r="H90" s="444">
        <v>33</v>
      </c>
      <c r="I90" s="445">
        <v>50</v>
      </c>
      <c r="J90" s="445" t="s">
        <v>925</v>
      </c>
      <c r="K90" s="521">
        <f t="shared" si="53"/>
        <v>16</v>
      </c>
      <c r="L90" s="445">
        <v>100</v>
      </c>
      <c r="M90" s="522">
        <f t="shared" ref="M90:M92" si="54">(K90*N90)-L90</f>
        <v>1100</v>
      </c>
      <c r="N90" s="445">
        <v>75</v>
      </c>
      <c r="O90" s="523" t="s">
        <v>556</v>
      </c>
      <c r="P90" s="525">
        <v>44294</v>
      </c>
      <c r="Q90" s="363"/>
      <c r="R90" s="324" t="s">
        <v>792</v>
      </c>
      <c r="S90" s="37"/>
      <c r="Y90" s="37"/>
      <c r="Z90" s="37"/>
    </row>
    <row r="91" spans="1:26" s="369" customFormat="1" ht="13.9" customHeight="1">
      <c r="A91" s="518">
        <v>14</v>
      </c>
      <c r="B91" s="467">
        <v>44294</v>
      </c>
      <c r="C91" s="519"/>
      <c r="D91" s="446" t="s">
        <v>926</v>
      </c>
      <c r="E91" s="520" t="s">
        <v>557</v>
      </c>
      <c r="F91" s="444">
        <v>7.1</v>
      </c>
      <c r="G91" s="444">
        <v>5.5</v>
      </c>
      <c r="H91" s="444">
        <v>7.85</v>
      </c>
      <c r="I91" s="445" t="s">
        <v>927</v>
      </c>
      <c r="J91" s="445" t="s">
        <v>931</v>
      </c>
      <c r="K91" s="521">
        <f t="shared" ref="K91:K92" si="55">H91-F91</f>
        <v>0.75</v>
      </c>
      <c r="L91" s="445">
        <v>100</v>
      </c>
      <c r="M91" s="522">
        <f t="shared" si="54"/>
        <v>2150</v>
      </c>
      <c r="N91" s="445">
        <v>3000</v>
      </c>
      <c r="O91" s="523" t="s">
        <v>556</v>
      </c>
      <c r="P91" s="443">
        <v>44295</v>
      </c>
      <c r="Q91" s="363"/>
      <c r="R91" s="324" t="s">
        <v>559</v>
      </c>
      <c r="S91" s="37"/>
      <c r="Y91" s="37"/>
      <c r="Z91" s="37"/>
    </row>
    <row r="92" spans="1:26" s="369" customFormat="1" ht="13.9" customHeight="1">
      <c r="A92" s="518">
        <v>15</v>
      </c>
      <c r="B92" s="467">
        <v>44295</v>
      </c>
      <c r="C92" s="519"/>
      <c r="D92" s="446" t="s">
        <v>926</v>
      </c>
      <c r="E92" s="520" t="s">
        <v>557</v>
      </c>
      <c r="F92" s="444">
        <v>7.1</v>
      </c>
      <c r="G92" s="444">
        <v>5.5</v>
      </c>
      <c r="H92" s="444">
        <v>8.0500000000000007</v>
      </c>
      <c r="I92" s="445" t="s">
        <v>927</v>
      </c>
      <c r="J92" s="445" t="s">
        <v>943</v>
      </c>
      <c r="K92" s="521">
        <f t="shared" si="55"/>
        <v>0.95000000000000107</v>
      </c>
      <c r="L92" s="445">
        <v>100</v>
      </c>
      <c r="M92" s="522">
        <f t="shared" si="54"/>
        <v>2750.0000000000032</v>
      </c>
      <c r="N92" s="445">
        <v>3000</v>
      </c>
      <c r="O92" s="523" t="s">
        <v>556</v>
      </c>
      <c r="P92" s="525">
        <v>44295</v>
      </c>
      <c r="Q92" s="363"/>
      <c r="R92" s="324" t="s">
        <v>559</v>
      </c>
      <c r="S92" s="37"/>
      <c r="Y92" s="37"/>
      <c r="Z92" s="37"/>
    </row>
    <row r="93" spans="1:26" s="369" customFormat="1" ht="13.9" customHeight="1">
      <c r="A93" s="539">
        <v>16</v>
      </c>
      <c r="B93" s="472">
        <v>44295</v>
      </c>
      <c r="C93" s="479"/>
      <c r="D93" s="459" t="s">
        <v>932</v>
      </c>
      <c r="E93" s="480" t="s">
        <v>557</v>
      </c>
      <c r="F93" s="460">
        <v>35.5</v>
      </c>
      <c r="G93" s="460">
        <v>25.5</v>
      </c>
      <c r="H93" s="460">
        <v>20</v>
      </c>
      <c r="I93" s="508" t="s">
        <v>933</v>
      </c>
      <c r="J93" s="461" t="s">
        <v>949</v>
      </c>
      <c r="K93" s="530">
        <f t="shared" ref="K93" si="56">H93-F93</f>
        <v>-15.5</v>
      </c>
      <c r="L93" s="461">
        <v>100</v>
      </c>
      <c r="M93" s="498">
        <f t="shared" ref="M93:M94" si="57">(K93*N93)-L93</f>
        <v>-8625</v>
      </c>
      <c r="N93" s="461">
        <v>550</v>
      </c>
      <c r="O93" s="499" t="s">
        <v>620</v>
      </c>
      <c r="P93" s="537">
        <v>44298</v>
      </c>
      <c r="Q93" s="363"/>
      <c r="R93" s="324" t="s">
        <v>792</v>
      </c>
      <c r="S93" s="37"/>
      <c r="Y93" s="37"/>
      <c r="Z93" s="37"/>
    </row>
    <row r="94" spans="1:26" s="369" customFormat="1" ht="13.9" customHeight="1">
      <c r="A94" s="539">
        <v>17</v>
      </c>
      <c r="B94" s="472">
        <v>44299</v>
      </c>
      <c r="C94" s="479"/>
      <c r="D94" s="459" t="s">
        <v>953</v>
      </c>
      <c r="E94" s="480" t="s">
        <v>557</v>
      </c>
      <c r="F94" s="460">
        <v>54</v>
      </c>
      <c r="G94" s="460">
        <v>5</v>
      </c>
      <c r="H94" s="460">
        <v>12.5</v>
      </c>
      <c r="I94" s="461">
        <v>110</v>
      </c>
      <c r="J94" s="461" t="s">
        <v>977</v>
      </c>
      <c r="K94" s="559">
        <f>H94-F94</f>
        <v>-41.5</v>
      </c>
      <c r="L94" s="461">
        <v>100</v>
      </c>
      <c r="M94" s="498">
        <f t="shared" si="57"/>
        <v>-3212.5</v>
      </c>
      <c r="N94" s="461">
        <v>75</v>
      </c>
      <c r="O94" s="499" t="s">
        <v>620</v>
      </c>
      <c r="P94" s="537">
        <v>44301</v>
      </c>
      <c r="Q94" s="363"/>
      <c r="R94" s="324" t="s">
        <v>792</v>
      </c>
      <c r="S94" s="37"/>
      <c r="Y94" s="37"/>
      <c r="Z94" s="37"/>
    </row>
    <row r="95" spans="1:26" s="369" customFormat="1" ht="13.9" customHeight="1">
      <c r="A95" s="539">
        <v>18</v>
      </c>
      <c r="B95" s="472">
        <v>44299</v>
      </c>
      <c r="C95" s="479"/>
      <c r="D95" s="459" t="s">
        <v>954</v>
      </c>
      <c r="E95" s="480" t="s">
        <v>557</v>
      </c>
      <c r="F95" s="460">
        <v>310</v>
      </c>
      <c r="G95" s="460">
        <v>90</v>
      </c>
      <c r="H95" s="460">
        <v>160</v>
      </c>
      <c r="I95" s="508" t="s">
        <v>955</v>
      </c>
      <c r="J95" s="461" t="s">
        <v>956</v>
      </c>
      <c r="K95" s="545">
        <f>H95-F95</f>
        <v>-150</v>
      </c>
      <c r="L95" s="461">
        <v>100</v>
      </c>
      <c r="M95" s="498">
        <f t="shared" ref="M95:M96" si="58">(K95*N95)-L95</f>
        <v>-3850</v>
      </c>
      <c r="N95" s="461">
        <v>25</v>
      </c>
      <c r="O95" s="499" t="s">
        <v>620</v>
      </c>
      <c r="P95" s="504">
        <v>44299</v>
      </c>
      <c r="Q95" s="363"/>
      <c r="R95" s="324" t="s">
        <v>559</v>
      </c>
      <c r="S95" s="37"/>
      <c r="Y95" s="37"/>
      <c r="Z95" s="37"/>
    </row>
    <row r="96" spans="1:26" s="369" customFormat="1" ht="13.9" customHeight="1">
      <c r="A96" s="546">
        <v>19</v>
      </c>
      <c r="B96" s="467">
        <v>44299</v>
      </c>
      <c r="C96" s="519"/>
      <c r="D96" s="446" t="s">
        <v>957</v>
      </c>
      <c r="E96" s="520" t="s">
        <v>557</v>
      </c>
      <c r="F96" s="444">
        <v>30</v>
      </c>
      <c r="G96" s="444">
        <v>22</v>
      </c>
      <c r="H96" s="444">
        <v>34.5</v>
      </c>
      <c r="I96" s="445" t="s">
        <v>958</v>
      </c>
      <c r="J96" s="445" t="s">
        <v>961</v>
      </c>
      <c r="K96" s="521">
        <f t="shared" ref="K96" si="59">H96-F96</f>
        <v>4.5</v>
      </c>
      <c r="L96" s="445">
        <v>100</v>
      </c>
      <c r="M96" s="522">
        <f t="shared" si="58"/>
        <v>2600</v>
      </c>
      <c r="N96" s="445">
        <v>600</v>
      </c>
      <c r="O96" s="523" t="s">
        <v>556</v>
      </c>
      <c r="P96" s="525">
        <v>44299</v>
      </c>
      <c r="Q96" s="363"/>
      <c r="R96" s="324" t="s">
        <v>559</v>
      </c>
      <c r="S96" s="37"/>
      <c r="Y96" s="37"/>
      <c r="Z96" s="37"/>
    </row>
    <row r="97" spans="1:34" s="369" customFormat="1" ht="13.9" customHeight="1">
      <c r="A97" s="546">
        <v>20</v>
      </c>
      <c r="B97" s="467">
        <v>44299</v>
      </c>
      <c r="C97" s="519"/>
      <c r="D97" s="446" t="s">
        <v>957</v>
      </c>
      <c r="E97" s="520" t="s">
        <v>557</v>
      </c>
      <c r="F97" s="444">
        <v>29.5</v>
      </c>
      <c r="G97" s="444">
        <v>22</v>
      </c>
      <c r="H97" s="444">
        <v>34.5</v>
      </c>
      <c r="I97" s="445" t="s">
        <v>958</v>
      </c>
      <c r="J97" s="445" t="s">
        <v>962</v>
      </c>
      <c r="K97" s="521">
        <f t="shared" ref="K97" si="60">H97-F97</f>
        <v>5</v>
      </c>
      <c r="L97" s="445">
        <v>100</v>
      </c>
      <c r="M97" s="522">
        <f t="shared" ref="M97" si="61">(K97*N97)-L97</f>
        <v>2900</v>
      </c>
      <c r="N97" s="445">
        <v>600</v>
      </c>
      <c r="O97" s="523" t="s">
        <v>556</v>
      </c>
      <c r="P97" s="525">
        <v>44299</v>
      </c>
      <c r="Q97" s="363"/>
      <c r="R97" s="324" t="s">
        <v>559</v>
      </c>
      <c r="S97" s="37"/>
      <c r="Y97" s="37"/>
      <c r="Z97" s="37"/>
    </row>
    <row r="98" spans="1:34" s="369" customFormat="1" ht="13.9" customHeight="1">
      <c r="A98" s="546">
        <v>21</v>
      </c>
      <c r="B98" s="467">
        <v>44299</v>
      </c>
      <c r="C98" s="519"/>
      <c r="D98" s="446" t="s">
        <v>959</v>
      </c>
      <c r="E98" s="520" t="s">
        <v>557</v>
      </c>
      <c r="F98" s="444">
        <v>34</v>
      </c>
      <c r="G98" s="444">
        <v>20</v>
      </c>
      <c r="H98" s="444">
        <v>41</v>
      </c>
      <c r="I98" s="445">
        <v>60</v>
      </c>
      <c r="J98" s="445" t="s">
        <v>960</v>
      </c>
      <c r="K98" s="521">
        <f t="shared" ref="K98" si="62">H98-F98</f>
        <v>7</v>
      </c>
      <c r="L98" s="445">
        <v>100</v>
      </c>
      <c r="M98" s="522">
        <f t="shared" ref="M98" si="63">(K98*N98)-L98</f>
        <v>2000</v>
      </c>
      <c r="N98" s="445">
        <v>300</v>
      </c>
      <c r="O98" s="523" t="s">
        <v>556</v>
      </c>
      <c r="P98" s="525">
        <v>44299</v>
      </c>
      <c r="Q98" s="363"/>
      <c r="R98" s="324" t="s">
        <v>792</v>
      </c>
      <c r="S98" s="37"/>
      <c r="Y98" s="37"/>
      <c r="Z98" s="37"/>
    </row>
    <row r="99" spans="1:34" s="369" customFormat="1" ht="13.9" customHeight="1">
      <c r="A99" s="420">
        <v>22</v>
      </c>
      <c r="B99" s="418">
        <v>44301</v>
      </c>
      <c r="C99" s="419"/>
      <c r="D99" s="412" t="s">
        <v>959</v>
      </c>
      <c r="E99" s="413" t="s">
        <v>557</v>
      </c>
      <c r="F99" s="387" t="s">
        <v>980</v>
      </c>
      <c r="G99" s="387">
        <v>25</v>
      </c>
      <c r="H99" s="387"/>
      <c r="I99" s="352">
        <v>60</v>
      </c>
      <c r="J99" s="352" t="s">
        <v>558</v>
      </c>
      <c r="K99" s="352"/>
      <c r="L99" s="352"/>
      <c r="M99" s="496"/>
      <c r="N99" s="352"/>
      <c r="O99" s="380"/>
      <c r="P99" s="393"/>
      <c r="Q99" s="363"/>
      <c r="R99" s="324" t="s">
        <v>792</v>
      </c>
      <c r="S99" s="37"/>
      <c r="Y99" s="37"/>
      <c r="Z99" s="37"/>
    </row>
    <row r="100" spans="1:34" s="369" customFormat="1" ht="13.9" customHeight="1">
      <c r="A100" s="546">
        <v>23</v>
      </c>
      <c r="B100" s="467">
        <v>44301</v>
      </c>
      <c r="C100" s="519"/>
      <c r="D100" s="446" t="s">
        <v>932</v>
      </c>
      <c r="E100" s="520" t="s">
        <v>557</v>
      </c>
      <c r="F100" s="444">
        <v>17.5</v>
      </c>
      <c r="G100" s="444">
        <v>9</v>
      </c>
      <c r="H100" s="444">
        <v>21</v>
      </c>
      <c r="I100" s="445" t="s">
        <v>981</v>
      </c>
      <c r="J100" s="445" t="s">
        <v>982</v>
      </c>
      <c r="K100" s="521">
        <f t="shared" ref="K100" si="64">H100-F100</f>
        <v>3.5</v>
      </c>
      <c r="L100" s="445">
        <v>100</v>
      </c>
      <c r="M100" s="522">
        <f t="shared" ref="M100:M101" si="65">(K100*N100)-L100</f>
        <v>1825</v>
      </c>
      <c r="N100" s="445">
        <v>550</v>
      </c>
      <c r="O100" s="523" t="s">
        <v>556</v>
      </c>
      <c r="P100" s="525">
        <v>44301</v>
      </c>
      <c r="Q100" s="363"/>
      <c r="R100" s="324" t="s">
        <v>559</v>
      </c>
      <c r="S100" s="37"/>
      <c r="Y100" s="37"/>
      <c r="Z100" s="37"/>
    </row>
    <row r="101" spans="1:34" s="369" customFormat="1" ht="13.9" customHeight="1">
      <c r="A101" s="539">
        <v>24</v>
      </c>
      <c r="B101" s="472">
        <v>44301</v>
      </c>
      <c r="C101" s="479"/>
      <c r="D101" s="459" t="s">
        <v>983</v>
      </c>
      <c r="E101" s="480" t="s">
        <v>557</v>
      </c>
      <c r="F101" s="460">
        <v>27</v>
      </c>
      <c r="G101" s="460"/>
      <c r="H101" s="460">
        <v>0</v>
      </c>
      <c r="I101" s="461">
        <v>70</v>
      </c>
      <c r="J101" s="461" t="s">
        <v>984</v>
      </c>
      <c r="K101" s="559">
        <f>H101-F101</f>
        <v>-27</v>
      </c>
      <c r="L101" s="461">
        <v>100</v>
      </c>
      <c r="M101" s="498">
        <f t="shared" si="65"/>
        <v>-2125</v>
      </c>
      <c r="N101" s="461">
        <v>75</v>
      </c>
      <c r="O101" s="499" t="s">
        <v>620</v>
      </c>
      <c r="P101" s="504">
        <v>44301</v>
      </c>
      <c r="Q101" s="363"/>
      <c r="R101" s="324" t="s">
        <v>792</v>
      </c>
      <c r="S101" s="37"/>
      <c r="Y101" s="37"/>
      <c r="Z101" s="37"/>
    </row>
    <row r="102" spans="1:34" s="369" customFormat="1" ht="13.9" customHeight="1">
      <c r="A102" s="420"/>
      <c r="B102" s="418"/>
      <c r="C102" s="419"/>
      <c r="D102" s="412"/>
      <c r="E102" s="413"/>
      <c r="F102" s="387"/>
      <c r="G102" s="387"/>
      <c r="H102" s="387"/>
      <c r="I102" s="352"/>
      <c r="J102" s="352"/>
      <c r="K102" s="352"/>
      <c r="L102" s="352"/>
      <c r="M102" s="496"/>
      <c r="N102" s="352"/>
      <c r="O102" s="380"/>
      <c r="P102" s="393"/>
      <c r="Q102" s="363"/>
      <c r="R102" s="324"/>
      <c r="S102" s="37"/>
      <c r="Y102" s="37"/>
      <c r="Z102" s="37"/>
    </row>
    <row r="103" spans="1:34" s="369" customFormat="1" ht="13.9" customHeight="1">
      <c r="A103" s="420"/>
      <c r="B103" s="418"/>
      <c r="C103" s="419"/>
      <c r="D103" s="412"/>
      <c r="E103" s="413"/>
      <c r="F103" s="387"/>
      <c r="G103" s="387"/>
      <c r="H103" s="387"/>
      <c r="I103" s="352"/>
      <c r="J103" s="352"/>
      <c r="K103" s="352"/>
      <c r="L103" s="352"/>
      <c r="M103" s="496"/>
      <c r="N103" s="352"/>
      <c r="O103" s="380"/>
      <c r="P103" s="393"/>
      <c r="Q103" s="363"/>
      <c r="R103" s="324"/>
      <c r="S103" s="37"/>
      <c r="Y103" s="37"/>
      <c r="Z103" s="37"/>
    </row>
    <row r="104" spans="1:34" s="37" customFormat="1" ht="14.25">
      <c r="A104" s="396"/>
      <c r="B104" s="528"/>
      <c r="C104" s="528"/>
      <c r="D104" s="529"/>
      <c r="E104" s="387"/>
      <c r="F104" s="387"/>
      <c r="G104" s="383"/>
      <c r="H104" s="383"/>
      <c r="I104" s="352"/>
      <c r="J104" s="352"/>
      <c r="K104" s="352"/>
      <c r="L104" s="352"/>
      <c r="M104" s="352"/>
      <c r="N104" s="352"/>
      <c r="O104" s="352"/>
      <c r="P104" s="352"/>
      <c r="Q104" s="363"/>
      <c r="R104" s="324"/>
      <c r="Z104" s="369"/>
      <c r="AA104" s="369"/>
      <c r="AB104" s="369"/>
      <c r="AC104" s="369"/>
      <c r="AD104" s="369"/>
      <c r="AE104" s="369"/>
      <c r="AF104" s="369"/>
      <c r="AG104" s="369"/>
      <c r="AH104" s="369"/>
    </row>
    <row r="105" spans="1:34" s="37" customFormat="1" ht="14.25">
      <c r="A105" s="396"/>
      <c r="B105" s="528"/>
      <c r="C105" s="528"/>
      <c r="D105" s="529"/>
      <c r="E105" s="387"/>
      <c r="F105" s="387"/>
      <c r="G105" s="383"/>
      <c r="H105" s="383"/>
      <c r="I105" s="387"/>
      <c r="J105" s="352"/>
      <c r="K105" s="352"/>
      <c r="L105" s="352"/>
      <c r="M105" s="352"/>
      <c r="N105" s="352"/>
      <c r="O105" s="352"/>
      <c r="P105" s="352"/>
      <c r="Q105" s="363"/>
      <c r="R105" s="324"/>
      <c r="Z105" s="369"/>
      <c r="AA105" s="369"/>
      <c r="AB105" s="369"/>
      <c r="AC105" s="369"/>
      <c r="AD105" s="369"/>
      <c r="AE105" s="369"/>
      <c r="AF105" s="369"/>
      <c r="AG105" s="369"/>
      <c r="AH105" s="369"/>
    </row>
    <row r="106" spans="1:34" s="37" customFormat="1" ht="14.25">
      <c r="A106" s="33"/>
      <c r="B106" s="397"/>
      <c r="C106" s="397"/>
      <c r="D106" s="398"/>
      <c r="E106" s="399"/>
      <c r="F106" s="399"/>
      <c r="G106" s="400"/>
      <c r="H106" s="400"/>
      <c r="I106" s="399"/>
      <c r="J106" s="395"/>
      <c r="K106" s="395"/>
      <c r="L106" s="395"/>
      <c r="M106" s="395"/>
      <c r="N106" s="395"/>
      <c r="O106" s="395"/>
      <c r="P106" s="395"/>
      <c r="Q106" s="363"/>
      <c r="R106" s="324"/>
      <c r="Z106" s="369"/>
      <c r="AA106" s="369"/>
      <c r="AB106" s="369"/>
      <c r="AC106" s="369"/>
      <c r="AD106" s="369"/>
      <c r="AE106" s="369"/>
      <c r="AF106" s="369"/>
      <c r="AG106" s="369"/>
      <c r="AH106" s="369"/>
    </row>
    <row r="107" spans="1:34" s="37" customFormat="1" ht="14.25">
      <c r="A107" s="33"/>
      <c r="B107" s="397"/>
      <c r="C107" s="397"/>
      <c r="D107" s="398"/>
      <c r="E107" s="399"/>
      <c r="F107" s="399"/>
      <c r="G107" s="400"/>
      <c r="H107" s="400"/>
      <c r="I107" s="399"/>
      <c r="J107" s="395"/>
      <c r="K107" s="395"/>
      <c r="L107" s="395"/>
      <c r="M107" s="395"/>
      <c r="N107" s="395"/>
      <c r="O107" s="395"/>
      <c r="P107" s="395"/>
      <c r="Q107" s="363"/>
      <c r="R107" s="324"/>
      <c r="Z107" s="369"/>
      <c r="AA107" s="369"/>
      <c r="AB107" s="369"/>
      <c r="AC107" s="369"/>
      <c r="AD107" s="369"/>
      <c r="AE107" s="369"/>
      <c r="AF107" s="369"/>
      <c r="AG107" s="369"/>
      <c r="AH107" s="369"/>
    </row>
    <row r="108" spans="1:34" s="37" customFormat="1" ht="14.25">
      <c r="A108" s="33"/>
      <c r="B108" s="397"/>
      <c r="C108" s="397"/>
      <c r="D108" s="398"/>
      <c r="E108" s="399"/>
      <c r="F108" s="399"/>
      <c r="G108" s="400"/>
      <c r="H108" s="400"/>
      <c r="I108" s="399"/>
      <c r="J108" s="395"/>
      <c r="K108" s="395"/>
      <c r="L108" s="395"/>
      <c r="M108" s="395"/>
      <c r="N108" s="395"/>
      <c r="O108" s="401"/>
      <c r="P108" s="395"/>
      <c r="Q108" s="363"/>
      <c r="R108" s="324"/>
      <c r="Z108" s="369"/>
      <c r="AA108" s="369"/>
      <c r="AB108" s="369"/>
      <c r="AC108" s="369"/>
      <c r="AD108" s="369"/>
      <c r="AE108" s="369"/>
      <c r="AF108" s="369"/>
      <c r="AG108" s="369"/>
      <c r="AH108" s="369"/>
    </row>
    <row r="109" spans="1:34" s="37" customFormat="1" ht="14.25">
      <c r="A109" s="353"/>
      <c r="B109" s="354"/>
      <c r="C109" s="354"/>
      <c r="D109" s="355"/>
      <c r="E109" s="353"/>
      <c r="F109" s="370"/>
      <c r="G109" s="353"/>
      <c r="H109" s="353"/>
      <c r="I109" s="353"/>
      <c r="J109" s="354"/>
      <c r="K109" s="371"/>
      <c r="L109" s="353"/>
      <c r="M109" s="353"/>
      <c r="N109" s="353"/>
      <c r="O109" s="372"/>
      <c r="P109" s="363"/>
      <c r="Q109" s="363"/>
      <c r="R109" s="324"/>
      <c r="Z109" s="369"/>
      <c r="AA109" s="369"/>
      <c r="AB109" s="369"/>
      <c r="AC109" s="369"/>
      <c r="AD109" s="369"/>
      <c r="AE109" s="369"/>
      <c r="AF109" s="369"/>
      <c r="AG109" s="369"/>
      <c r="AH109" s="369"/>
    </row>
    <row r="110" spans="1:34" ht="15">
      <c r="A110" s="96" t="s">
        <v>575</v>
      </c>
      <c r="B110" s="97"/>
      <c r="C110" s="97"/>
      <c r="D110" s="98"/>
      <c r="E110" s="31"/>
      <c r="F110" s="29"/>
      <c r="G110" s="29"/>
      <c r="H110" s="70"/>
      <c r="I110" s="116"/>
      <c r="J110" s="117"/>
      <c r="K110" s="14"/>
      <c r="L110" s="14"/>
      <c r="M110" s="14"/>
      <c r="N110" s="8"/>
      <c r="O110" s="50"/>
      <c r="Q110" s="92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34" ht="38.25">
      <c r="A111" s="17" t="s">
        <v>16</v>
      </c>
      <c r="B111" s="18" t="s">
        <v>534</v>
      </c>
      <c r="C111" s="18"/>
      <c r="D111" s="19" t="s">
        <v>545</v>
      </c>
      <c r="E111" s="18" t="s">
        <v>546</v>
      </c>
      <c r="F111" s="18" t="s">
        <v>547</v>
      </c>
      <c r="G111" s="18" t="s">
        <v>548</v>
      </c>
      <c r="H111" s="18" t="s">
        <v>549</v>
      </c>
      <c r="I111" s="18" t="s">
        <v>550</v>
      </c>
      <c r="J111" s="17" t="s">
        <v>551</v>
      </c>
      <c r="K111" s="59" t="s">
        <v>567</v>
      </c>
      <c r="L111" s="392" t="s">
        <v>819</v>
      </c>
      <c r="M111" s="60" t="s">
        <v>818</v>
      </c>
      <c r="N111" s="18" t="s">
        <v>554</v>
      </c>
      <c r="O111" s="75" t="s">
        <v>555</v>
      </c>
      <c r="P111" s="94"/>
      <c r="Q111" s="8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34" s="369" customFormat="1" ht="14.25">
      <c r="A112" s="547">
        <v>1</v>
      </c>
      <c r="B112" s="548">
        <v>44203</v>
      </c>
      <c r="C112" s="549"/>
      <c r="D112" s="550" t="s">
        <v>480</v>
      </c>
      <c r="E112" s="551" t="s">
        <v>856</v>
      </c>
      <c r="F112" s="552">
        <v>422</v>
      </c>
      <c r="G112" s="553">
        <v>385</v>
      </c>
      <c r="H112" s="552">
        <v>422</v>
      </c>
      <c r="I112" s="554" t="s">
        <v>829</v>
      </c>
      <c r="J112" s="555" t="s">
        <v>965</v>
      </c>
      <c r="K112" s="555">
        <f t="shared" ref="K112" si="66">H112-F112</f>
        <v>0</v>
      </c>
      <c r="L112" s="556">
        <f>(F112*-0.8)/100</f>
        <v>-3.3760000000000003</v>
      </c>
      <c r="M112" s="557">
        <f t="shared" ref="M112" si="67">(K112+L112)/F112</f>
        <v>-8.0000000000000002E-3</v>
      </c>
      <c r="N112" s="555" t="s">
        <v>665</v>
      </c>
      <c r="O112" s="558">
        <v>44298</v>
      </c>
      <c r="P112" s="95"/>
      <c r="Q112" s="416"/>
      <c r="R112" s="453" t="s">
        <v>559</v>
      </c>
      <c r="S112" s="410"/>
      <c r="T112" s="410"/>
      <c r="U112" s="410"/>
      <c r="V112" s="410"/>
      <c r="W112" s="410"/>
      <c r="X112" s="410"/>
      <c r="Y112" s="410"/>
      <c r="Z112" s="410"/>
    </row>
    <row r="113" spans="1:29" s="369" customFormat="1" ht="14.25">
      <c r="A113" s="481">
        <v>2</v>
      </c>
      <c r="B113" s="482">
        <v>44238</v>
      </c>
      <c r="C113" s="483"/>
      <c r="D113" s="484" t="s">
        <v>445</v>
      </c>
      <c r="E113" s="485" t="s">
        <v>557</v>
      </c>
      <c r="F113" s="486">
        <v>1515</v>
      </c>
      <c r="G113" s="487">
        <v>1390</v>
      </c>
      <c r="H113" s="486">
        <v>1595</v>
      </c>
      <c r="I113" s="488" t="s">
        <v>838</v>
      </c>
      <c r="J113" s="489" t="s">
        <v>845</v>
      </c>
      <c r="K113" s="489">
        <f t="shared" ref="K113" si="68">H113-F113</f>
        <v>80</v>
      </c>
      <c r="L113" s="490">
        <f>(F113*-0.8)/100</f>
        <v>-12.12</v>
      </c>
      <c r="M113" s="491">
        <f t="shared" ref="M113" si="69">(K113+L113)/F113</f>
        <v>4.4805280528052799E-2</v>
      </c>
      <c r="N113" s="492" t="s">
        <v>556</v>
      </c>
      <c r="O113" s="493">
        <v>44271</v>
      </c>
      <c r="P113" s="95"/>
      <c r="Q113" s="416"/>
      <c r="R113" s="453" t="s">
        <v>559</v>
      </c>
      <c r="S113" s="410"/>
      <c r="T113" s="410"/>
      <c r="U113" s="410"/>
      <c r="V113" s="410"/>
      <c r="W113" s="410"/>
      <c r="X113" s="410"/>
      <c r="Y113" s="410"/>
      <c r="Z113" s="410"/>
    </row>
    <row r="114" spans="1:29" s="369" customFormat="1" ht="14.25">
      <c r="A114" s="512">
        <v>3</v>
      </c>
      <c r="B114" s="474">
        <v>44274</v>
      </c>
      <c r="C114" s="513"/>
      <c r="D114" s="514" t="s">
        <v>744</v>
      </c>
      <c r="E114" s="476" t="s">
        <v>557</v>
      </c>
      <c r="F114" s="444">
        <v>4070</v>
      </c>
      <c r="G114" s="477">
        <v>3750</v>
      </c>
      <c r="H114" s="444">
        <v>4530</v>
      </c>
      <c r="I114" s="478">
        <v>4800</v>
      </c>
      <c r="J114" s="515" t="s">
        <v>865</v>
      </c>
      <c r="K114" s="515">
        <f t="shared" ref="K114" si="70">H114-F114</f>
        <v>460</v>
      </c>
      <c r="L114" s="516">
        <f>(F114*-0.8)/100</f>
        <v>-32.56</v>
      </c>
      <c r="M114" s="442">
        <f t="shared" ref="M114" si="71">(K114+L114)/F114</f>
        <v>0.10502211302211302</v>
      </c>
      <c r="N114" s="517" t="s">
        <v>556</v>
      </c>
      <c r="O114" s="443">
        <v>44287</v>
      </c>
      <c r="P114" s="95"/>
      <c r="Q114" s="416"/>
      <c r="R114" s="453" t="s">
        <v>559</v>
      </c>
      <c r="S114" s="410"/>
      <c r="T114" s="410"/>
      <c r="U114" s="410"/>
      <c r="V114" s="410"/>
      <c r="W114" s="410"/>
      <c r="X114" s="410"/>
      <c r="Y114" s="410"/>
      <c r="Z114" s="410"/>
    </row>
    <row r="115" spans="1:29" s="369" customFormat="1" ht="14.25">
      <c r="A115" s="433"/>
      <c r="B115" s="373"/>
      <c r="C115" s="435"/>
      <c r="D115" s="385"/>
      <c r="E115" s="378"/>
      <c r="F115" s="387"/>
      <c r="G115" s="383"/>
      <c r="H115" s="387"/>
      <c r="I115" s="375"/>
      <c r="J115" s="414"/>
      <c r="K115" s="414"/>
      <c r="L115" s="415"/>
      <c r="M115" s="402"/>
      <c r="N115" s="379"/>
      <c r="O115" s="409"/>
      <c r="P115" s="95"/>
      <c r="Q115" s="416"/>
      <c r="R115" s="453"/>
      <c r="S115" s="410"/>
      <c r="T115" s="410"/>
      <c r="U115" s="410"/>
      <c r="V115" s="410"/>
      <c r="W115" s="410"/>
      <c r="X115" s="410"/>
      <c r="Y115" s="410"/>
      <c r="Z115" s="410"/>
    </row>
    <row r="116" spans="1:29" s="5" customFormat="1">
      <c r="A116" s="364"/>
      <c r="B116" s="365"/>
      <c r="C116" s="366"/>
      <c r="D116" s="367"/>
      <c r="E116" s="396"/>
      <c r="F116" s="396"/>
      <c r="G116" s="451"/>
      <c r="H116" s="451"/>
      <c r="I116" s="396"/>
      <c r="J116" s="452"/>
      <c r="K116" s="447"/>
      <c r="L116" s="448"/>
      <c r="M116" s="449"/>
      <c r="N116" s="450"/>
      <c r="O116" s="368"/>
      <c r="P116" s="120"/>
      <c r="Q116"/>
      <c r="R116" s="91"/>
      <c r="T116" s="54"/>
      <c r="U116" s="54"/>
      <c r="V116" s="54"/>
      <c r="W116" s="54"/>
      <c r="X116" s="54"/>
      <c r="Y116" s="54"/>
      <c r="Z116" s="54"/>
    </row>
    <row r="117" spans="1:29">
      <c r="A117" s="20" t="s">
        <v>560</v>
      </c>
      <c r="B117" s="20"/>
      <c r="C117" s="20"/>
      <c r="D117" s="20"/>
      <c r="E117" s="2"/>
      <c r="F117" s="27" t="s">
        <v>562</v>
      </c>
      <c r="G117" s="79"/>
      <c r="H117" s="79"/>
      <c r="I117" s="35"/>
      <c r="J117" s="82"/>
      <c r="K117" s="80"/>
      <c r="L117" s="81"/>
      <c r="M117" s="82"/>
      <c r="N117" s="83"/>
      <c r="O117" s="121"/>
      <c r="P117" s="8"/>
      <c r="Q117" s="13"/>
      <c r="R117" s="93"/>
      <c r="S117" s="13"/>
      <c r="T117" s="13"/>
      <c r="U117" s="13"/>
      <c r="V117" s="13"/>
      <c r="W117" s="13"/>
      <c r="X117" s="13"/>
      <c r="Y117" s="13"/>
    </row>
    <row r="118" spans="1:29">
      <c r="A118" s="26" t="s">
        <v>561</v>
      </c>
      <c r="B118" s="20"/>
      <c r="C118" s="20"/>
      <c r="D118" s="20"/>
      <c r="E118" s="29"/>
      <c r="F118" s="27" t="s">
        <v>564</v>
      </c>
      <c r="G118" s="9"/>
      <c r="H118" s="9"/>
      <c r="I118" s="9"/>
      <c r="J118" s="50"/>
      <c r="K118" s="9"/>
      <c r="L118" s="9"/>
      <c r="M118" s="9"/>
      <c r="N118" s="8"/>
      <c r="O118" s="50"/>
      <c r="Q118" s="4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9">
      <c r="A119" s="26"/>
      <c r="B119" s="20"/>
      <c r="C119" s="20"/>
      <c r="D119" s="20"/>
      <c r="E119" s="29"/>
      <c r="F119" s="27"/>
      <c r="G119" s="9"/>
      <c r="H119" s="9"/>
      <c r="I119" s="9"/>
      <c r="J119" s="50"/>
      <c r="K119" s="9"/>
      <c r="L119" s="9"/>
      <c r="M119" s="9"/>
      <c r="N119" s="8"/>
      <c r="O119" s="50"/>
      <c r="Q119" s="4"/>
      <c r="R119" s="79"/>
      <c r="S119" s="13"/>
      <c r="T119" s="13"/>
      <c r="U119" s="13"/>
      <c r="V119" s="13"/>
      <c r="W119" s="13"/>
      <c r="X119" s="13"/>
      <c r="Y119" s="13"/>
      <c r="Z119" s="13"/>
    </row>
    <row r="120" spans="1:29" ht="15">
      <c r="A120" s="8"/>
      <c r="B120" s="30" t="s">
        <v>823</v>
      </c>
      <c r="C120" s="30"/>
      <c r="D120" s="30"/>
      <c r="E120" s="30"/>
      <c r="F120" s="31"/>
      <c r="G120" s="29"/>
      <c r="H120" s="29"/>
      <c r="I120" s="70"/>
      <c r="J120" s="71"/>
      <c r="K120" s="72"/>
      <c r="L120" s="391"/>
      <c r="M120" s="9"/>
      <c r="N120" s="8"/>
      <c r="O120" s="50"/>
      <c r="Q120" s="4"/>
      <c r="R120" s="79"/>
      <c r="S120" s="13"/>
      <c r="T120" s="13"/>
      <c r="U120" s="13"/>
      <c r="V120" s="13"/>
      <c r="W120" s="13"/>
      <c r="X120" s="13"/>
      <c r="Y120" s="13"/>
      <c r="Z120" s="13"/>
    </row>
    <row r="121" spans="1:29" ht="38.25">
      <c r="A121" s="17" t="s">
        <v>16</v>
      </c>
      <c r="B121" s="18" t="s">
        <v>534</v>
      </c>
      <c r="C121" s="18"/>
      <c r="D121" s="19" t="s">
        <v>545</v>
      </c>
      <c r="E121" s="18" t="s">
        <v>546</v>
      </c>
      <c r="F121" s="18" t="s">
        <v>547</v>
      </c>
      <c r="G121" s="18" t="s">
        <v>566</v>
      </c>
      <c r="H121" s="18" t="s">
        <v>549</v>
      </c>
      <c r="I121" s="18" t="s">
        <v>550</v>
      </c>
      <c r="J121" s="73" t="s">
        <v>551</v>
      </c>
      <c r="K121" s="59" t="s">
        <v>567</v>
      </c>
      <c r="L121" s="74" t="s">
        <v>568</v>
      </c>
      <c r="M121" s="18" t="s">
        <v>569</v>
      </c>
      <c r="N121" s="392" t="s">
        <v>819</v>
      </c>
      <c r="O121" s="60" t="s">
        <v>818</v>
      </c>
      <c r="P121" s="18" t="s">
        <v>554</v>
      </c>
      <c r="Q121" s="75" t="s">
        <v>555</v>
      </c>
      <c r="R121" s="79"/>
      <c r="S121" s="13"/>
      <c r="T121" s="13"/>
      <c r="U121" s="13"/>
      <c r="V121" s="13"/>
      <c r="W121" s="13"/>
      <c r="X121" s="13"/>
      <c r="Y121" s="13"/>
      <c r="Z121" s="13"/>
    </row>
    <row r="122" spans="1:29" ht="14.25">
      <c r="A122" s="358"/>
      <c r="B122" s="373"/>
      <c r="C122" s="377"/>
      <c r="D122" s="385"/>
      <c r="E122" s="378"/>
      <c r="F122" s="403"/>
      <c r="G122" s="383"/>
      <c r="H122" s="378"/>
      <c r="I122" s="375"/>
      <c r="J122" s="414"/>
      <c r="K122" s="414"/>
      <c r="L122" s="415"/>
      <c r="M122" s="413"/>
      <c r="N122" s="415"/>
      <c r="O122" s="402"/>
      <c r="P122" s="379"/>
      <c r="Q122" s="393"/>
      <c r="R122" s="411"/>
      <c r="S122" s="401"/>
      <c r="T122" s="13"/>
      <c r="U122" s="410"/>
      <c r="V122" s="410"/>
      <c r="W122" s="410"/>
      <c r="X122" s="410"/>
      <c r="Y122" s="410"/>
      <c r="Z122" s="410"/>
      <c r="AA122" s="369"/>
      <c r="AB122" s="369"/>
      <c r="AC122" s="369"/>
    </row>
    <row r="123" spans="1:29" ht="14.25">
      <c r="A123" s="358"/>
      <c r="B123" s="373"/>
      <c r="C123" s="377"/>
      <c r="D123" s="385"/>
      <c r="E123" s="378"/>
      <c r="F123" s="403"/>
      <c r="G123" s="383"/>
      <c r="H123" s="378"/>
      <c r="I123" s="375"/>
      <c r="J123" s="414"/>
      <c r="K123" s="414"/>
      <c r="L123" s="415"/>
      <c r="M123" s="413"/>
      <c r="N123" s="415"/>
      <c r="O123" s="402"/>
      <c r="P123" s="379"/>
      <c r="Q123" s="393"/>
      <c r="R123" s="411"/>
      <c r="S123" s="401"/>
      <c r="T123" s="13"/>
      <c r="U123" s="410"/>
      <c r="V123" s="410"/>
      <c r="W123" s="410"/>
      <c r="X123" s="410"/>
      <c r="Y123" s="410"/>
      <c r="Z123" s="410"/>
      <c r="AA123" s="369"/>
      <c r="AB123" s="369"/>
      <c r="AC123" s="369"/>
    </row>
    <row r="124" spans="1:29" s="369" customFormat="1" ht="14.25">
      <c r="A124" s="358"/>
      <c r="B124" s="373"/>
      <c r="C124" s="377"/>
      <c r="D124" s="385"/>
      <c r="E124" s="378"/>
      <c r="F124" s="403"/>
      <c r="G124" s="383"/>
      <c r="H124" s="378"/>
      <c r="I124" s="375"/>
      <c r="J124" s="414"/>
      <c r="K124" s="414"/>
      <c r="L124" s="415"/>
      <c r="M124" s="413"/>
      <c r="N124" s="415"/>
      <c r="O124" s="402"/>
      <c r="P124" s="379"/>
      <c r="Q124" s="393"/>
      <c r="R124" s="408"/>
      <c r="S124" s="410"/>
      <c r="T124" s="410"/>
      <c r="U124" s="410"/>
      <c r="V124" s="410"/>
      <c r="W124" s="410"/>
      <c r="X124" s="410"/>
      <c r="Y124" s="410"/>
      <c r="Z124" s="410"/>
    </row>
    <row r="125" spans="1:29" s="369" customFormat="1" ht="14.25">
      <c r="A125" s="358"/>
      <c r="B125" s="373"/>
      <c r="C125" s="377"/>
      <c r="D125" s="385"/>
      <c r="E125" s="378"/>
      <c r="F125" s="414"/>
      <c r="G125" s="387"/>
      <c r="H125" s="378"/>
      <c r="I125" s="375"/>
      <c r="J125" s="414"/>
      <c r="K125" s="414"/>
      <c r="L125" s="415"/>
      <c r="M125" s="413"/>
      <c r="N125" s="415"/>
      <c r="O125" s="402"/>
      <c r="P125" s="379"/>
      <c r="Q125" s="393"/>
      <c r="R125" s="408"/>
      <c r="S125" s="410"/>
      <c r="T125" s="410"/>
      <c r="U125" s="410"/>
      <c r="V125" s="410"/>
      <c r="W125" s="410"/>
      <c r="X125" s="410"/>
      <c r="Y125" s="410"/>
      <c r="Z125" s="410"/>
    </row>
    <row r="126" spans="1:29" s="369" customFormat="1" ht="14.25">
      <c r="A126" s="358"/>
      <c r="B126" s="373"/>
      <c r="C126" s="377"/>
      <c r="D126" s="385"/>
      <c r="E126" s="378"/>
      <c r="F126" s="414"/>
      <c r="G126" s="387"/>
      <c r="H126" s="378"/>
      <c r="I126" s="375"/>
      <c r="J126" s="414"/>
      <c r="K126" s="414"/>
      <c r="L126" s="415"/>
      <c r="M126" s="413"/>
      <c r="N126" s="415"/>
      <c r="O126" s="402"/>
      <c r="P126" s="379"/>
      <c r="Q126" s="393"/>
      <c r="R126" s="408"/>
      <c r="S126" s="410"/>
      <c r="T126" s="410"/>
      <c r="U126" s="410"/>
      <c r="V126" s="410"/>
      <c r="W126" s="410"/>
      <c r="X126" s="410"/>
      <c r="Y126" s="410"/>
      <c r="Z126" s="410"/>
    </row>
    <row r="127" spans="1:29" s="369" customFormat="1" ht="14.25">
      <c r="A127" s="358"/>
      <c r="B127" s="373"/>
      <c r="C127" s="377"/>
      <c r="D127" s="385"/>
      <c r="E127" s="378"/>
      <c r="F127" s="403"/>
      <c r="G127" s="383"/>
      <c r="H127" s="378"/>
      <c r="I127" s="375"/>
      <c r="J127" s="414"/>
      <c r="K127" s="405"/>
      <c r="L127" s="415"/>
      <c r="M127" s="413"/>
      <c r="N127" s="415"/>
      <c r="O127" s="402"/>
      <c r="P127" s="407"/>
      <c r="Q127" s="393"/>
      <c r="R127" s="408"/>
      <c r="S127" s="410"/>
      <c r="T127" s="410"/>
      <c r="U127" s="410"/>
      <c r="V127" s="410"/>
      <c r="W127" s="410"/>
      <c r="X127" s="410"/>
      <c r="Y127" s="410"/>
      <c r="Z127" s="410"/>
    </row>
    <row r="128" spans="1:29" s="369" customFormat="1" ht="14.25">
      <c r="A128" s="358"/>
      <c r="B128" s="373"/>
      <c r="C128" s="377"/>
      <c r="D128" s="385"/>
      <c r="E128" s="378"/>
      <c r="F128" s="403"/>
      <c r="G128" s="383"/>
      <c r="H128" s="378"/>
      <c r="I128" s="375"/>
      <c r="J128" s="405"/>
      <c r="K128" s="405"/>
      <c r="L128" s="405"/>
      <c r="M128" s="405"/>
      <c r="N128" s="406"/>
      <c r="O128" s="417"/>
      <c r="P128" s="407"/>
      <c r="Q128" s="393"/>
      <c r="R128" s="408"/>
      <c r="S128" s="410"/>
      <c r="T128" s="410"/>
      <c r="U128" s="410"/>
      <c r="V128" s="410"/>
      <c r="W128" s="410"/>
      <c r="X128" s="410"/>
      <c r="Y128" s="410"/>
      <c r="Z128" s="410"/>
    </row>
    <row r="129" spans="1:26" s="369" customFormat="1" ht="14.25">
      <c r="A129" s="358"/>
      <c r="B129" s="373"/>
      <c r="C129" s="377"/>
      <c r="D129" s="385"/>
      <c r="E129" s="378"/>
      <c r="F129" s="414"/>
      <c r="G129" s="387"/>
      <c r="H129" s="378"/>
      <c r="I129" s="375"/>
      <c r="J129" s="414"/>
      <c r="K129" s="414"/>
      <c r="L129" s="415"/>
      <c r="M129" s="413"/>
      <c r="N129" s="415"/>
      <c r="O129" s="402"/>
      <c r="P129" s="379"/>
      <c r="Q129" s="393"/>
      <c r="R129" s="411"/>
      <c r="S129" s="401"/>
      <c r="T129" s="410"/>
      <c r="U129" s="410"/>
      <c r="V129" s="410"/>
      <c r="W129" s="410"/>
      <c r="X129" s="410"/>
      <c r="Y129" s="410"/>
      <c r="Z129" s="410"/>
    </row>
    <row r="130" spans="1:26" s="369" customFormat="1" ht="14.25">
      <c r="A130" s="358"/>
      <c r="B130" s="373"/>
      <c r="C130" s="377"/>
      <c r="D130" s="385"/>
      <c r="E130" s="378"/>
      <c r="F130" s="403"/>
      <c r="G130" s="383"/>
      <c r="H130" s="378"/>
      <c r="I130" s="375"/>
      <c r="J130" s="352"/>
      <c r="K130" s="352"/>
      <c r="L130" s="352"/>
      <c r="M130" s="352"/>
      <c r="N130" s="404"/>
      <c r="O130" s="402"/>
      <c r="P130" s="380"/>
      <c r="Q130" s="393"/>
      <c r="R130" s="411"/>
      <c r="S130" s="401"/>
      <c r="T130" s="410"/>
      <c r="U130" s="410"/>
      <c r="V130" s="410"/>
      <c r="W130" s="410"/>
      <c r="X130" s="410"/>
      <c r="Y130" s="410"/>
      <c r="Z130" s="410"/>
    </row>
    <row r="131" spans="1:26">
      <c r="A131" s="26"/>
      <c r="B131" s="20"/>
      <c r="C131" s="20"/>
      <c r="D131" s="20"/>
      <c r="E131" s="29"/>
      <c r="F131" s="27"/>
      <c r="G131" s="9"/>
      <c r="H131" s="9"/>
      <c r="I131" s="9"/>
      <c r="J131" s="50"/>
      <c r="K131" s="9"/>
      <c r="L131" s="9"/>
      <c r="M131" s="9"/>
      <c r="N131" s="8"/>
      <c r="O131" s="50"/>
      <c r="P131" s="4"/>
      <c r="Q131" s="8"/>
      <c r="R131" s="138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26"/>
      <c r="B132" s="20"/>
      <c r="C132" s="20"/>
      <c r="D132" s="20"/>
      <c r="E132" s="29"/>
      <c r="F132" s="27"/>
      <c r="G132" s="38"/>
      <c r="H132" s="39"/>
      <c r="I132" s="79"/>
      <c r="J132" s="14"/>
      <c r="K132" s="80"/>
      <c r="L132" s="81"/>
      <c r="M132" s="82"/>
      <c r="N132" s="83"/>
      <c r="O132" s="84"/>
      <c r="P132" s="8"/>
      <c r="Q132" s="13"/>
      <c r="R132" s="138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34"/>
      <c r="B133" s="42"/>
      <c r="C133" s="99"/>
      <c r="D133" s="3"/>
      <c r="E133" s="35"/>
      <c r="F133" s="79"/>
      <c r="G133" s="38"/>
      <c r="H133" s="39"/>
      <c r="I133" s="79"/>
      <c r="J133" s="14"/>
      <c r="K133" s="80"/>
      <c r="L133" s="81"/>
      <c r="M133" s="82"/>
      <c r="N133" s="83"/>
      <c r="O133" s="84"/>
      <c r="P133" s="8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 ht="15">
      <c r="A134" s="2"/>
      <c r="B134" s="100" t="s">
        <v>576</v>
      </c>
      <c r="C134" s="100"/>
      <c r="D134" s="100"/>
      <c r="E134" s="100"/>
      <c r="F134" s="14"/>
      <c r="G134" s="14"/>
      <c r="H134" s="101"/>
      <c r="I134" s="14"/>
      <c r="J134" s="71"/>
      <c r="K134" s="72"/>
      <c r="L134" s="14"/>
      <c r="M134" s="14"/>
      <c r="N134" s="13"/>
      <c r="O134" s="95"/>
      <c r="P134" s="8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 ht="38.25">
      <c r="A135" s="17" t="s">
        <v>16</v>
      </c>
      <c r="B135" s="18" t="s">
        <v>534</v>
      </c>
      <c r="C135" s="18"/>
      <c r="D135" s="19" t="s">
        <v>545</v>
      </c>
      <c r="E135" s="18" t="s">
        <v>546</v>
      </c>
      <c r="F135" s="18" t="s">
        <v>547</v>
      </c>
      <c r="G135" s="18" t="s">
        <v>577</v>
      </c>
      <c r="H135" s="18" t="s">
        <v>578</v>
      </c>
      <c r="I135" s="18" t="s">
        <v>550</v>
      </c>
      <c r="J135" s="58" t="s">
        <v>551</v>
      </c>
      <c r="K135" s="18" t="s">
        <v>552</v>
      </c>
      <c r="L135" s="18" t="s">
        <v>553</v>
      </c>
      <c r="M135" s="18" t="s">
        <v>554</v>
      </c>
      <c r="N135" s="19" t="s">
        <v>555</v>
      </c>
      <c r="O135" s="95"/>
      <c r="P135" s="8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1</v>
      </c>
      <c r="B136" s="102">
        <v>41579</v>
      </c>
      <c r="C136" s="102"/>
      <c r="D136" s="103" t="s">
        <v>579</v>
      </c>
      <c r="E136" s="104" t="s">
        <v>580</v>
      </c>
      <c r="F136" s="105">
        <v>82</v>
      </c>
      <c r="G136" s="104" t="s">
        <v>581</v>
      </c>
      <c r="H136" s="104">
        <v>100</v>
      </c>
      <c r="I136" s="122">
        <v>100</v>
      </c>
      <c r="J136" s="123" t="s">
        <v>582</v>
      </c>
      <c r="K136" s="124">
        <f t="shared" ref="K136:K167" si="72">H136-F136</f>
        <v>18</v>
      </c>
      <c r="L136" s="125">
        <f t="shared" ref="L136:L167" si="73">K136/F136</f>
        <v>0.21951219512195122</v>
      </c>
      <c r="M136" s="126" t="s">
        <v>556</v>
      </c>
      <c r="N136" s="127">
        <v>42657</v>
      </c>
      <c r="O136" s="50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2</v>
      </c>
      <c r="B137" s="102">
        <v>41794</v>
      </c>
      <c r="C137" s="102"/>
      <c r="D137" s="103" t="s">
        <v>583</v>
      </c>
      <c r="E137" s="104" t="s">
        <v>557</v>
      </c>
      <c r="F137" s="105">
        <v>257</v>
      </c>
      <c r="G137" s="104" t="s">
        <v>581</v>
      </c>
      <c r="H137" s="104">
        <v>300</v>
      </c>
      <c r="I137" s="122">
        <v>300</v>
      </c>
      <c r="J137" s="123" t="s">
        <v>582</v>
      </c>
      <c r="K137" s="124">
        <f t="shared" si="72"/>
        <v>43</v>
      </c>
      <c r="L137" s="125">
        <f t="shared" si="73"/>
        <v>0.16731517509727625</v>
      </c>
      <c r="M137" s="126" t="s">
        <v>556</v>
      </c>
      <c r="N137" s="127">
        <v>41822</v>
      </c>
      <c r="O137" s="50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3</v>
      </c>
      <c r="B138" s="102">
        <v>41828</v>
      </c>
      <c r="C138" s="102"/>
      <c r="D138" s="103" t="s">
        <v>584</v>
      </c>
      <c r="E138" s="104" t="s">
        <v>557</v>
      </c>
      <c r="F138" s="105">
        <v>393</v>
      </c>
      <c r="G138" s="104" t="s">
        <v>581</v>
      </c>
      <c r="H138" s="104">
        <v>468</v>
      </c>
      <c r="I138" s="122">
        <v>468</v>
      </c>
      <c r="J138" s="123" t="s">
        <v>582</v>
      </c>
      <c r="K138" s="124">
        <f t="shared" si="72"/>
        <v>75</v>
      </c>
      <c r="L138" s="125">
        <f t="shared" si="73"/>
        <v>0.19083969465648856</v>
      </c>
      <c r="M138" s="126" t="s">
        <v>556</v>
      </c>
      <c r="N138" s="127">
        <v>41863</v>
      </c>
      <c r="O138" s="50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4</v>
      </c>
      <c r="B139" s="102">
        <v>41857</v>
      </c>
      <c r="C139" s="102"/>
      <c r="D139" s="103" t="s">
        <v>585</v>
      </c>
      <c r="E139" s="104" t="s">
        <v>557</v>
      </c>
      <c r="F139" s="105">
        <v>205</v>
      </c>
      <c r="G139" s="104" t="s">
        <v>581</v>
      </c>
      <c r="H139" s="104">
        <v>275</v>
      </c>
      <c r="I139" s="122">
        <v>250</v>
      </c>
      <c r="J139" s="123" t="s">
        <v>582</v>
      </c>
      <c r="K139" s="124">
        <f t="shared" si="72"/>
        <v>70</v>
      </c>
      <c r="L139" s="125">
        <f t="shared" si="73"/>
        <v>0.34146341463414637</v>
      </c>
      <c r="M139" s="126" t="s">
        <v>556</v>
      </c>
      <c r="N139" s="127">
        <v>41962</v>
      </c>
      <c r="O139" s="50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5</v>
      </c>
      <c r="B140" s="102">
        <v>41886</v>
      </c>
      <c r="C140" s="102"/>
      <c r="D140" s="103" t="s">
        <v>586</v>
      </c>
      <c r="E140" s="104" t="s">
        <v>557</v>
      </c>
      <c r="F140" s="105">
        <v>162</v>
      </c>
      <c r="G140" s="104" t="s">
        <v>581</v>
      </c>
      <c r="H140" s="104">
        <v>190</v>
      </c>
      <c r="I140" s="122">
        <v>190</v>
      </c>
      <c r="J140" s="123" t="s">
        <v>582</v>
      </c>
      <c r="K140" s="124">
        <f t="shared" si="72"/>
        <v>28</v>
      </c>
      <c r="L140" s="125">
        <f t="shared" si="73"/>
        <v>0.1728395061728395</v>
      </c>
      <c r="M140" s="126" t="s">
        <v>556</v>
      </c>
      <c r="N140" s="127">
        <v>42006</v>
      </c>
      <c r="O140" s="50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6</v>
      </c>
      <c r="B141" s="102">
        <v>41886</v>
      </c>
      <c r="C141" s="102"/>
      <c r="D141" s="103" t="s">
        <v>587</v>
      </c>
      <c r="E141" s="104" t="s">
        <v>557</v>
      </c>
      <c r="F141" s="105">
        <v>75</v>
      </c>
      <c r="G141" s="104" t="s">
        <v>581</v>
      </c>
      <c r="H141" s="104">
        <v>91.5</v>
      </c>
      <c r="I141" s="122" t="s">
        <v>588</v>
      </c>
      <c r="J141" s="123" t="s">
        <v>589</v>
      </c>
      <c r="K141" s="124">
        <f t="shared" si="72"/>
        <v>16.5</v>
      </c>
      <c r="L141" s="125">
        <f t="shared" si="73"/>
        <v>0.22</v>
      </c>
      <c r="M141" s="126" t="s">
        <v>556</v>
      </c>
      <c r="N141" s="127">
        <v>41954</v>
      </c>
      <c r="O141" s="50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7</v>
      </c>
      <c r="B142" s="102">
        <v>41913</v>
      </c>
      <c r="C142" s="102"/>
      <c r="D142" s="103" t="s">
        <v>590</v>
      </c>
      <c r="E142" s="104" t="s">
        <v>557</v>
      </c>
      <c r="F142" s="105">
        <v>850</v>
      </c>
      <c r="G142" s="104" t="s">
        <v>581</v>
      </c>
      <c r="H142" s="104">
        <v>982.5</v>
      </c>
      <c r="I142" s="122">
        <v>1050</v>
      </c>
      <c r="J142" s="123" t="s">
        <v>591</v>
      </c>
      <c r="K142" s="124">
        <f t="shared" si="72"/>
        <v>132.5</v>
      </c>
      <c r="L142" s="125">
        <f t="shared" si="73"/>
        <v>0.15588235294117647</v>
      </c>
      <c r="M142" s="126" t="s">
        <v>556</v>
      </c>
      <c r="N142" s="127">
        <v>42039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8</v>
      </c>
      <c r="B143" s="102">
        <v>41913</v>
      </c>
      <c r="C143" s="102"/>
      <c r="D143" s="103" t="s">
        <v>592</v>
      </c>
      <c r="E143" s="104" t="s">
        <v>557</v>
      </c>
      <c r="F143" s="105">
        <v>475</v>
      </c>
      <c r="G143" s="104" t="s">
        <v>581</v>
      </c>
      <c r="H143" s="104">
        <v>515</v>
      </c>
      <c r="I143" s="122">
        <v>600</v>
      </c>
      <c r="J143" s="123" t="s">
        <v>593</v>
      </c>
      <c r="K143" s="124">
        <f t="shared" si="72"/>
        <v>40</v>
      </c>
      <c r="L143" s="125">
        <f t="shared" si="73"/>
        <v>8.4210526315789472E-2</v>
      </c>
      <c r="M143" s="126" t="s">
        <v>556</v>
      </c>
      <c r="N143" s="127">
        <v>41939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9</v>
      </c>
      <c r="B144" s="102">
        <v>41913</v>
      </c>
      <c r="C144" s="102"/>
      <c r="D144" s="103" t="s">
        <v>594</v>
      </c>
      <c r="E144" s="104" t="s">
        <v>557</v>
      </c>
      <c r="F144" s="105">
        <v>86</v>
      </c>
      <c r="G144" s="104" t="s">
        <v>581</v>
      </c>
      <c r="H144" s="104">
        <v>99</v>
      </c>
      <c r="I144" s="122">
        <v>140</v>
      </c>
      <c r="J144" s="123" t="s">
        <v>595</v>
      </c>
      <c r="K144" s="124">
        <f t="shared" si="72"/>
        <v>13</v>
      </c>
      <c r="L144" s="125">
        <f t="shared" si="73"/>
        <v>0.15116279069767441</v>
      </c>
      <c r="M144" s="126" t="s">
        <v>556</v>
      </c>
      <c r="N144" s="127">
        <v>41939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10</v>
      </c>
      <c r="B145" s="102">
        <v>41926</v>
      </c>
      <c r="C145" s="102"/>
      <c r="D145" s="103" t="s">
        <v>596</v>
      </c>
      <c r="E145" s="104" t="s">
        <v>557</v>
      </c>
      <c r="F145" s="105">
        <v>496.6</v>
      </c>
      <c r="G145" s="104" t="s">
        <v>581</v>
      </c>
      <c r="H145" s="104">
        <v>621</v>
      </c>
      <c r="I145" s="122">
        <v>580</v>
      </c>
      <c r="J145" s="123" t="s">
        <v>582</v>
      </c>
      <c r="K145" s="124">
        <f t="shared" si="72"/>
        <v>124.39999999999998</v>
      </c>
      <c r="L145" s="125">
        <f t="shared" si="73"/>
        <v>0.25050342327829234</v>
      </c>
      <c r="M145" s="126" t="s">
        <v>556</v>
      </c>
      <c r="N145" s="127">
        <v>42605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11</v>
      </c>
      <c r="B146" s="102">
        <v>41926</v>
      </c>
      <c r="C146" s="102"/>
      <c r="D146" s="103" t="s">
        <v>597</v>
      </c>
      <c r="E146" s="104" t="s">
        <v>557</v>
      </c>
      <c r="F146" s="105">
        <v>2481.9</v>
      </c>
      <c r="G146" s="104" t="s">
        <v>581</v>
      </c>
      <c r="H146" s="104">
        <v>2840</v>
      </c>
      <c r="I146" s="122">
        <v>2870</v>
      </c>
      <c r="J146" s="123" t="s">
        <v>598</v>
      </c>
      <c r="K146" s="124">
        <f t="shared" si="72"/>
        <v>358.09999999999991</v>
      </c>
      <c r="L146" s="125">
        <f t="shared" si="73"/>
        <v>0.14428462065353154</v>
      </c>
      <c r="M146" s="126" t="s">
        <v>556</v>
      </c>
      <c r="N146" s="127">
        <v>42017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12</v>
      </c>
      <c r="B147" s="102">
        <v>41928</v>
      </c>
      <c r="C147" s="102"/>
      <c r="D147" s="103" t="s">
        <v>599</v>
      </c>
      <c r="E147" s="104" t="s">
        <v>557</v>
      </c>
      <c r="F147" s="105">
        <v>84.5</v>
      </c>
      <c r="G147" s="104" t="s">
        <v>581</v>
      </c>
      <c r="H147" s="104">
        <v>93</v>
      </c>
      <c r="I147" s="122">
        <v>110</v>
      </c>
      <c r="J147" s="123" t="s">
        <v>600</v>
      </c>
      <c r="K147" s="124">
        <f t="shared" si="72"/>
        <v>8.5</v>
      </c>
      <c r="L147" s="125">
        <f t="shared" si="73"/>
        <v>0.10059171597633136</v>
      </c>
      <c r="M147" s="126" t="s">
        <v>556</v>
      </c>
      <c r="N147" s="127">
        <v>41939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13</v>
      </c>
      <c r="B148" s="102">
        <v>41928</v>
      </c>
      <c r="C148" s="102"/>
      <c r="D148" s="103" t="s">
        <v>601</v>
      </c>
      <c r="E148" s="104" t="s">
        <v>557</v>
      </c>
      <c r="F148" s="105">
        <v>401</v>
      </c>
      <c r="G148" s="104" t="s">
        <v>581</v>
      </c>
      <c r="H148" s="104">
        <v>428</v>
      </c>
      <c r="I148" s="122">
        <v>450</v>
      </c>
      <c r="J148" s="123" t="s">
        <v>602</v>
      </c>
      <c r="K148" s="124">
        <f t="shared" si="72"/>
        <v>27</v>
      </c>
      <c r="L148" s="125">
        <f t="shared" si="73"/>
        <v>6.7331670822942641E-2</v>
      </c>
      <c r="M148" s="126" t="s">
        <v>556</v>
      </c>
      <c r="N148" s="127">
        <v>42020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14</v>
      </c>
      <c r="B149" s="102">
        <v>41928</v>
      </c>
      <c r="C149" s="102"/>
      <c r="D149" s="103" t="s">
        <v>603</v>
      </c>
      <c r="E149" s="104" t="s">
        <v>557</v>
      </c>
      <c r="F149" s="105">
        <v>101</v>
      </c>
      <c r="G149" s="104" t="s">
        <v>581</v>
      </c>
      <c r="H149" s="104">
        <v>112</v>
      </c>
      <c r="I149" s="122">
        <v>120</v>
      </c>
      <c r="J149" s="123" t="s">
        <v>604</v>
      </c>
      <c r="K149" s="124">
        <f t="shared" si="72"/>
        <v>11</v>
      </c>
      <c r="L149" s="125">
        <f t="shared" si="73"/>
        <v>0.10891089108910891</v>
      </c>
      <c r="M149" s="126" t="s">
        <v>556</v>
      </c>
      <c r="N149" s="127">
        <v>41939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15</v>
      </c>
      <c r="B150" s="102">
        <v>41954</v>
      </c>
      <c r="C150" s="102"/>
      <c r="D150" s="103" t="s">
        <v>605</v>
      </c>
      <c r="E150" s="104" t="s">
        <v>557</v>
      </c>
      <c r="F150" s="105">
        <v>59</v>
      </c>
      <c r="G150" s="104" t="s">
        <v>581</v>
      </c>
      <c r="H150" s="104">
        <v>76</v>
      </c>
      <c r="I150" s="122">
        <v>76</v>
      </c>
      <c r="J150" s="123" t="s">
        <v>582</v>
      </c>
      <c r="K150" s="124">
        <f t="shared" si="72"/>
        <v>17</v>
      </c>
      <c r="L150" s="125">
        <f t="shared" si="73"/>
        <v>0.28813559322033899</v>
      </c>
      <c r="M150" s="126" t="s">
        <v>556</v>
      </c>
      <c r="N150" s="127">
        <v>43032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16</v>
      </c>
      <c r="B151" s="102">
        <v>41954</v>
      </c>
      <c r="C151" s="102"/>
      <c r="D151" s="103" t="s">
        <v>594</v>
      </c>
      <c r="E151" s="104" t="s">
        <v>557</v>
      </c>
      <c r="F151" s="105">
        <v>99</v>
      </c>
      <c r="G151" s="104" t="s">
        <v>581</v>
      </c>
      <c r="H151" s="104">
        <v>120</v>
      </c>
      <c r="I151" s="122">
        <v>120</v>
      </c>
      <c r="J151" s="123" t="s">
        <v>606</v>
      </c>
      <c r="K151" s="124">
        <f t="shared" si="72"/>
        <v>21</v>
      </c>
      <c r="L151" s="125">
        <f t="shared" si="73"/>
        <v>0.21212121212121213</v>
      </c>
      <c r="M151" s="126" t="s">
        <v>556</v>
      </c>
      <c r="N151" s="127">
        <v>41960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17</v>
      </c>
      <c r="B152" s="102">
        <v>41956</v>
      </c>
      <c r="C152" s="102"/>
      <c r="D152" s="103" t="s">
        <v>607</v>
      </c>
      <c r="E152" s="104" t="s">
        <v>557</v>
      </c>
      <c r="F152" s="105">
        <v>22</v>
      </c>
      <c r="G152" s="104" t="s">
        <v>581</v>
      </c>
      <c r="H152" s="104">
        <v>33.549999999999997</v>
      </c>
      <c r="I152" s="122">
        <v>32</v>
      </c>
      <c r="J152" s="123" t="s">
        <v>608</v>
      </c>
      <c r="K152" s="124">
        <f t="shared" si="72"/>
        <v>11.549999999999997</v>
      </c>
      <c r="L152" s="125">
        <f t="shared" si="73"/>
        <v>0.52499999999999991</v>
      </c>
      <c r="M152" s="126" t="s">
        <v>556</v>
      </c>
      <c r="N152" s="127">
        <v>42188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18</v>
      </c>
      <c r="B153" s="102">
        <v>41976</v>
      </c>
      <c r="C153" s="102"/>
      <c r="D153" s="103" t="s">
        <v>609</v>
      </c>
      <c r="E153" s="104" t="s">
        <v>557</v>
      </c>
      <c r="F153" s="105">
        <v>440</v>
      </c>
      <c r="G153" s="104" t="s">
        <v>581</v>
      </c>
      <c r="H153" s="104">
        <v>520</v>
      </c>
      <c r="I153" s="122">
        <v>520</v>
      </c>
      <c r="J153" s="123" t="s">
        <v>610</v>
      </c>
      <c r="K153" s="124">
        <f t="shared" si="72"/>
        <v>80</v>
      </c>
      <c r="L153" s="125">
        <f t="shared" si="73"/>
        <v>0.18181818181818182</v>
      </c>
      <c r="M153" s="126" t="s">
        <v>556</v>
      </c>
      <c r="N153" s="127">
        <v>42208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19</v>
      </c>
      <c r="B154" s="102">
        <v>41976</v>
      </c>
      <c r="C154" s="102"/>
      <c r="D154" s="103" t="s">
        <v>611</v>
      </c>
      <c r="E154" s="104" t="s">
        <v>557</v>
      </c>
      <c r="F154" s="105">
        <v>360</v>
      </c>
      <c r="G154" s="104" t="s">
        <v>581</v>
      </c>
      <c r="H154" s="104">
        <v>427</v>
      </c>
      <c r="I154" s="122">
        <v>425</v>
      </c>
      <c r="J154" s="123" t="s">
        <v>612</v>
      </c>
      <c r="K154" s="124">
        <f t="shared" si="72"/>
        <v>67</v>
      </c>
      <c r="L154" s="125">
        <f t="shared" si="73"/>
        <v>0.18611111111111112</v>
      </c>
      <c r="M154" s="126" t="s">
        <v>556</v>
      </c>
      <c r="N154" s="127">
        <v>42058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20</v>
      </c>
      <c r="B155" s="102">
        <v>42012</v>
      </c>
      <c r="C155" s="102"/>
      <c r="D155" s="103" t="s">
        <v>613</v>
      </c>
      <c r="E155" s="104" t="s">
        <v>557</v>
      </c>
      <c r="F155" s="105">
        <v>360</v>
      </c>
      <c r="G155" s="104" t="s">
        <v>581</v>
      </c>
      <c r="H155" s="104">
        <v>455</v>
      </c>
      <c r="I155" s="122">
        <v>420</v>
      </c>
      <c r="J155" s="123" t="s">
        <v>614</v>
      </c>
      <c r="K155" s="124">
        <f t="shared" si="72"/>
        <v>95</v>
      </c>
      <c r="L155" s="125">
        <f t="shared" si="73"/>
        <v>0.2638888888888889</v>
      </c>
      <c r="M155" s="126" t="s">
        <v>556</v>
      </c>
      <c r="N155" s="127">
        <v>42024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21</v>
      </c>
      <c r="B156" s="102">
        <v>42012</v>
      </c>
      <c r="C156" s="102"/>
      <c r="D156" s="103" t="s">
        <v>615</v>
      </c>
      <c r="E156" s="104" t="s">
        <v>557</v>
      </c>
      <c r="F156" s="105">
        <v>130</v>
      </c>
      <c r="G156" s="104"/>
      <c r="H156" s="104">
        <v>175.5</v>
      </c>
      <c r="I156" s="122">
        <v>165</v>
      </c>
      <c r="J156" s="123" t="s">
        <v>616</v>
      </c>
      <c r="K156" s="124">
        <f t="shared" si="72"/>
        <v>45.5</v>
      </c>
      <c r="L156" s="125">
        <f t="shared" si="73"/>
        <v>0.35</v>
      </c>
      <c r="M156" s="126" t="s">
        <v>556</v>
      </c>
      <c r="N156" s="127">
        <v>43088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22</v>
      </c>
      <c r="B157" s="102">
        <v>42040</v>
      </c>
      <c r="C157" s="102"/>
      <c r="D157" s="103" t="s">
        <v>376</v>
      </c>
      <c r="E157" s="104" t="s">
        <v>580</v>
      </c>
      <c r="F157" s="105">
        <v>98</v>
      </c>
      <c r="G157" s="104"/>
      <c r="H157" s="104">
        <v>120</v>
      </c>
      <c r="I157" s="122">
        <v>120</v>
      </c>
      <c r="J157" s="123" t="s">
        <v>582</v>
      </c>
      <c r="K157" s="124">
        <f t="shared" si="72"/>
        <v>22</v>
      </c>
      <c r="L157" s="125">
        <f t="shared" si="73"/>
        <v>0.22448979591836735</v>
      </c>
      <c r="M157" s="126" t="s">
        <v>556</v>
      </c>
      <c r="N157" s="127">
        <v>42753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23</v>
      </c>
      <c r="B158" s="102">
        <v>42040</v>
      </c>
      <c r="C158" s="102"/>
      <c r="D158" s="103" t="s">
        <v>617</v>
      </c>
      <c r="E158" s="104" t="s">
        <v>580</v>
      </c>
      <c r="F158" s="105">
        <v>196</v>
      </c>
      <c r="G158" s="104"/>
      <c r="H158" s="104">
        <v>262</v>
      </c>
      <c r="I158" s="122">
        <v>255</v>
      </c>
      <c r="J158" s="123" t="s">
        <v>582</v>
      </c>
      <c r="K158" s="124">
        <f t="shared" si="72"/>
        <v>66</v>
      </c>
      <c r="L158" s="125">
        <f t="shared" si="73"/>
        <v>0.33673469387755101</v>
      </c>
      <c r="M158" s="126" t="s">
        <v>556</v>
      </c>
      <c r="N158" s="127">
        <v>42599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5">
        <v>24</v>
      </c>
      <c r="B159" s="106">
        <v>42067</v>
      </c>
      <c r="C159" s="106"/>
      <c r="D159" s="107" t="s">
        <v>375</v>
      </c>
      <c r="E159" s="108" t="s">
        <v>580</v>
      </c>
      <c r="F159" s="109">
        <v>235</v>
      </c>
      <c r="G159" s="109"/>
      <c r="H159" s="110">
        <v>77</v>
      </c>
      <c r="I159" s="128" t="s">
        <v>618</v>
      </c>
      <c r="J159" s="129" t="s">
        <v>619</v>
      </c>
      <c r="K159" s="130">
        <f t="shared" si="72"/>
        <v>-158</v>
      </c>
      <c r="L159" s="131">
        <f t="shared" si="73"/>
        <v>-0.67234042553191486</v>
      </c>
      <c r="M159" s="132" t="s">
        <v>620</v>
      </c>
      <c r="N159" s="133">
        <v>43522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25</v>
      </c>
      <c r="B160" s="102">
        <v>42067</v>
      </c>
      <c r="C160" s="102"/>
      <c r="D160" s="103" t="s">
        <v>453</v>
      </c>
      <c r="E160" s="104" t="s">
        <v>580</v>
      </c>
      <c r="F160" s="105">
        <v>185</v>
      </c>
      <c r="G160" s="104"/>
      <c r="H160" s="104">
        <v>224</v>
      </c>
      <c r="I160" s="122" t="s">
        <v>621</v>
      </c>
      <c r="J160" s="123" t="s">
        <v>582</v>
      </c>
      <c r="K160" s="124">
        <f t="shared" si="72"/>
        <v>39</v>
      </c>
      <c r="L160" s="125">
        <f t="shared" si="73"/>
        <v>0.21081081081081082</v>
      </c>
      <c r="M160" s="126" t="s">
        <v>556</v>
      </c>
      <c r="N160" s="127">
        <v>42647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339">
        <v>26</v>
      </c>
      <c r="B161" s="111">
        <v>42090</v>
      </c>
      <c r="C161" s="111"/>
      <c r="D161" s="112" t="s">
        <v>622</v>
      </c>
      <c r="E161" s="113" t="s">
        <v>580</v>
      </c>
      <c r="F161" s="114">
        <v>49.5</v>
      </c>
      <c r="G161" s="115"/>
      <c r="H161" s="115">
        <v>15.85</v>
      </c>
      <c r="I161" s="115">
        <v>67</v>
      </c>
      <c r="J161" s="134" t="s">
        <v>623</v>
      </c>
      <c r="K161" s="115">
        <f t="shared" si="72"/>
        <v>-33.65</v>
      </c>
      <c r="L161" s="135">
        <f t="shared" si="73"/>
        <v>-0.67979797979797973</v>
      </c>
      <c r="M161" s="132" t="s">
        <v>620</v>
      </c>
      <c r="N161" s="136">
        <v>43627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27</v>
      </c>
      <c r="B162" s="102">
        <v>42093</v>
      </c>
      <c r="C162" s="102"/>
      <c r="D162" s="103" t="s">
        <v>624</v>
      </c>
      <c r="E162" s="104" t="s">
        <v>580</v>
      </c>
      <c r="F162" s="105">
        <v>183.5</v>
      </c>
      <c r="G162" s="104"/>
      <c r="H162" s="104">
        <v>219</v>
      </c>
      <c r="I162" s="122">
        <v>218</v>
      </c>
      <c r="J162" s="123" t="s">
        <v>625</v>
      </c>
      <c r="K162" s="124">
        <f t="shared" si="72"/>
        <v>35.5</v>
      </c>
      <c r="L162" s="125">
        <f t="shared" si="73"/>
        <v>0.19346049046321526</v>
      </c>
      <c r="M162" s="126" t="s">
        <v>556</v>
      </c>
      <c r="N162" s="127">
        <v>42103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28</v>
      </c>
      <c r="B163" s="102">
        <v>42114</v>
      </c>
      <c r="C163" s="102"/>
      <c r="D163" s="103" t="s">
        <v>626</v>
      </c>
      <c r="E163" s="104" t="s">
        <v>580</v>
      </c>
      <c r="F163" s="105">
        <f>(227+237)/2</f>
        <v>232</v>
      </c>
      <c r="G163" s="104"/>
      <c r="H163" s="104">
        <v>298</v>
      </c>
      <c r="I163" s="122">
        <v>298</v>
      </c>
      <c r="J163" s="123" t="s">
        <v>582</v>
      </c>
      <c r="K163" s="124">
        <f t="shared" si="72"/>
        <v>66</v>
      </c>
      <c r="L163" s="125">
        <f t="shared" si="73"/>
        <v>0.28448275862068967</v>
      </c>
      <c r="M163" s="126" t="s">
        <v>556</v>
      </c>
      <c r="N163" s="127">
        <v>42823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29</v>
      </c>
      <c r="B164" s="102">
        <v>42128</v>
      </c>
      <c r="C164" s="102"/>
      <c r="D164" s="103" t="s">
        <v>627</v>
      </c>
      <c r="E164" s="104" t="s">
        <v>557</v>
      </c>
      <c r="F164" s="105">
        <v>385</v>
      </c>
      <c r="G164" s="104"/>
      <c r="H164" s="104">
        <f>212.5+331</f>
        <v>543.5</v>
      </c>
      <c r="I164" s="122">
        <v>510</v>
      </c>
      <c r="J164" s="123" t="s">
        <v>628</v>
      </c>
      <c r="K164" s="124">
        <f t="shared" si="72"/>
        <v>158.5</v>
      </c>
      <c r="L164" s="125">
        <f t="shared" si="73"/>
        <v>0.41168831168831171</v>
      </c>
      <c r="M164" s="126" t="s">
        <v>556</v>
      </c>
      <c r="N164" s="127">
        <v>42235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30</v>
      </c>
      <c r="B165" s="102">
        <v>42128</v>
      </c>
      <c r="C165" s="102"/>
      <c r="D165" s="103" t="s">
        <v>629</v>
      </c>
      <c r="E165" s="104" t="s">
        <v>557</v>
      </c>
      <c r="F165" s="105">
        <v>115.5</v>
      </c>
      <c r="G165" s="104"/>
      <c r="H165" s="104">
        <v>146</v>
      </c>
      <c r="I165" s="122">
        <v>142</v>
      </c>
      <c r="J165" s="123" t="s">
        <v>630</v>
      </c>
      <c r="K165" s="124">
        <f t="shared" si="72"/>
        <v>30.5</v>
      </c>
      <c r="L165" s="125">
        <f t="shared" si="73"/>
        <v>0.26406926406926406</v>
      </c>
      <c r="M165" s="126" t="s">
        <v>556</v>
      </c>
      <c r="N165" s="127">
        <v>42202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31</v>
      </c>
      <c r="B166" s="102">
        <v>42151</v>
      </c>
      <c r="C166" s="102"/>
      <c r="D166" s="103" t="s">
        <v>631</v>
      </c>
      <c r="E166" s="104" t="s">
        <v>557</v>
      </c>
      <c r="F166" s="105">
        <v>237.5</v>
      </c>
      <c r="G166" s="104"/>
      <c r="H166" s="104">
        <v>279.5</v>
      </c>
      <c r="I166" s="122">
        <v>278</v>
      </c>
      <c r="J166" s="123" t="s">
        <v>582</v>
      </c>
      <c r="K166" s="124">
        <f t="shared" si="72"/>
        <v>42</v>
      </c>
      <c r="L166" s="125">
        <f t="shared" si="73"/>
        <v>0.17684210526315788</v>
      </c>
      <c r="M166" s="126" t="s">
        <v>556</v>
      </c>
      <c r="N166" s="127">
        <v>42222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32</v>
      </c>
      <c r="B167" s="102">
        <v>42174</v>
      </c>
      <c r="C167" s="102"/>
      <c r="D167" s="103" t="s">
        <v>601</v>
      </c>
      <c r="E167" s="104" t="s">
        <v>580</v>
      </c>
      <c r="F167" s="105">
        <v>340</v>
      </c>
      <c r="G167" s="104"/>
      <c r="H167" s="104">
        <v>448</v>
      </c>
      <c r="I167" s="122">
        <v>448</v>
      </c>
      <c r="J167" s="123" t="s">
        <v>582</v>
      </c>
      <c r="K167" s="124">
        <f t="shared" si="72"/>
        <v>108</v>
      </c>
      <c r="L167" s="125">
        <f t="shared" si="73"/>
        <v>0.31764705882352939</v>
      </c>
      <c r="M167" s="126" t="s">
        <v>556</v>
      </c>
      <c r="N167" s="127">
        <v>43018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33</v>
      </c>
      <c r="B168" s="102">
        <v>42191</v>
      </c>
      <c r="C168" s="102"/>
      <c r="D168" s="103" t="s">
        <v>632</v>
      </c>
      <c r="E168" s="104" t="s">
        <v>580</v>
      </c>
      <c r="F168" s="105">
        <v>390</v>
      </c>
      <c r="G168" s="104"/>
      <c r="H168" s="104">
        <v>460</v>
      </c>
      <c r="I168" s="122">
        <v>460</v>
      </c>
      <c r="J168" s="123" t="s">
        <v>582</v>
      </c>
      <c r="K168" s="124">
        <f t="shared" ref="K168:K188" si="74">H168-F168</f>
        <v>70</v>
      </c>
      <c r="L168" s="125">
        <f t="shared" ref="L168:L188" si="75">K168/F168</f>
        <v>0.17948717948717949</v>
      </c>
      <c r="M168" s="126" t="s">
        <v>556</v>
      </c>
      <c r="N168" s="127">
        <v>42478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5">
        <v>34</v>
      </c>
      <c r="B169" s="106">
        <v>42195</v>
      </c>
      <c r="C169" s="106"/>
      <c r="D169" s="107" t="s">
        <v>633</v>
      </c>
      <c r="E169" s="108" t="s">
        <v>580</v>
      </c>
      <c r="F169" s="109">
        <v>122.5</v>
      </c>
      <c r="G169" s="109"/>
      <c r="H169" s="110">
        <v>61</v>
      </c>
      <c r="I169" s="128">
        <v>172</v>
      </c>
      <c r="J169" s="129" t="s">
        <v>634</v>
      </c>
      <c r="K169" s="130">
        <f t="shared" si="74"/>
        <v>-61.5</v>
      </c>
      <c r="L169" s="131">
        <f t="shared" si="75"/>
        <v>-0.50204081632653064</v>
      </c>
      <c r="M169" s="132" t="s">
        <v>620</v>
      </c>
      <c r="N169" s="133">
        <v>43333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35</v>
      </c>
      <c r="B170" s="102">
        <v>42219</v>
      </c>
      <c r="C170" s="102"/>
      <c r="D170" s="103" t="s">
        <v>635</v>
      </c>
      <c r="E170" s="104" t="s">
        <v>580</v>
      </c>
      <c r="F170" s="105">
        <v>297.5</v>
      </c>
      <c r="G170" s="104"/>
      <c r="H170" s="104">
        <v>350</v>
      </c>
      <c r="I170" s="122">
        <v>360</v>
      </c>
      <c r="J170" s="123" t="s">
        <v>636</v>
      </c>
      <c r="K170" s="124">
        <f t="shared" si="74"/>
        <v>52.5</v>
      </c>
      <c r="L170" s="125">
        <f t="shared" si="75"/>
        <v>0.17647058823529413</v>
      </c>
      <c r="M170" s="126" t="s">
        <v>556</v>
      </c>
      <c r="N170" s="127">
        <v>42232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36</v>
      </c>
      <c r="B171" s="102">
        <v>42219</v>
      </c>
      <c r="C171" s="102"/>
      <c r="D171" s="103" t="s">
        <v>637</v>
      </c>
      <c r="E171" s="104" t="s">
        <v>580</v>
      </c>
      <c r="F171" s="105">
        <v>115.5</v>
      </c>
      <c r="G171" s="104"/>
      <c r="H171" s="104">
        <v>149</v>
      </c>
      <c r="I171" s="122">
        <v>140</v>
      </c>
      <c r="J171" s="137" t="s">
        <v>638</v>
      </c>
      <c r="K171" s="124">
        <f t="shared" si="74"/>
        <v>33.5</v>
      </c>
      <c r="L171" s="125">
        <f t="shared" si="75"/>
        <v>0.29004329004329005</v>
      </c>
      <c r="M171" s="126" t="s">
        <v>556</v>
      </c>
      <c r="N171" s="127">
        <v>42740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37</v>
      </c>
      <c r="B172" s="102">
        <v>42251</v>
      </c>
      <c r="C172" s="102"/>
      <c r="D172" s="103" t="s">
        <v>631</v>
      </c>
      <c r="E172" s="104" t="s">
        <v>580</v>
      </c>
      <c r="F172" s="105">
        <v>226</v>
      </c>
      <c r="G172" s="104"/>
      <c r="H172" s="104">
        <v>292</v>
      </c>
      <c r="I172" s="122">
        <v>292</v>
      </c>
      <c r="J172" s="123" t="s">
        <v>639</v>
      </c>
      <c r="K172" s="124">
        <f t="shared" si="74"/>
        <v>66</v>
      </c>
      <c r="L172" s="125">
        <f t="shared" si="75"/>
        <v>0.29203539823008851</v>
      </c>
      <c r="M172" s="126" t="s">
        <v>556</v>
      </c>
      <c r="N172" s="127">
        <v>42286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38</v>
      </c>
      <c r="B173" s="102">
        <v>42254</v>
      </c>
      <c r="C173" s="102"/>
      <c r="D173" s="103" t="s">
        <v>626</v>
      </c>
      <c r="E173" s="104" t="s">
        <v>580</v>
      </c>
      <c r="F173" s="105">
        <v>232.5</v>
      </c>
      <c r="G173" s="104"/>
      <c r="H173" s="104">
        <v>312.5</v>
      </c>
      <c r="I173" s="122">
        <v>310</v>
      </c>
      <c r="J173" s="123" t="s">
        <v>582</v>
      </c>
      <c r="K173" s="124">
        <f t="shared" si="74"/>
        <v>80</v>
      </c>
      <c r="L173" s="125">
        <f t="shared" si="75"/>
        <v>0.34408602150537637</v>
      </c>
      <c r="M173" s="126" t="s">
        <v>556</v>
      </c>
      <c r="N173" s="127">
        <v>42823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39</v>
      </c>
      <c r="B174" s="102">
        <v>42268</v>
      </c>
      <c r="C174" s="102"/>
      <c r="D174" s="103" t="s">
        <v>640</v>
      </c>
      <c r="E174" s="104" t="s">
        <v>580</v>
      </c>
      <c r="F174" s="105">
        <v>196.5</v>
      </c>
      <c r="G174" s="104"/>
      <c r="H174" s="104">
        <v>238</v>
      </c>
      <c r="I174" s="122">
        <v>238</v>
      </c>
      <c r="J174" s="123" t="s">
        <v>639</v>
      </c>
      <c r="K174" s="124">
        <f t="shared" si="74"/>
        <v>41.5</v>
      </c>
      <c r="L174" s="125">
        <f t="shared" si="75"/>
        <v>0.21119592875318066</v>
      </c>
      <c r="M174" s="126" t="s">
        <v>556</v>
      </c>
      <c r="N174" s="127">
        <v>42291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40</v>
      </c>
      <c r="B175" s="102">
        <v>42271</v>
      </c>
      <c r="C175" s="102"/>
      <c r="D175" s="103" t="s">
        <v>579</v>
      </c>
      <c r="E175" s="104" t="s">
        <v>580</v>
      </c>
      <c r="F175" s="105">
        <v>65</v>
      </c>
      <c r="G175" s="104"/>
      <c r="H175" s="104">
        <v>82</v>
      </c>
      <c r="I175" s="122">
        <v>82</v>
      </c>
      <c r="J175" s="123" t="s">
        <v>639</v>
      </c>
      <c r="K175" s="124">
        <f t="shared" si="74"/>
        <v>17</v>
      </c>
      <c r="L175" s="125">
        <f t="shared" si="75"/>
        <v>0.26153846153846155</v>
      </c>
      <c r="M175" s="126" t="s">
        <v>556</v>
      </c>
      <c r="N175" s="127">
        <v>42578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41</v>
      </c>
      <c r="B176" s="102">
        <v>42291</v>
      </c>
      <c r="C176" s="102"/>
      <c r="D176" s="103" t="s">
        <v>641</v>
      </c>
      <c r="E176" s="104" t="s">
        <v>580</v>
      </c>
      <c r="F176" s="105">
        <v>144</v>
      </c>
      <c r="G176" s="104"/>
      <c r="H176" s="104">
        <v>182.5</v>
      </c>
      <c r="I176" s="122">
        <v>181</v>
      </c>
      <c r="J176" s="123" t="s">
        <v>639</v>
      </c>
      <c r="K176" s="124">
        <f t="shared" si="74"/>
        <v>38.5</v>
      </c>
      <c r="L176" s="125">
        <f t="shared" si="75"/>
        <v>0.2673611111111111</v>
      </c>
      <c r="M176" s="126" t="s">
        <v>556</v>
      </c>
      <c r="N176" s="127">
        <v>42817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42</v>
      </c>
      <c r="B177" s="102">
        <v>42291</v>
      </c>
      <c r="C177" s="102"/>
      <c r="D177" s="103" t="s">
        <v>642</v>
      </c>
      <c r="E177" s="104" t="s">
        <v>580</v>
      </c>
      <c r="F177" s="105">
        <v>264</v>
      </c>
      <c r="G177" s="104"/>
      <c r="H177" s="104">
        <v>311</v>
      </c>
      <c r="I177" s="122">
        <v>311</v>
      </c>
      <c r="J177" s="123" t="s">
        <v>639</v>
      </c>
      <c r="K177" s="124">
        <f t="shared" si="74"/>
        <v>47</v>
      </c>
      <c r="L177" s="125">
        <f t="shared" si="75"/>
        <v>0.17803030303030304</v>
      </c>
      <c r="M177" s="126" t="s">
        <v>556</v>
      </c>
      <c r="N177" s="127">
        <v>42604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43</v>
      </c>
      <c r="B178" s="102">
        <v>42318</v>
      </c>
      <c r="C178" s="102"/>
      <c r="D178" s="103" t="s">
        <v>643</v>
      </c>
      <c r="E178" s="104" t="s">
        <v>557</v>
      </c>
      <c r="F178" s="105">
        <v>549.5</v>
      </c>
      <c r="G178" s="104"/>
      <c r="H178" s="104">
        <v>630</v>
      </c>
      <c r="I178" s="122">
        <v>630</v>
      </c>
      <c r="J178" s="123" t="s">
        <v>639</v>
      </c>
      <c r="K178" s="124">
        <f t="shared" si="74"/>
        <v>80.5</v>
      </c>
      <c r="L178" s="125">
        <f t="shared" si="75"/>
        <v>0.1464968152866242</v>
      </c>
      <c r="M178" s="126" t="s">
        <v>556</v>
      </c>
      <c r="N178" s="127">
        <v>42419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44</v>
      </c>
      <c r="B179" s="102">
        <v>42342</v>
      </c>
      <c r="C179" s="102"/>
      <c r="D179" s="103" t="s">
        <v>644</v>
      </c>
      <c r="E179" s="104" t="s">
        <v>580</v>
      </c>
      <c r="F179" s="105">
        <v>1027.5</v>
      </c>
      <c r="G179" s="104"/>
      <c r="H179" s="104">
        <v>1315</v>
      </c>
      <c r="I179" s="122">
        <v>1250</v>
      </c>
      <c r="J179" s="123" t="s">
        <v>639</v>
      </c>
      <c r="K179" s="124">
        <f t="shared" si="74"/>
        <v>287.5</v>
      </c>
      <c r="L179" s="125">
        <f t="shared" si="75"/>
        <v>0.27980535279805352</v>
      </c>
      <c r="M179" s="126" t="s">
        <v>556</v>
      </c>
      <c r="N179" s="127">
        <v>43244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45</v>
      </c>
      <c r="B180" s="102">
        <v>42367</v>
      </c>
      <c r="C180" s="102"/>
      <c r="D180" s="103" t="s">
        <v>645</v>
      </c>
      <c r="E180" s="104" t="s">
        <v>580</v>
      </c>
      <c r="F180" s="105">
        <v>465</v>
      </c>
      <c r="G180" s="104"/>
      <c r="H180" s="104">
        <v>540</v>
      </c>
      <c r="I180" s="122">
        <v>540</v>
      </c>
      <c r="J180" s="123" t="s">
        <v>639</v>
      </c>
      <c r="K180" s="124">
        <f t="shared" si="74"/>
        <v>75</v>
      </c>
      <c r="L180" s="125">
        <f t="shared" si="75"/>
        <v>0.16129032258064516</v>
      </c>
      <c r="M180" s="126" t="s">
        <v>556</v>
      </c>
      <c r="N180" s="127">
        <v>42530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46</v>
      </c>
      <c r="B181" s="102">
        <v>42380</v>
      </c>
      <c r="C181" s="102"/>
      <c r="D181" s="103" t="s">
        <v>376</v>
      </c>
      <c r="E181" s="104" t="s">
        <v>557</v>
      </c>
      <c r="F181" s="105">
        <v>81</v>
      </c>
      <c r="G181" s="104"/>
      <c r="H181" s="104">
        <v>110</v>
      </c>
      <c r="I181" s="122">
        <v>110</v>
      </c>
      <c r="J181" s="123" t="s">
        <v>639</v>
      </c>
      <c r="K181" s="124">
        <f t="shared" si="74"/>
        <v>29</v>
      </c>
      <c r="L181" s="125">
        <f t="shared" si="75"/>
        <v>0.35802469135802467</v>
      </c>
      <c r="M181" s="126" t="s">
        <v>556</v>
      </c>
      <c r="N181" s="127">
        <v>42745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47</v>
      </c>
      <c r="B182" s="102">
        <v>42382</v>
      </c>
      <c r="C182" s="102"/>
      <c r="D182" s="103" t="s">
        <v>646</v>
      </c>
      <c r="E182" s="104" t="s">
        <v>557</v>
      </c>
      <c r="F182" s="105">
        <v>417.5</v>
      </c>
      <c r="G182" s="104"/>
      <c r="H182" s="104">
        <v>547</v>
      </c>
      <c r="I182" s="122">
        <v>535</v>
      </c>
      <c r="J182" s="123" t="s">
        <v>639</v>
      </c>
      <c r="K182" s="124">
        <f t="shared" si="74"/>
        <v>129.5</v>
      </c>
      <c r="L182" s="125">
        <f t="shared" si="75"/>
        <v>0.31017964071856285</v>
      </c>
      <c r="M182" s="126" t="s">
        <v>556</v>
      </c>
      <c r="N182" s="127">
        <v>42578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48</v>
      </c>
      <c r="B183" s="102">
        <v>42408</v>
      </c>
      <c r="C183" s="102"/>
      <c r="D183" s="103" t="s">
        <v>647</v>
      </c>
      <c r="E183" s="104" t="s">
        <v>580</v>
      </c>
      <c r="F183" s="105">
        <v>650</v>
      </c>
      <c r="G183" s="104"/>
      <c r="H183" s="104">
        <v>800</v>
      </c>
      <c r="I183" s="122">
        <v>800</v>
      </c>
      <c r="J183" s="123" t="s">
        <v>639</v>
      </c>
      <c r="K183" s="124">
        <f t="shared" si="74"/>
        <v>150</v>
      </c>
      <c r="L183" s="125">
        <f t="shared" si="75"/>
        <v>0.23076923076923078</v>
      </c>
      <c r="M183" s="126" t="s">
        <v>556</v>
      </c>
      <c r="N183" s="127">
        <v>43154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49</v>
      </c>
      <c r="B184" s="102">
        <v>42433</v>
      </c>
      <c r="C184" s="102"/>
      <c r="D184" s="103" t="s">
        <v>193</v>
      </c>
      <c r="E184" s="104" t="s">
        <v>580</v>
      </c>
      <c r="F184" s="105">
        <v>437.5</v>
      </c>
      <c r="G184" s="104"/>
      <c r="H184" s="104">
        <v>504.5</v>
      </c>
      <c r="I184" s="122">
        <v>522</v>
      </c>
      <c r="J184" s="123" t="s">
        <v>648</v>
      </c>
      <c r="K184" s="124">
        <f t="shared" si="74"/>
        <v>67</v>
      </c>
      <c r="L184" s="125">
        <f t="shared" si="75"/>
        <v>0.15314285714285714</v>
      </c>
      <c r="M184" s="126" t="s">
        <v>556</v>
      </c>
      <c r="N184" s="127">
        <v>42480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50</v>
      </c>
      <c r="B185" s="102">
        <v>42438</v>
      </c>
      <c r="C185" s="102"/>
      <c r="D185" s="103" t="s">
        <v>649</v>
      </c>
      <c r="E185" s="104" t="s">
        <v>580</v>
      </c>
      <c r="F185" s="105">
        <v>189.5</v>
      </c>
      <c r="G185" s="104"/>
      <c r="H185" s="104">
        <v>218</v>
      </c>
      <c r="I185" s="122">
        <v>218</v>
      </c>
      <c r="J185" s="123" t="s">
        <v>639</v>
      </c>
      <c r="K185" s="124">
        <f t="shared" si="74"/>
        <v>28.5</v>
      </c>
      <c r="L185" s="125">
        <f t="shared" si="75"/>
        <v>0.15039577836411611</v>
      </c>
      <c r="M185" s="126" t="s">
        <v>556</v>
      </c>
      <c r="N185" s="127">
        <v>43034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339">
        <v>51</v>
      </c>
      <c r="B186" s="111">
        <v>42471</v>
      </c>
      <c r="C186" s="111"/>
      <c r="D186" s="112" t="s">
        <v>650</v>
      </c>
      <c r="E186" s="113" t="s">
        <v>580</v>
      </c>
      <c r="F186" s="114">
        <v>36.5</v>
      </c>
      <c r="G186" s="115"/>
      <c r="H186" s="115">
        <v>15.85</v>
      </c>
      <c r="I186" s="115">
        <v>60</v>
      </c>
      <c r="J186" s="134" t="s">
        <v>651</v>
      </c>
      <c r="K186" s="130">
        <f t="shared" si="74"/>
        <v>-20.65</v>
      </c>
      <c r="L186" s="164">
        <f t="shared" si="75"/>
        <v>-0.5657534246575342</v>
      </c>
      <c r="M186" s="132" t="s">
        <v>620</v>
      </c>
      <c r="N186" s="165">
        <v>43627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52</v>
      </c>
      <c r="B187" s="102">
        <v>42472</v>
      </c>
      <c r="C187" s="102"/>
      <c r="D187" s="103" t="s">
        <v>652</v>
      </c>
      <c r="E187" s="104" t="s">
        <v>580</v>
      </c>
      <c r="F187" s="105">
        <v>93</v>
      </c>
      <c r="G187" s="104"/>
      <c r="H187" s="104">
        <v>149</v>
      </c>
      <c r="I187" s="122">
        <v>140</v>
      </c>
      <c r="J187" s="137" t="s">
        <v>653</v>
      </c>
      <c r="K187" s="124">
        <f t="shared" si="74"/>
        <v>56</v>
      </c>
      <c r="L187" s="125">
        <f t="shared" si="75"/>
        <v>0.60215053763440862</v>
      </c>
      <c r="M187" s="126" t="s">
        <v>556</v>
      </c>
      <c r="N187" s="127">
        <v>42740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53</v>
      </c>
      <c r="B188" s="102">
        <v>42472</v>
      </c>
      <c r="C188" s="102"/>
      <c r="D188" s="103" t="s">
        <v>654</v>
      </c>
      <c r="E188" s="104" t="s">
        <v>580</v>
      </c>
      <c r="F188" s="105">
        <v>130</v>
      </c>
      <c r="G188" s="104"/>
      <c r="H188" s="104">
        <v>150</v>
      </c>
      <c r="I188" s="122" t="s">
        <v>655</v>
      </c>
      <c r="J188" s="123" t="s">
        <v>639</v>
      </c>
      <c r="K188" s="124">
        <f t="shared" si="74"/>
        <v>20</v>
      </c>
      <c r="L188" s="125">
        <f t="shared" si="75"/>
        <v>0.15384615384615385</v>
      </c>
      <c r="M188" s="126" t="s">
        <v>556</v>
      </c>
      <c r="N188" s="127">
        <v>42564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54</v>
      </c>
      <c r="B189" s="102">
        <v>42473</v>
      </c>
      <c r="C189" s="102"/>
      <c r="D189" s="103" t="s">
        <v>344</v>
      </c>
      <c r="E189" s="104" t="s">
        <v>580</v>
      </c>
      <c r="F189" s="105">
        <v>196</v>
      </c>
      <c r="G189" s="104"/>
      <c r="H189" s="104">
        <v>299</v>
      </c>
      <c r="I189" s="122">
        <v>299</v>
      </c>
      <c r="J189" s="123" t="s">
        <v>639</v>
      </c>
      <c r="K189" s="124">
        <v>103</v>
      </c>
      <c r="L189" s="125">
        <v>0.52551020408163296</v>
      </c>
      <c r="M189" s="126" t="s">
        <v>556</v>
      </c>
      <c r="N189" s="127">
        <v>42620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55</v>
      </c>
      <c r="B190" s="102">
        <v>42473</v>
      </c>
      <c r="C190" s="102"/>
      <c r="D190" s="103" t="s">
        <v>713</v>
      </c>
      <c r="E190" s="104" t="s">
        <v>580</v>
      </c>
      <c r="F190" s="105">
        <v>88</v>
      </c>
      <c r="G190" s="104"/>
      <c r="H190" s="104">
        <v>103</v>
      </c>
      <c r="I190" s="122">
        <v>103</v>
      </c>
      <c r="J190" s="123" t="s">
        <v>639</v>
      </c>
      <c r="K190" s="124">
        <v>15</v>
      </c>
      <c r="L190" s="125">
        <v>0.170454545454545</v>
      </c>
      <c r="M190" s="126" t="s">
        <v>556</v>
      </c>
      <c r="N190" s="127">
        <v>42530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56</v>
      </c>
      <c r="B191" s="102">
        <v>42492</v>
      </c>
      <c r="C191" s="102"/>
      <c r="D191" s="103" t="s">
        <v>656</v>
      </c>
      <c r="E191" s="104" t="s">
        <v>580</v>
      </c>
      <c r="F191" s="105">
        <v>127.5</v>
      </c>
      <c r="G191" s="104"/>
      <c r="H191" s="104">
        <v>148</v>
      </c>
      <c r="I191" s="122" t="s">
        <v>657</v>
      </c>
      <c r="J191" s="123" t="s">
        <v>639</v>
      </c>
      <c r="K191" s="124">
        <f>H191-F191</f>
        <v>20.5</v>
      </c>
      <c r="L191" s="125">
        <f>K191/F191</f>
        <v>0.16078431372549021</v>
      </c>
      <c r="M191" s="126" t="s">
        <v>556</v>
      </c>
      <c r="N191" s="127">
        <v>42564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57</v>
      </c>
      <c r="B192" s="102">
        <v>42493</v>
      </c>
      <c r="C192" s="102"/>
      <c r="D192" s="103" t="s">
        <v>658</v>
      </c>
      <c r="E192" s="104" t="s">
        <v>580</v>
      </c>
      <c r="F192" s="105">
        <v>675</v>
      </c>
      <c r="G192" s="104"/>
      <c r="H192" s="104">
        <v>815</v>
      </c>
      <c r="I192" s="122" t="s">
        <v>659</v>
      </c>
      <c r="J192" s="123" t="s">
        <v>639</v>
      </c>
      <c r="K192" s="124">
        <f>H192-F192</f>
        <v>140</v>
      </c>
      <c r="L192" s="125">
        <f>K192/F192</f>
        <v>0.2074074074074074</v>
      </c>
      <c r="M192" s="126" t="s">
        <v>556</v>
      </c>
      <c r="N192" s="127">
        <v>43154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5">
        <v>58</v>
      </c>
      <c r="B193" s="106">
        <v>42522</v>
      </c>
      <c r="C193" s="106"/>
      <c r="D193" s="107" t="s">
        <v>714</v>
      </c>
      <c r="E193" s="108" t="s">
        <v>580</v>
      </c>
      <c r="F193" s="109">
        <v>500</v>
      </c>
      <c r="G193" s="109"/>
      <c r="H193" s="110">
        <v>232.5</v>
      </c>
      <c r="I193" s="128" t="s">
        <v>715</v>
      </c>
      <c r="J193" s="129" t="s">
        <v>716</v>
      </c>
      <c r="K193" s="130">
        <f>H193-F193</f>
        <v>-267.5</v>
      </c>
      <c r="L193" s="131">
        <f>K193/F193</f>
        <v>-0.53500000000000003</v>
      </c>
      <c r="M193" s="132" t="s">
        <v>620</v>
      </c>
      <c r="N193" s="133">
        <v>43735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59</v>
      </c>
      <c r="B194" s="102">
        <v>42527</v>
      </c>
      <c r="C194" s="102"/>
      <c r="D194" s="103" t="s">
        <v>660</v>
      </c>
      <c r="E194" s="104" t="s">
        <v>580</v>
      </c>
      <c r="F194" s="105">
        <v>110</v>
      </c>
      <c r="G194" s="104"/>
      <c r="H194" s="104">
        <v>126.5</v>
      </c>
      <c r="I194" s="122">
        <v>125</v>
      </c>
      <c r="J194" s="123" t="s">
        <v>589</v>
      </c>
      <c r="K194" s="124">
        <f>H194-F194</f>
        <v>16.5</v>
      </c>
      <c r="L194" s="125">
        <f>K194/F194</f>
        <v>0.15</v>
      </c>
      <c r="M194" s="126" t="s">
        <v>556</v>
      </c>
      <c r="N194" s="127">
        <v>42552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60</v>
      </c>
      <c r="B195" s="102">
        <v>42538</v>
      </c>
      <c r="C195" s="102"/>
      <c r="D195" s="103" t="s">
        <v>661</v>
      </c>
      <c r="E195" s="104" t="s">
        <v>580</v>
      </c>
      <c r="F195" s="105">
        <v>44</v>
      </c>
      <c r="G195" s="104"/>
      <c r="H195" s="104">
        <v>69.5</v>
      </c>
      <c r="I195" s="122">
        <v>69.5</v>
      </c>
      <c r="J195" s="123" t="s">
        <v>662</v>
      </c>
      <c r="K195" s="124">
        <f>H195-F195</f>
        <v>25.5</v>
      </c>
      <c r="L195" s="125">
        <f>K195/F195</f>
        <v>0.57954545454545459</v>
      </c>
      <c r="M195" s="126" t="s">
        <v>556</v>
      </c>
      <c r="N195" s="127">
        <v>42977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61</v>
      </c>
      <c r="B196" s="102">
        <v>42549</v>
      </c>
      <c r="C196" s="102"/>
      <c r="D196" s="144" t="s">
        <v>717</v>
      </c>
      <c r="E196" s="104" t="s">
        <v>580</v>
      </c>
      <c r="F196" s="105">
        <v>262.5</v>
      </c>
      <c r="G196" s="104"/>
      <c r="H196" s="104">
        <v>340</v>
      </c>
      <c r="I196" s="122">
        <v>333</v>
      </c>
      <c r="J196" s="123" t="s">
        <v>718</v>
      </c>
      <c r="K196" s="124">
        <v>77.5</v>
      </c>
      <c r="L196" s="125">
        <v>0.29523809523809502</v>
      </c>
      <c r="M196" s="126" t="s">
        <v>556</v>
      </c>
      <c r="N196" s="127">
        <v>43017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62</v>
      </c>
      <c r="B197" s="102">
        <v>42549</v>
      </c>
      <c r="C197" s="102"/>
      <c r="D197" s="144" t="s">
        <v>719</v>
      </c>
      <c r="E197" s="104" t="s">
        <v>580</v>
      </c>
      <c r="F197" s="105">
        <v>840</v>
      </c>
      <c r="G197" s="104"/>
      <c r="H197" s="104">
        <v>1230</v>
      </c>
      <c r="I197" s="122">
        <v>1230</v>
      </c>
      <c r="J197" s="123" t="s">
        <v>639</v>
      </c>
      <c r="K197" s="124">
        <v>390</v>
      </c>
      <c r="L197" s="125">
        <v>0.46428571428571402</v>
      </c>
      <c r="M197" s="126" t="s">
        <v>556</v>
      </c>
      <c r="N197" s="127">
        <v>42649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340">
        <v>63</v>
      </c>
      <c r="B198" s="139">
        <v>42556</v>
      </c>
      <c r="C198" s="139"/>
      <c r="D198" s="140" t="s">
        <v>663</v>
      </c>
      <c r="E198" s="141" t="s">
        <v>580</v>
      </c>
      <c r="F198" s="142">
        <v>395</v>
      </c>
      <c r="G198" s="143"/>
      <c r="H198" s="143">
        <f>(468.5+342.5)/2</f>
        <v>405.5</v>
      </c>
      <c r="I198" s="143">
        <v>510</v>
      </c>
      <c r="J198" s="166" t="s">
        <v>664</v>
      </c>
      <c r="K198" s="167">
        <f t="shared" ref="K198:K204" si="76">H198-F198</f>
        <v>10.5</v>
      </c>
      <c r="L198" s="168">
        <f t="shared" ref="L198:L204" si="77">K198/F198</f>
        <v>2.6582278481012658E-2</v>
      </c>
      <c r="M198" s="169" t="s">
        <v>665</v>
      </c>
      <c r="N198" s="170">
        <v>43606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5">
        <v>64</v>
      </c>
      <c r="B199" s="106">
        <v>42584</v>
      </c>
      <c r="C199" s="106"/>
      <c r="D199" s="107" t="s">
        <v>666</v>
      </c>
      <c r="E199" s="108" t="s">
        <v>557</v>
      </c>
      <c r="F199" s="109">
        <f>169.5-12.8</f>
        <v>156.69999999999999</v>
      </c>
      <c r="G199" s="109"/>
      <c r="H199" s="110">
        <v>77</v>
      </c>
      <c r="I199" s="128" t="s">
        <v>667</v>
      </c>
      <c r="J199" s="359" t="s">
        <v>795</v>
      </c>
      <c r="K199" s="130">
        <f t="shared" si="76"/>
        <v>-79.699999999999989</v>
      </c>
      <c r="L199" s="131">
        <f t="shared" si="77"/>
        <v>-0.50861518825781749</v>
      </c>
      <c r="M199" s="132" t="s">
        <v>620</v>
      </c>
      <c r="N199" s="133">
        <v>43522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5">
        <v>65</v>
      </c>
      <c r="B200" s="106">
        <v>42586</v>
      </c>
      <c r="C200" s="106"/>
      <c r="D200" s="107" t="s">
        <v>668</v>
      </c>
      <c r="E200" s="108" t="s">
        <v>580</v>
      </c>
      <c r="F200" s="109">
        <v>400</v>
      </c>
      <c r="G200" s="109"/>
      <c r="H200" s="110">
        <v>305</v>
      </c>
      <c r="I200" s="128">
        <v>475</v>
      </c>
      <c r="J200" s="129" t="s">
        <v>669</v>
      </c>
      <c r="K200" s="130">
        <f t="shared" si="76"/>
        <v>-95</v>
      </c>
      <c r="L200" s="131">
        <f t="shared" si="77"/>
        <v>-0.23749999999999999</v>
      </c>
      <c r="M200" s="132" t="s">
        <v>620</v>
      </c>
      <c r="N200" s="133">
        <v>43606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66</v>
      </c>
      <c r="B201" s="102">
        <v>42593</v>
      </c>
      <c r="C201" s="102"/>
      <c r="D201" s="103" t="s">
        <v>670</v>
      </c>
      <c r="E201" s="104" t="s">
        <v>580</v>
      </c>
      <c r="F201" s="105">
        <v>86.5</v>
      </c>
      <c r="G201" s="104"/>
      <c r="H201" s="104">
        <v>130</v>
      </c>
      <c r="I201" s="122">
        <v>130</v>
      </c>
      <c r="J201" s="137" t="s">
        <v>671</v>
      </c>
      <c r="K201" s="124">
        <f t="shared" si="76"/>
        <v>43.5</v>
      </c>
      <c r="L201" s="125">
        <f t="shared" si="77"/>
        <v>0.50289017341040465</v>
      </c>
      <c r="M201" s="126" t="s">
        <v>556</v>
      </c>
      <c r="N201" s="127">
        <v>43091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5">
        <v>67</v>
      </c>
      <c r="B202" s="106">
        <v>42600</v>
      </c>
      <c r="C202" s="106"/>
      <c r="D202" s="107" t="s">
        <v>367</v>
      </c>
      <c r="E202" s="108" t="s">
        <v>580</v>
      </c>
      <c r="F202" s="109">
        <v>133.5</v>
      </c>
      <c r="G202" s="109"/>
      <c r="H202" s="110">
        <v>126.5</v>
      </c>
      <c r="I202" s="128">
        <v>178</v>
      </c>
      <c r="J202" s="129" t="s">
        <v>672</v>
      </c>
      <c r="K202" s="130">
        <f t="shared" si="76"/>
        <v>-7</v>
      </c>
      <c r="L202" s="131">
        <f t="shared" si="77"/>
        <v>-5.2434456928838954E-2</v>
      </c>
      <c r="M202" s="132" t="s">
        <v>620</v>
      </c>
      <c r="N202" s="133">
        <v>42615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68</v>
      </c>
      <c r="B203" s="102">
        <v>42613</v>
      </c>
      <c r="C203" s="102"/>
      <c r="D203" s="103" t="s">
        <v>673</v>
      </c>
      <c r="E203" s="104" t="s">
        <v>580</v>
      </c>
      <c r="F203" s="105">
        <v>560</v>
      </c>
      <c r="G203" s="104"/>
      <c r="H203" s="104">
        <v>725</v>
      </c>
      <c r="I203" s="122">
        <v>725</v>
      </c>
      <c r="J203" s="123" t="s">
        <v>582</v>
      </c>
      <c r="K203" s="124">
        <f t="shared" si="76"/>
        <v>165</v>
      </c>
      <c r="L203" s="125">
        <f t="shared" si="77"/>
        <v>0.29464285714285715</v>
      </c>
      <c r="M203" s="126" t="s">
        <v>556</v>
      </c>
      <c r="N203" s="127">
        <v>42456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69</v>
      </c>
      <c r="B204" s="102">
        <v>42614</v>
      </c>
      <c r="C204" s="102"/>
      <c r="D204" s="103" t="s">
        <v>674</v>
      </c>
      <c r="E204" s="104" t="s">
        <v>580</v>
      </c>
      <c r="F204" s="105">
        <v>160.5</v>
      </c>
      <c r="G204" s="104"/>
      <c r="H204" s="104">
        <v>210</v>
      </c>
      <c r="I204" s="122">
        <v>210</v>
      </c>
      <c r="J204" s="123" t="s">
        <v>582</v>
      </c>
      <c r="K204" s="124">
        <f t="shared" si="76"/>
        <v>49.5</v>
      </c>
      <c r="L204" s="125">
        <f t="shared" si="77"/>
        <v>0.30841121495327101</v>
      </c>
      <c r="M204" s="126" t="s">
        <v>556</v>
      </c>
      <c r="N204" s="127">
        <v>42871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70</v>
      </c>
      <c r="B205" s="102">
        <v>42646</v>
      </c>
      <c r="C205" s="102"/>
      <c r="D205" s="144" t="s">
        <v>390</v>
      </c>
      <c r="E205" s="104" t="s">
        <v>580</v>
      </c>
      <c r="F205" s="105">
        <v>430</v>
      </c>
      <c r="G205" s="104"/>
      <c r="H205" s="104">
        <v>596</v>
      </c>
      <c r="I205" s="122">
        <v>575</v>
      </c>
      <c r="J205" s="123" t="s">
        <v>720</v>
      </c>
      <c r="K205" s="124">
        <v>166</v>
      </c>
      <c r="L205" s="125">
        <v>0.38604651162790699</v>
      </c>
      <c r="M205" s="126" t="s">
        <v>556</v>
      </c>
      <c r="N205" s="127">
        <v>42769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71</v>
      </c>
      <c r="B206" s="102">
        <v>42657</v>
      </c>
      <c r="C206" s="102"/>
      <c r="D206" s="103" t="s">
        <v>675</v>
      </c>
      <c r="E206" s="104" t="s">
        <v>580</v>
      </c>
      <c r="F206" s="105">
        <v>280</v>
      </c>
      <c r="G206" s="104"/>
      <c r="H206" s="104">
        <v>345</v>
      </c>
      <c r="I206" s="122">
        <v>345</v>
      </c>
      <c r="J206" s="123" t="s">
        <v>582</v>
      </c>
      <c r="K206" s="124">
        <f t="shared" ref="K206:K211" si="78">H206-F206</f>
        <v>65</v>
      </c>
      <c r="L206" s="125">
        <f>K206/F206</f>
        <v>0.23214285714285715</v>
      </c>
      <c r="M206" s="126" t="s">
        <v>556</v>
      </c>
      <c r="N206" s="127">
        <v>42814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72</v>
      </c>
      <c r="B207" s="102">
        <v>42657</v>
      </c>
      <c r="C207" s="102"/>
      <c r="D207" s="103" t="s">
        <v>676</v>
      </c>
      <c r="E207" s="104" t="s">
        <v>580</v>
      </c>
      <c r="F207" s="105">
        <v>245</v>
      </c>
      <c r="G207" s="104"/>
      <c r="H207" s="104">
        <v>325.5</v>
      </c>
      <c r="I207" s="122">
        <v>330</v>
      </c>
      <c r="J207" s="123" t="s">
        <v>677</v>
      </c>
      <c r="K207" s="124">
        <f t="shared" si="78"/>
        <v>80.5</v>
      </c>
      <c r="L207" s="125">
        <f>K207/F207</f>
        <v>0.32857142857142857</v>
      </c>
      <c r="M207" s="126" t="s">
        <v>556</v>
      </c>
      <c r="N207" s="127">
        <v>42769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73</v>
      </c>
      <c r="B208" s="102">
        <v>42660</v>
      </c>
      <c r="C208" s="102"/>
      <c r="D208" s="103" t="s">
        <v>340</v>
      </c>
      <c r="E208" s="104" t="s">
        <v>580</v>
      </c>
      <c r="F208" s="105">
        <v>125</v>
      </c>
      <c r="G208" s="104"/>
      <c r="H208" s="104">
        <v>160</v>
      </c>
      <c r="I208" s="122">
        <v>160</v>
      </c>
      <c r="J208" s="123" t="s">
        <v>639</v>
      </c>
      <c r="K208" s="124">
        <f t="shared" si="78"/>
        <v>35</v>
      </c>
      <c r="L208" s="125">
        <v>0.28000000000000003</v>
      </c>
      <c r="M208" s="126" t="s">
        <v>556</v>
      </c>
      <c r="N208" s="127">
        <v>42803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74</v>
      </c>
      <c r="B209" s="102">
        <v>42660</v>
      </c>
      <c r="C209" s="102"/>
      <c r="D209" s="103" t="s">
        <v>455</v>
      </c>
      <c r="E209" s="104" t="s">
        <v>580</v>
      </c>
      <c r="F209" s="105">
        <v>114</v>
      </c>
      <c r="G209" s="104"/>
      <c r="H209" s="104">
        <v>145</v>
      </c>
      <c r="I209" s="122">
        <v>145</v>
      </c>
      <c r="J209" s="123" t="s">
        <v>639</v>
      </c>
      <c r="K209" s="124">
        <f t="shared" si="78"/>
        <v>31</v>
      </c>
      <c r="L209" s="125">
        <f>K209/F209</f>
        <v>0.27192982456140352</v>
      </c>
      <c r="M209" s="126" t="s">
        <v>556</v>
      </c>
      <c r="N209" s="127">
        <v>42859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75</v>
      </c>
      <c r="B210" s="102">
        <v>42660</v>
      </c>
      <c r="C210" s="102"/>
      <c r="D210" s="103" t="s">
        <v>678</v>
      </c>
      <c r="E210" s="104" t="s">
        <v>580</v>
      </c>
      <c r="F210" s="105">
        <v>212</v>
      </c>
      <c r="G210" s="104"/>
      <c r="H210" s="104">
        <v>280</v>
      </c>
      <c r="I210" s="122">
        <v>276</v>
      </c>
      <c r="J210" s="123" t="s">
        <v>679</v>
      </c>
      <c r="K210" s="124">
        <f t="shared" si="78"/>
        <v>68</v>
      </c>
      <c r="L210" s="125">
        <f>K210/F210</f>
        <v>0.32075471698113206</v>
      </c>
      <c r="M210" s="126" t="s">
        <v>556</v>
      </c>
      <c r="N210" s="127">
        <v>42858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76</v>
      </c>
      <c r="B211" s="102">
        <v>42678</v>
      </c>
      <c r="C211" s="102"/>
      <c r="D211" s="103" t="s">
        <v>149</v>
      </c>
      <c r="E211" s="104" t="s">
        <v>580</v>
      </c>
      <c r="F211" s="105">
        <v>155</v>
      </c>
      <c r="G211" s="104"/>
      <c r="H211" s="104">
        <v>210</v>
      </c>
      <c r="I211" s="122">
        <v>210</v>
      </c>
      <c r="J211" s="123" t="s">
        <v>680</v>
      </c>
      <c r="K211" s="124">
        <f t="shared" si="78"/>
        <v>55</v>
      </c>
      <c r="L211" s="125">
        <f>K211/F211</f>
        <v>0.35483870967741937</v>
      </c>
      <c r="M211" s="126" t="s">
        <v>556</v>
      </c>
      <c r="N211" s="127">
        <v>42944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5">
        <v>77</v>
      </c>
      <c r="B212" s="106">
        <v>42710</v>
      </c>
      <c r="C212" s="106"/>
      <c r="D212" s="107" t="s">
        <v>721</v>
      </c>
      <c r="E212" s="108" t="s">
        <v>580</v>
      </c>
      <c r="F212" s="109">
        <v>150.5</v>
      </c>
      <c r="G212" s="109"/>
      <c r="H212" s="110">
        <v>72.5</v>
      </c>
      <c r="I212" s="128">
        <v>174</v>
      </c>
      <c r="J212" s="129" t="s">
        <v>722</v>
      </c>
      <c r="K212" s="130">
        <v>-78</v>
      </c>
      <c r="L212" s="131">
        <v>-0.51827242524916906</v>
      </c>
      <c r="M212" s="132" t="s">
        <v>620</v>
      </c>
      <c r="N212" s="133">
        <v>43333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78</v>
      </c>
      <c r="B213" s="102">
        <v>42712</v>
      </c>
      <c r="C213" s="102"/>
      <c r="D213" s="103" t="s">
        <v>123</v>
      </c>
      <c r="E213" s="104" t="s">
        <v>580</v>
      </c>
      <c r="F213" s="105">
        <v>380</v>
      </c>
      <c r="G213" s="104"/>
      <c r="H213" s="104">
        <v>478</v>
      </c>
      <c r="I213" s="122">
        <v>468</v>
      </c>
      <c r="J213" s="123" t="s">
        <v>639</v>
      </c>
      <c r="K213" s="124">
        <f>H213-F213</f>
        <v>98</v>
      </c>
      <c r="L213" s="125">
        <f>K213/F213</f>
        <v>0.25789473684210529</v>
      </c>
      <c r="M213" s="126" t="s">
        <v>556</v>
      </c>
      <c r="N213" s="127">
        <v>43025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79</v>
      </c>
      <c r="B214" s="102">
        <v>42734</v>
      </c>
      <c r="C214" s="102"/>
      <c r="D214" s="103" t="s">
        <v>244</v>
      </c>
      <c r="E214" s="104" t="s">
        <v>580</v>
      </c>
      <c r="F214" s="105">
        <v>305</v>
      </c>
      <c r="G214" s="104"/>
      <c r="H214" s="104">
        <v>375</v>
      </c>
      <c r="I214" s="122">
        <v>375</v>
      </c>
      <c r="J214" s="123" t="s">
        <v>639</v>
      </c>
      <c r="K214" s="124">
        <f>H214-F214</f>
        <v>70</v>
      </c>
      <c r="L214" s="125">
        <f>K214/F214</f>
        <v>0.22950819672131148</v>
      </c>
      <c r="M214" s="126" t="s">
        <v>556</v>
      </c>
      <c r="N214" s="127">
        <v>42768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80</v>
      </c>
      <c r="B215" s="102">
        <v>42739</v>
      </c>
      <c r="C215" s="102"/>
      <c r="D215" s="103" t="s">
        <v>342</v>
      </c>
      <c r="E215" s="104" t="s">
        <v>580</v>
      </c>
      <c r="F215" s="105">
        <v>99.5</v>
      </c>
      <c r="G215" s="104"/>
      <c r="H215" s="104">
        <v>158</v>
      </c>
      <c r="I215" s="122">
        <v>158</v>
      </c>
      <c r="J215" s="123" t="s">
        <v>639</v>
      </c>
      <c r="K215" s="124">
        <f>H215-F215</f>
        <v>58.5</v>
      </c>
      <c r="L215" s="125">
        <f>K215/F215</f>
        <v>0.5879396984924623</v>
      </c>
      <c r="M215" s="126" t="s">
        <v>556</v>
      </c>
      <c r="N215" s="127">
        <v>42898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81</v>
      </c>
      <c r="B216" s="102">
        <v>42739</v>
      </c>
      <c r="C216" s="102"/>
      <c r="D216" s="103" t="s">
        <v>342</v>
      </c>
      <c r="E216" s="104" t="s">
        <v>580</v>
      </c>
      <c r="F216" s="105">
        <v>99.5</v>
      </c>
      <c r="G216" s="104"/>
      <c r="H216" s="104">
        <v>158</v>
      </c>
      <c r="I216" s="122">
        <v>158</v>
      </c>
      <c r="J216" s="123" t="s">
        <v>639</v>
      </c>
      <c r="K216" s="124">
        <v>58.5</v>
      </c>
      <c r="L216" s="125">
        <v>0.58793969849246197</v>
      </c>
      <c r="M216" s="126" t="s">
        <v>556</v>
      </c>
      <c r="N216" s="127">
        <v>42898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82</v>
      </c>
      <c r="B217" s="102">
        <v>42786</v>
      </c>
      <c r="C217" s="102"/>
      <c r="D217" s="103" t="s">
        <v>166</v>
      </c>
      <c r="E217" s="104" t="s">
        <v>580</v>
      </c>
      <c r="F217" s="105">
        <v>140.5</v>
      </c>
      <c r="G217" s="104"/>
      <c r="H217" s="104">
        <v>220</v>
      </c>
      <c r="I217" s="122">
        <v>220</v>
      </c>
      <c r="J217" s="123" t="s">
        <v>639</v>
      </c>
      <c r="K217" s="124">
        <f>H217-F217</f>
        <v>79.5</v>
      </c>
      <c r="L217" s="125">
        <f>K217/F217</f>
        <v>0.5658362989323843</v>
      </c>
      <c r="M217" s="126" t="s">
        <v>556</v>
      </c>
      <c r="N217" s="127">
        <v>42864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83</v>
      </c>
      <c r="B218" s="102">
        <v>42786</v>
      </c>
      <c r="C218" s="102"/>
      <c r="D218" s="103" t="s">
        <v>723</v>
      </c>
      <c r="E218" s="104" t="s">
        <v>580</v>
      </c>
      <c r="F218" s="105">
        <v>202.5</v>
      </c>
      <c r="G218" s="104"/>
      <c r="H218" s="104">
        <v>234</v>
      </c>
      <c r="I218" s="122">
        <v>234</v>
      </c>
      <c r="J218" s="123" t="s">
        <v>639</v>
      </c>
      <c r="K218" s="124">
        <v>31.5</v>
      </c>
      <c r="L218" s="125">
        <v>0.155555555555556</v>
      </c>
      <c r="M218" s="126" t="s">
        <v>556</v>
      </c>
      <c r="N218" s="127">
        <v>42836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84</v>
      </c>
      <c r="B219" s="102">
        <v>42818</v>
      </c>
      <c r="C219" s="102"/>
      <c r="D219" s="103" t="s">
        <v>517</v>
      </c>
      <c r="E219" s="104" t="s">
        <v>580</v>
      </c>
      <c r="F219" s="105">
        <v>300.5</v>
      </c>
      <c r="G219" s="104"/>
      <c r="H219" s="104">
        <v>417.5</v>
      </c>
      <c r="I219" s="122">
        <v>420</v>
      </c>
      <c r="J219" s="123" t="s">
        <v>681</v>
      </c>
      <c r="K219" s="124">
        <f>H219-F219</f>
        <v>117</v>
      </c>
      <c r="L219" s="125">
        <f>K219/F219</f>
        <v>0.38935108153078202</v>
      </c>
      <c r="M219" s="126" t="s">
        <v>556</v>
      </c>
      <c r="N219" s="127">
        <v>43070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85</v>
      </c>
      <c r="B220" s="102">
        <v>42818</v>
      </c>
      <c r="C220" s="102"/>
      <c r="D220" s="103" t="s">
        <v>719</v>
      </c>
      <c r="E220" s="104" t="s">
        <v>580</v>
      </c>
      <c r="F220" s="105">
        <v>850</v>
      </c>
      <c r="G220" s="104"/>
      <c r="H220" s="104">
        <v>1042.5</v>
      </c>
      <c r="I220" s="122">
        <v>1023</v>
      </c>
      <c r="J220" s="123" t="s">
        <v>724</v>
      </c>
      <c r="K220" s="124">
        <v>192.5</v>
      </c>
      <c r="L220" s="125">
        <v>0.22647058823529401</v>
      </c>
      <c r="M220" s="126" t="s">
        <v>556</v>
      </c>
      <c r="N220" s="127">
        <v>42830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86</v>
      </c>
      <c r="B221" s="102">
        <v>42830</v>
      </c>
      <c r="C221" s="102"/>
      <c r="D221" s="103" t="s">
        <v>471</v>
      </c>
      <c r="E221" s="104" t="s">
        <v>580</v>
      </c>
      <c r="F221" s="105">
        <v>785</v>
      </c>
      <c r="G221" s="104"/>
      <c r="H221" s="104">
        <v>930</v>
      </c>
      <c r="I221" s="122">
        <v>920</v>
      </c>
      <c r="J221" s="123" t="s">
        <v>682</v>
      </c>
      <c r="K221" s="124">
        <f>H221-F221</f>
        <v>145</v>
      </c>
      <c r="L221" s="125">
        <f>K221/F221</f>
        <v>0.18471337579617833</v>
      </c>
      <c r="M221" s="126" t="s">
        <v>556</v>
      </c>
      <c r="N221" s="127">
        <v>42976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5">
        <v>87</v>
      </c>
      <c r="B222" s="106">
        <v>42831</v>
      </c>
      <c r="C222" s="106"/>
      <c r="D222" s="107" t="s">
        <v>725</v>
      </c>
      <c r="E222" s="108" t="s">
        <v>580</v>
      </c>
      <c r="F222" s="109">
        <v>40</v>
      </c>
      <c r="G222" s="109"/>
      <c r="H222" s="110">
        <v>13.1</v>
      </c>
      <c r="I222" s="128">
        <v>60</v>
      </c>
      <c r="J222" s="134" t="s">
        <v>726</v>
      </c>
      <c r="K222" s="130">
        <v>-26.9</v>
      </c>
      <c r="L222" s="131">
        <v>-0.67249999999999999</v>
      </c>
      <c r="M222" s="132" t="s">
        <v>620</v>
      </c>
      <c r="N222" s="133">
        <v>43138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88</v>
      </c>
      <c r="B223" s="102">
        <v>42837</v>
      </c>
      <c r="C223" s="102"/>
      <c r="D223" s="103" t="s">
        <v>87</v>
      </c>
      <c r="E223" s="104" t="s">
        <v>580</v>
      </c>
      <c r="F223" s="105">
        <v>289.5</v>
      </c>
      <c r="G223" s="104"/>
      <c r="H223" s="104">
        <v>354</v>
      </c>
      <c r="I223" s="122">
        <v>360</v>
      </c>
      <c r="J223" s="123" t="s">
        <v>683</v>
      </c>
      <c r="K223" s="124">
        <f t="shared" ref="K223:K231" si="79">H223-F223</f>
        <v>64.5</v>
      </c>
      <c r="L223" s="125">
        <f t="shared" ref="L223:L231" si="80">K223/F223</f>
        <v>0.22279792746113988</v>
      </c>
      <c r="M223" s="126" t="s">
        <v>556</v>
      </c>
      <c r="N223" s="127">
        <v>43040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89</v>
      </c>
      <c r="B224" s="102">
        <v>42845</v>
      </c>
      <c r="C224" s="102"/>
      <c r="D224" s="103" t="s">
        <v>416</v>
      </c>
      <c r="E224" s="104" t="s">
        <v>580</v>
      </c>
      <c r="F224" s="105">
        <v>700</v>
      </c>
      <c r="G224" s="104"/>
      <c r="H224" s="104">
        <v>840</v>
      </c>
      <c r="I224" s="122">
        <v>840</v>
      </c>
      <c r="J224" s="123" t="s">
        <v>684</v>
      </c>
      <c r="K224" s="124">
        <f t="shared" si="79"/>
        <v>140</v>
      </c>
      <c r="L224" s="125">
        <f t="shared" si="80"/>
        <v>0.2</v>
      </c>
      <c r="M224" s="126" t="s">
        <v>556</v>
      </c>
      <c r="N224" s="127">
        <v>42893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90</v>
      </c>
      <c r="B225" s="102">
        <v>42887</v>
      </c>
      <c r="C225" s="102"/>
      <c r="D225" s="144" t="s">
        <v>353</v>
      </c>
      <c r="E225" s="104" t="s">
        <v>580</v>
      </c>
      <c r="F225" s="105">
        <v>130</v>
      </c>
      <c r="G225" s="104"/>
      <c r="H225" s="104">
        <v>144.25</v>
      </c>
      <c r="I225" s="122">
        <v>170</v>
      </c>
      <c r="J225" s="123" t="s">
        <v>685</v>
      </c>
      <c r="K225" s="124">
        <f t="shared" si="79"/>
        <v>14.25</v>
      </c>
      <c r="L225" s="125">
        <f t="shared" si="80"/>
        <v>0.10961538461538461</v>
      </c>
      <c r="M225" s="126" t="s">
        <v>556</v>
      </c>
      <c r="N225" s="127">
        <v>43675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91</v>
      </c>
      <c r="B226" s="102">
        <v>42901</v>
      </c>
      <c r="C226" s="102"/>
      <c r="D226" s="144" t="s">
        <v>686</v>
      </c>
      <c r="E226" s="104" t="s">
        <v>580</v>
      </c>
      <c r="F226" s="105">
        <v>214.5</v>
      </c>
      <c r="G226" s="104"/>
      <c r="H226" s="104">
        <v>262</v>
      </c>
      <c r="I226" s="122">
        <v>262</v>
      </c>
      <c r="J226" s="123" t="s">
        <v>687</v>
      </c>
      <c r="K226" s="124">
        <f t="shared" si="79"/>
        <v>47.5</v>
      </c>
      <c r="L226" s="125">
        <f t="shared" si="80"/>
        <v>0.22144522144522144</v>
      </c>
      <c r="M226" s="126" t="s">
        <v>556</v>
      </c>
      <c r="N226" s="127">
        <v>42977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6">
        <v>92</v>
      </c>
      <c r="B227" s="150">
        <v>42933</v>
      </c>
      <c r="C227" s="150"/>
      <c r="D227" s="151" t="s">
        <v>688</v>
      </c>
      <c r="E227" s="152" t="s">
        <v>580</v>
      </c>
      <c r="F227" s="153">
        <v>370</v>
      </c>
      <c r="G227" s="152"/>
      <c r="H227" s="152">
        <v>447.5</v>
      </c>
      <c r="I227" s="174">
        <v>450</v>
      </c>
      <c r="J227" s="218" t="s">
        <v>639</v>
      </c>
      <c r="K227" s="124">
        <f t="shared" si="79"/>
        <v>77.5</v>
      </c>
      <c r="L227" s="176">
        <f t="shared" si="80"/>
        <v>0.20945945945945946</v>
      </c>
      <c r="M227" s="177" t="s">
        <v>556</v>
      </c>
      <c r="N227" s="178">
        <v>43035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6">
        <v>93</v>
      </c>
      <c r="B228" s="150">
        <v>42943</v>
      </c>
      <c r="C228" s="150"/>
      <c r="D228" s="151" t="s">
        <v>164</v>
      </c>
      <c r="E228" s="152" t="s">
        <v>580</v>
      </c>
      <c r="F228" s="153">
        <v>657.5</v>
      </c>
      <c r="G228" s="152"/>
      <c r="H228" s="152">
        <v>825</v>
      </c>
      <c r="I228" s="174">
        <v>820</v>
      </c>
      <c r="J228" s="218" t="s">
        <v>639</v>
      </c>
      <c r="K228" s="124">
        <f t="shared" si="79"/>
        <v>167.5</v>
      </c>
      <c r="L228" s="176">
        <f t="shared" si="80"/>
        <v>0.25475285171102663</v>
      </c>
      <c r="M228" s="177" t="s">
        <v>556</v>
      </c>
      <c r="N228" s="178">
        <v>43090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94</v>
      </c>
      <c r="B229" s="102">
        <v>42964</v>
      </c>
      <c r="C229" s="102"/>
      <c r="D229" s="103" t="s">
        <v>357</v>
      </c>
      <c r="E229" s="104" t="s">
        <v>580</v>
      </c>
      <c r="F229" s="105">
        <v>605</v>
      </c>
      <c r="G229" s="104"/>
      <c r="H229" s="104">
        <v>750</v>
      </c>
      <c r="I229" s="122">
        <v>750</v>
      </c>
      <c r="J229" s="123" t="s">
        <v>682</v>
      </c>
      <c r="K229" s="124">
        <f t="shared" si="79"/>
        <v>145</v>
      </c>
      <c r="L229" s="125">
        <f t="shared" si="80"/>
        <v>0.23966942148760331</v>
      </c>
      <c r="M229" s="126" t="s">
        <v>556</v>
      </c>
      <c r="N229" s="127">
        <v>43027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41">
        <v>95</v>
      </c>
      <c r="B230" s="145">
        <v>42979</v>
      </c>
      <c r="C230" s="145"/>
      <c r="D230" s="146" t="s">
        <v>475</v>
      </c>
      <c r="E230" s="147" t="s">
        <v>580</v>
      </c>
      <c r="F230" s="148">
        <v>255</v>
      </c>
      <c r="G230" s="149"/>
      <c r="H230" s="149">
        <v>217.25</v>
      </c>
      <c r="I230" s="149">
        <v>320</v>
      </c>
      <c r="J230" s="171" t="s">
        <v>689</v>
      </c>
      <c r="K230" s="130">
        <f t="shared" si="79"/>
        <v>-37.75</v>
      </c>
      <c r="L230" s="172">
        <f t="shared" si="80"/>
        <v>-0.14803921568627451</v>
      </c>
      <c r="M230" s="132" t="s">
        <v>620</v>
      </c>
      <c r="N230" s="173">
        <v>43661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96</v>
      </c>
      <c r="B231" s="102">
        <v>42997</v>
      </c>
      <c r="C231" s="102"/>
      <c r="D231" s="103" t="s">
        <v>690</v>
      </c>
      <c r="E231" s="104" t="s">
        <v>580</v>
      </c>
      <c r="F231" s="105">
        <v>215</v>
      </c>
      <c r="G231" s="104"/>
      <c r="H231" s="104">
        <v>258</v>
      </c>
      <c r="I231" s="122">
        <v>258</v>
      </c>
      <c r="J231" s="123" t="s">
        <v>639</v>
      </c>
      <c r="K231" s="124">
        <f t="shared" si="79"/>
        <v>43</v>
      </c>
      <c r="L231" s="125">
        <f t="shared" si="80"/>
        <v>0.2</v>
      </c>
      <c r="M231" s="126" t="s">
        <v>556</v>
      </c>
      <c r="N231" s="127">
        <v>43040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97</v>
      </c>
      <c r="B232" s="102">
        <v>42997</v>
      </c>
      <c r="C232" s="102"/>
      <c r="D232" s="103" t="s">
        <v>690</v>
      </c>
      <c r="E232" s="104" t="s">
        <v>580</v>
      </c>
      <c r="F232" s="105">
        <v>215</v>
      </c>
      <c r="G232" s="104"/>
      <c r="H232" s="104">
        <v>258</v>
      </c>
      <c r="I232" s="122">
        <v>258</v>
      </c>
      <c r="J232" s="218" t="s">
        <v>639</v>
      </c>
      <c r="K232" s="124">
        <v>43</v>
      </c>
      <c r="L232" s="125">
        <v>0.2</v>
      </c>
      <c r="M232" s="126" t="s">
        <v>556</v>
      </c>
      <c r="N232" s="127">
        <v>43040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7">
        <v>98</v>
      </c>
      <c r="B233" s="198">
        <v>42998</v>
      </c>
      <c r="C233" s="198"/>
      <c r="D233" s="350" t="s">
        <v>780</v>
      </c>
      <c r="E233" s="199" t="s">
        <v>580</v>
      </c>
      <c r="F233" s="200">
        <v>75</v>
      </c>
      <c r="G233" s="199"/>
      <c r="H233" s="199">
        <v>90</v>
      </c>
      <c r="I233" s="219">
        <v>90</v>
      </c>
      <c r="J233" s="123" t="s">
        <v>691</v>
      </c>
      <c r="K233" s="124">
        <f t="shared" ref="K233:K238" si="81">H233-F233</f>
        <v>15</v>
      </c>
      <c r="L233" s="125">
        <f t="shared" ref="L233:L238" si="82">K233/F233</f>
        <v>0.2</v>
      </c>
      <c r="M233" s="126" t="s">
        <v>556</v>
      </c>
      <c r="N233" s="127">
        <v>43019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6">
        <v>99</v>
      </c>
      <c r="B234" s="150">
        <v>43011</v>
      </c>
      <c r="C234" s="150"/>
      <c r="D234" s="151" t="s">
        <v>692</v>
      </c>
      <c r="E234" s="152" t="s">
        <v>580</v>
      </c>
      <c r="F234" s="153">
        <v>315</v>
      </c>
      <c r="G234" s="152"/>
      <c r="H234" s="152">
        <v>392</v>
      </c>
      <c r="I234" s="174">
        <v>384</v>
      </c>
      <c r="J234" s="218" t="s">
        <v>693</v>
      </c>
      <c r="K234" s="124">
        <f t="shared" si="81"/>
        <v>77</v>
      </c>
      <c r="L234" s="176">
        <f t="shared" si="82"/>
        <v>0.24444444444444444</v>
      </c>
      <c r="M234" s="177" t="s">
        <v>556</v>
      </c>
      <c r="N234" s="178">
        <v>43017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6">
        <v>100</v>
      </c>
      <c r="B235" s="150">
        <v>43013</v>
      </c>
      <c r="C235" s="150"/>
      <c r="D235" s="151" t="s">
        <v>694</v>
      </c>
      <c r="E235" s="152" t="s">
        <v>580</v>
      </c>
      <c r="F235" s="153">
        <v>145</v>
      </c>
      <c r="G235" s="152"/>
      <c r="H235" s="152">
        <v>179</v>
      </c>
      <c r="I235" s="174">
        <v>180</v>
      </c>
      <c r="J235" s="218" t="s">
        <v>570</v>
      </c>
      <c r="K235" s="124">
        <f t="shared" si="81"/>
        <v>34</v>
      </c>
      <c r="L235" s="176">
        <f t="shared" si="82"/>
        <v>0.23448275862068965</v>
      </c>
      <c r="M235" s="177" t="s">
        <v>556</v>
      </c>
      <c r="N235" s="178">
        <v>43025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6">
        <v>101</v>
      </c>
      <c r="B236" s="150">
        <v>43014</v>
      </c>
      <c r="C236" s="150"/>
      <c r="D236" s="151" t="s">
        <v>330</v>
      </c>
      <c r="E236" s="152" t="s">
        <v>580</v>
      </c>
      <c r="F236" s="153">
        <v>256</v>
      </c>
      <c r="G236" s="152"/>
      <c r="H236" s="152">
        <v>323</v>
      </c>
      <c r="I236" s="174">
        <v>320</v>
      </c>
      <c r="J236" s="218" t="s">
        <v>639</v>
      </c>
      <c r="K236" s="124">
        <f t="shared" si="81"/>
        <v>67</v>
      </c>
      <c r="L236" s="176">
        <f t="shared" si="82"/>
        <v>0.26171875</v>
      </c>
      <c r="M236" s="177" t="s">
        <v>556</v>
      </c>
      <c r="N236" s="178">
        <v>43067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6">
        <v>102</v>
      </c>
      <c r="B237" s="150">
        <v>43017</v>
      </c>
      <c r="C237" s="150"/>
      <c r="D237" s="151" t="s">
        <v>350</v>
      </c>
      <c r="E237" s="152" t="s">
        <v>580</v>
      </c>
      <c r="F237" s="153">
        <v>137.5</v>
      </c>
      <c r="G237" s="152"/>
      <c r="H237" s="152">
        <v>184</v>
      </c>
      <c r="I237" s="174">
        <v>183</v>
      </c>
      <c r="J237" s="175" t="s">
        <v>695</v>
      </c>
      <c r="K237" s="124">
        <f t="shared" si="81"/>
        <v>46.5</v>
      </c>
      <c r="L237" s="176">
        <f t="shared" si="82"/>
        <v>0.33818181818181819</v>
      </c>
      <c r="M237" s="177" t="s">
        <v>556</v>
      </c>
      <c r="N237" s="178">
        <v>43108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6">
        <v>103</v>
      </c>
      <c r="B238" s="150">
        <v>43018</v>
      </c>
      <c r="C238" s="150"/>
      <c r="D238" s="151" t="s">
        <v>696</v>
      </c>
      <c r="E238" s="152" t="s">
        <v>580</v>
      </c>
      <c r="F238" s="153">
        <v>125.5</v>
      </c>
      <c r="G238" s="152"/>
      <c r="H238" s="152">
        <v>158</v>
      </c>
      <c r="I238" s="174">
        <v>155</v>
      </c>
      <c r="J238" s="175" t="s">
        <v>697</v>
      </c>
      <c r="K238" s="124">
        <f t="shared" si="81"/>
        <v>32.5</v>
      </c>
      <c r="L238" s="176">
        <f t="shared" si="82"/>
        <v>0.25896414342629481</v>
      </c>
      <c r="M238" s="177" t="s">
        <v>556</v>
      </c>
      <c r="N238" s="178">
        <v>43067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6">
        <v>104</v>
      </c>
      <c r="B239" s="150">
        <v>43018</v>
      </c>
      <c r="C239" s="150"/>
      <c r="D239" s="151" t="s">
        <v>727</v>
      </c>
      <c r="E239" s="152" t="s">
        <v>580</v>
      </c>
      <c r="F239" s="153">
        <v>895</v>
      </c>
      <c r="G239" s="152"/>
      <c r="H239" s="152">
        <v>1122.5</v>
      </c>
      <c r="I239" s="174">
        <v>1078</v>
      </c>
      <c r="J239" s="175" t="s">
        <v>728</v>
      </c>
      <c r="K239" s="124">
        <v>227.5</v>
      </c>
      <c r="L239" s="176">
        <v>0.25418994413407803</v>
      </c>
      <c r="M239" s="177" t="s">
        <v>556</v>
      </c>
      <c r="N239" s="178">
        <v>43117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6">
        <v>105</v>
      </c>
      <c r="B240" s="150">
        <v>43020</v>
      </c>
      <c r="C240" s="150"/>
      <c r="D240" s="151" t="s">
        <v>338</v>
      </c>
      <c r="E240" s="152" t="s">
        <v>580</v>
      </c>
      <c r="F240" s="153">
        <v>525</v>
      </c>
      <c r="G240" s="152"/>
      <c r="H240" s="152">
        <v>629</v>
      </c>
      <c r="I240" s="174">
        <v>629</v>
      </c>
      <c r="J240" s="218" t="s">
        <v>639</v>
      </c>
      <c r="K240" s="124">
        <v>104</v>
      </c>
      <c r="L240" s="176">
        <v>0.19809523809523799</v>
      </c>
      <c r="M240" s="177" t="s">
        <v>556</v>
      </c>
      <c r="N240" s="178">
        <v>43119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6">
        <v>106</v>
      </c>
      <c r="B241" s="150">
        <v>43046</v>
      </c>
      <c r="C241" s="150"/>
      <c r="D241" s="151" t="s">
        <v>379</v>
      </c>
      <c r="E241" s="152" t="s">
        <v>580</v>
      </c>
      <c r="F241" s="153">
        <v>740</v>
      </c>
      <c r="G241" s="152"/>
      <c r="H241" s="152">
        <v>892.5</v>
      </c>
      <c r="I241" s="174">
        <v>900</v>
      </c>
      <c r="J241" s="175" t="s">
        <v>698</v>
      </c>
      <c r="K241" s="124">
        <f>H241-F241</f>
        <v>152.5</v>
      </c>
      <c r="L241" s="176">
        <f>K241/F241</f>
        <v>0.20608108108108109</v>
      </c>
      <c r="M241" s="177" t="s">
        <v>556</v>
      </c>
      <c r="N241" s="178">
        <v>43052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4">
        <v>107</v>
      </c>
      <c r="B242" s="102">
        <v>43073</v>
      </c>
      <c r="C242" s="102"/>
      <c r="D242" s="103" t="s">
        <v>699</v>
      </c>
      <c r="E242" s="104" t="s">
        <v>580</v>
      </c>
      <c r="F242" s="105">
        <v>118.5</v>
      </c>
      <c r="G242" s="104"/>
      <c r="H242" s="104">
        <v>143.5</v>
      </c>
      <c r="I242" s="122">
        <v>145</v>
      </c>
      <c r="J242" s="137" t="s">
        <v>700</v>
      </c>
      <c r="K242" s="124">
        <f>H242-F242</f>
        <v>25</v>
      </c>
      <c r="L242" s="125">
        <f>K242/F242</f>
        <v>0.2109704641350211</v>
      </c>
      <c r="M242" s="126" t="s">
        <v>556</v>
      </c>
      <c r="N242" s="127">
        <v>43097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5">
        <v>108</v>
      </c>
      <c r="B243" s="106">
        <v>43090</v>
      </c>
      <c r="C243" s="106"/>
      <c r="D243" s="154" t="s">
        <v>420</v>
      </c>
      <c r="E243" s="108" t="s">
        <v>580</v>
      </c>
      <c r="F243" s="109">
        <v>715</v>
      </c>
      <c r="G243" s="109"/>
      <c r="H243" s="110">
        <v>500</v>
      </c>
      <c r="I243" s="128">
        <v>872</v>
      </c>
      <c r="J243" s="134" t="s">
        <v>701</v>
      </c>
      <c r="K243" s="130">
        <f>H243-F243</f>
        <v>-215</v>
      </c>
      <c r="L243" s="131">
        <f>K243/F243</f>
        <v>-0.30069930069930068</v>
      </c>
      <c r="M243" s="132" t="s">
        <v>620</v>
      </c>
      <c r="N243" s="133">
        <v>43670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109</v>
      </c>
      <c r="B244" s="102">
        <v>43098</v>
      </c>
      <c r="C244" s="102"/>
      <c r="D244" s="103" t="s">
        <v>692</v>
      </c>
      <c r="E244" s="104" t="s">
        <v>580</v>
      </c>
      <c r="F244" s="105">
        <v>435</v>
      </c>
      <c r="G244" s="104"/>
      <c r="H244" s="104">
        <v>542.5</v>
      </c>
      <c r="I244" s="122">
        <v>539</v>
      </c>
      <c r="J244" s="137" t="s">
        <v>639</v>
      </c>
      <c r="K244" s="124">
        <v>107.5</v>
      </c>
      <c r="L244" s="125">
        <v>0.247126436781609</v>
      </c>
      <c r="M244" s="126" t="s">
        <v>556</v>
      </c>
      <c r="N244" s="127">
        <v>43206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110</v>
      </c>
      <c r="B245" s="102">
        <v>43098</v>
      </c>
      <c r="C245" s="102"/>
      <c r="D245" s="103" t="s">
        <v>530</v>
      </c>
      <c r="E245" s="104" t="s">
        <v>580</v>
      </c>
      <c r="F245" s="105">
        <v>885</v>
      </c>
      <c r="G245" s="104"/>
      <c r="H245" s="104">
        <v>1090</v>
      </c>
      <c r="I245" s="122">
        <v>1084</v>
      </c>
      <c r="J245" s="137" t="s">
        <v>639</v>
      </c>
      <c r="K245" s="124">
        <v>205</v>
      </c>
      <c r="L245" s="125">
        <v>0.23163841807909599</v>
      </c>
      <c r="M245" s="126" t="s">
        <v>556</v>
      </c>
      <c r="N245" s="127">
        <v>43213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42">
        <v>111</v>
      </c>
      <c r="B246" s="328">
        <v>43192</v>
      </c>
      <c r="C246" s="328"/>
      <c r="D246" s="112" t="s">
        <v>709</v>
      </c>
      <c r="E246" s="330" t="s">
        <v>580</v>
      </c>
      <c r="F246" s="332">
        <v>478.5</v>
      </c>
      <c r="G246" s="330"/>
      <c r="H246" s="330">
        <v>442</v>
      </c>
      <c r="I246" s="334">
        <v>613</v>
      </c>
      <c r="J246" s="359" t="s">
        <v>797</v>
      </c>
      <c r="K246" s="130">
        <f>H246-F246</f>
        <v>-36.5</v>
      </c>
      <c r="L246" s="131">
        <f>K246/F246</f>
        <v>-7.6280041797283177E-2</v>
      </c>
      <c r="M246" s="132" t="s">
        <v>620</v>
      </c>
      <c r="N246" s="133">
        <v>43762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5">
        <v>112</v>
      </c>
      <c r="B247" s="106">
        <v>43194</v>
      </c>
      <c r="C247" s="106"/>
      <c r="D247" s="349" t="s">
        <v>779</v>
      </c>
      <c r="E247" s="108" t="s">
        <v>580</v>
      </c>
      <c r="F247" s="109">
        <f>141.5-7.3</f>
        <v>134.19999999999999</v>
      </c>
      <c r="G247" s="109"/>
      <c r="H247" s="110">
        <v>77</v>
      </c>
      <c r="I247" s="128">
        <v>180</v>
      </c>
      <c r="J247" s="359" t="s">
        <v>796</v>
      </c>
      <c r="K247" s="130">
        <f>H247-F247</f>
        <v>-57.199999999999989</v>
      </c>
      <c r="L247" s="131">
        <f>K247/F247</f>
        <v>-0.42622950819672129</v>
      </c>
      <c r="M247" s="132" t="s">
        <v>620</v>
      </c>
      <c r="N247" s="133">
        <v>43522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5">
        <v>113</v>
      </c>
      <c r="B248" s="106">
        <v>43209</v>
      </c>
      <c r="C248" s="106"/>
      <c r="D248" s="107" t="s">
        <v>702</v>
      </c>
      <c r="E248" s="108" t="s">
        <v>580</v>
      </c>
      <c r="F248" s="109">
        <v>430</v>
      </c>
      <c r="G248" s="109"/>
      <c r="H248" s="110">
        <v>220</v>
      </c>
      <c r="I248" s="128">
        <v>537</v>
      </c>
      <c r="J248" s="134" t="s">
        <v>703</v>
      </c>
      <c r="K248" s="130">
        <f>H248-F248</f>
        <v>-210</v>
      </c>
      <c r="L248" s="131">
        <f>K248/F248</f>
        <v>-0.48837209302325579</v>
      </c>
      <c r="M248" s="132" t="s">
        <v>620</v>
      </c>
      <c r="N248" s="133">
        <v>43252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43">
        <v>114</v>
      </c>
      <c r="B249" s="155">
        <v>43220</v>
      </c>
      <c r="C249" s="155"/>
      <c r="D249" s="156" t="s">
        <v>380</v>
      </c>
      <c r="E249" s="157" t="s">
        <v>580</v>
      </c>
      <c r="F249" s="159">
        <v>153.5</v>
      </c>
      <c r="G249" s="159"/>
      <c r="H249" s="159">
        <v>196</v>
      </c>
      <c r="I249" s="159">
        <v>196</v>
      </c>
      <c r="J249" s="336" t="s">
        <v>813</v>
      </c>
      <c r="K249" s="179">
        <f>H249-F249</f>
        <v>42.5</v>
      </c>
      <c r="L249" s="180">
        <f>K249/F249</f>
        <v>0.27687296416938112</v>
      </c>
      <c r="M249" s="158" t="s">
        <v>556</v>
      </c>
      <c r="N249" s="181">
        <v>43605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5">
        <v>115</v>
      </c>
      <c r="B250" s="106">
        <v>43306</v>
      </c>
      <c r="C250" s="106"/>
      <c r="D250" s="107" t="s">
        <v>725</v>
      </c>
      <c r="E250" s="108" t="s">
        <v>580</v>
      </c>
      <c r="F250" s="109">
        <v>27.5</v>
      </c>
      <c r="G250" s="109"/>
      <c r="H250" s="110">
        <v>13.1</v>
      </c>
      <c r="I250" s="128">
        <v>60</v>
      </c>
      <c r="J250" s="134" t="s">
        <v>729</v>
      </c>
      <c r="K250" s="130">
        <v>-14.4</v>
      </c>
      <c r="L250" s="131">
        <v>-0.52363636363636401</v>
      </c>
      <c r="M250" s="132" t="s">
        <v>620</v>
      </c>
      <c r="N250" s="133">
        <v>43138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42">
        <v>116</v>
      </c>
      <c r="B251" s="328">
        <v>43318</v>
      </c>
      <c r="C251" s="328"/>
      <c r="D251" s="112" t="s">
        <v>704</v>
      </c>
      <c r="E251" s="330" t="s">
        <v>580</v>
      </c>
      <c r="F251" s="330">
        <v>148.5</v>
      </c>
      <c r="G251" s="330"/>
      <c r="H251" s="330">
        <v>102</v>
      </c>
      <c r="I251" s="334">
        <v>182</v>
      </c>
      <c r="J251" s="134" t="s">
        <v>812</v>
      </c>
      <c r="K251" s="130">
        <f>H251-F251</f>
        <v>-46.5</v>
      </c>
      <c r="L251" s="131">
        <f>K251/F251</f>
        <v>-0.31313131313131315</v>
      </c>
      <c r="M251" s="132" t="s">
        <v>620</v>
      </c>
      <c r="N251" s="133">
        <v>43661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117</v>
      </c>
      <c r="B252" s="102">
        <v>43335</v>
      </c>
      <c r="C252" s="102"/>
      <c r="D252" s="103" t="s">
        <v>730</v>
      </c>
      <c r="E252" s="104" t="s">
        <v>580</v>
      </c>
      <c r="F252" s="152">
        <v>285</v>
      </c>
      <c r="G252" s="104"/>
      <c r="H252" s="104">
        <v>355</v>
      </c>
      <c r="I252" s="122">
        <v>364</v>
      </c>
      <c r="J252" s="137" t="s">
        <v>731</v>
      </c>
      <c r="K252" s="124">
        <v>70</v>
      </c>
      <c r="L252" s="125">
        <v>0.24561403508771901</v>
      </c>
      <c r="M252" s="126" t="s">
        <v>556</v>
      </c>
      <c r="N252" s="127">
        <v>43455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4">
        <v>118</v>
      </c>
      <c r="B253" s="102">
        <v>43341</v>
      </c>
      <c r="C253" s="102"/>
      <c r="D253" s="103" t="s">
        <v>370</v>
      </c>
      <c r="E253" s="104" t="s">
        <v>580</v>
      </c>
      <c r="F253" s="152">
        <v>525</v>
      </c>
      <c r="G253" s="104"/>
      <c r="H253" s="104">
        <v>585</v>
      </c>
      <c r="I253" s="122">
        <v>635</v>
      </c>
      <c r="J253" s="137" t="s">
        <v>705</v>
      </c>
      <c r="K253" s="124">
        <f t="shared" ref="K253:K265" si="83">H253-F253</f>
        <v>60</v>
      </c>
      <c r="L253" s="125">
        <f t="shared" ref="L253:L265" si="84">K253/F253</f>
        <v>0.11428571428571428</v>
      </c>
      <c r="M253" s="126" t="s">
        <v>556</v>
      </c>
      <c r="N253" s="127">
        <v>43662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4">
        <v>119</v>
      </c>
      <c r="B254" s="102">
        <v>43395</v>
      </c>
      <c r="C254" s="102"/>
      <c r="D254" s="103" t="s">
        <v>357</v>
      </c>
      <c r="E254" s="104" t="s">
        <v>580</v>
      </c>
      <c r="F254" s="152">
        <v>475</v>
      </c>
      <c r="G254" s="104"/>
      <c r="H254" s="104">
        <v>574</v>
      </c>
      <c r="I254" s="122">
        <v>570</v>
      </c>
      <c r="J254" s="137" t="s">
        <v>639</v>
      </c>
      <c r="K254" s="124">
        <f t="shared" si="83"/>
        <v>99</v>
      </c>
      <c r="L254" s="125">
        <f t="shared" si="84"/>
        <v>0.20842105263157895</v>
      </c>
      <c r="M254" s="126" t="s">
        <v>556</v>
      </c>
      <c r="N254" s="127">
        <v>43403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6">
        <v>120</v>
      </c>
      <c r="B255" s="150">
        <v>43397</v>
      </c>
      <c r="C255" s="150"/>
      <c r="D255" s="376" t="s">
        <v>377</v>
      </c>
      <c r="E255" s="152" t="s">
        <v>580</v>
      </c>
      <c r="F255" s="152">
        <v>707.5</v>
      </c>
      <c r="G255" s="152"/>
      <c r="H255" s="152">
        <v>872</v>
      </c>
      <c r="I255" s="174">
        <v>872</v>
      </c>
      <c r="J255" s="175" t="s">
        <v>639</v>
      </c>
      <c r="K255" s="124">
        <f t="shared" si="83"/>
        <v>164.5</v>
      </c>
      <c r="L255" s="176">
        <f t="shared" si="84"/>
        <v>0.23250883392226149</v>
      </c>
      <c r="M255" s="177" t="s">
        <v>556</v>
      </c>
      <c r="N255" s="178">
        <v>43482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6">
        <v>121</v>
      </c>
      <c r="B256" s="150">
        <v>43398</v>
      </c>
      <c r="C256" s="150"/>
      <c r="D256" s="376" t="s">
        <v>339</v>
      </c>
      <c r="E256" s="152" t="s">
        <v>580</v>
      </c>
      <c r="F256" s="152">
        <v>162</v>
      </c>
      <c r="G256" s="152"/>
      <c r="H256" s="152">
        <v>204</v>
      </c>
      <c r="I256" s="174">
        <v>209</v>
      </c>
      <c r="J256" s="175" t="s">
        <v>811</v>
      </c>
      <c r="K256" s="124">
        <f t="shared" si="83"/>
        <v>42</v>
      </c>
      <c r="L256" s="176">
        <f t="shared" si="84"/>
        <v>0.25925925925925924</v>
      </c>
      <c r="M256" s="177" t="s">
        <v>556</v>
      </c>
      <c r="N256" s="178">
        <v>43539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7">
        <v>122</v>
      </c>
      <c r="B257" s="198">
        <v>43399</v>
      </c>
      <c r="C257" s="198"/>
      <c r="D257" s="151" t="s">
        <v>465</v>
      </c>
      <c r="E257" s="199" t="s">
        <v>580</v>
      </c>
      <c r="F257" s="199">
        <v>240</v>
      </c>
      <c r="G257" s="199"/>
      <c r="H257" s="199">
        <v>297</v>
      </c>
      <c r="I257" s="219">
        <v>297</v>
      </c>
      <c r="J257" s="175" t="s">
        <v>639</v>
      </c>
      <c r="K257" s="220">
        <f t="shared" si="83"/>
        <v>57</v>
      </c>
      <c r="L257" s="221">
        <f t="shared" si="84"/>
        <v>0.23749999999999999</v>
      </c>
      <c r="M257" s="222" t="s">
        <v>556</v>
      </c>
      <c r="N257" s="223">
        <v>43417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4">
        <v>123</v>
      </c>
      <c r="B258" s="102">
        <v>43439</v>
      </c>
      <c r="C258" s="102"/>
      <c r="D258" s="144" t="s">
        <v>706</v>
      </c>
      <c r="E258" s="104" t="s">
        <v>580</v>
      </c>
      <c r="F258" s="104">
        <v>202.5</v>
      </c>
      <c r="G258" s="104"/>
      <c r="H258" s="104">
        <v>255</v>
      </c>
      <c r="I258" s="122">
        <v>252</v>
      </c>
      <c r="J258" s="137" t="s">
        <v>639</v>
      </c>
      <c r="K258" s="124">
        <f t="shared" si="83"/>
        <v>52.5</v>
      </c>
      <c r="L258" s="125">
        <f t="shared" si="84"/>
        <v>0.25925925925925924</v>
      </c>
      <c r="M258" s="126" t="s">
        <v>556</v>
      </c>
      <c r="N258" s="127">
        <v>43542</v>
      </c>
      <c r="O258" s="54"/>
      <c r="P258" s="13"/>
      <c r="Q258" s="13"/>
      <c r="R258" s="90" t="s">
        <v>708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7">
        <v>124</v>
      </c>
      <c r="B259" s="198">
        <v>43465</v>
      </c>
      <c r="C259" s="102"/>
      <c r="D259" s="376" t="s">
        <v>402</v>
      </c>
      <c r="E259" s="199" t="s">
        <v>580</v>
      </c>
      <c r="F259" s="199">
        <v>710</v>
      </c>
      <c r="G259" s="199"/>
      <c r="H259" s="199">
        <v>866</v>
      </c>
      <c r="I259" s="219">
        <v>866</v>
      </c>
      <c r="J259" s="175" t="s">
        <v>639</v>
      </c>
      <c r="K259" s="124">
        <f t="shared" si="83"/>
        <v>156</v>
      </c>
      <c r="L259" s="125">
        <f t="shared" si="84"/>
        <v>0.21971830985915494</v>
      </c>
      <c r="M259" s="126" t="s">
        <v>556</v>
      </c>
      <c r="N259" s="338">
        <v>43553</v>
      </c>
      <c r="O259" s="54"/>
      <c r="P259" s="13"/>
      <c r="Q259" s="13"/>
      <c r="R259" s="14" t="s">
        <v>708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7">
        <v>125</v>
      </c>
      <c r="B260" s="198">
        <v>43522</v>
      </c>
      <c r="C260" s="198"/>
      <c r="D260" s="376" t="s">
        <v>139</v>
      </c>
      <c r="E260" s="199" t="s">
        <v>580</v>
      </c>
      <c r="F260" s="199">
        <v>337.25</v>
      </c>
      <c r="G260" s="199"/>
      <c r="H260" s="199">
        <v>398.5</v>
      </c>
      <c r="I260" s="219">
        <v>411</v>
      </c>
      <c r="J260" s="137" t="s">
        <v>810</v>
      </c>
      <c r="K260" s="124">
        <f t="shared" si="83"/>
        <v>61.25</v>
      </c>
      <c r="L260" s="125">
        <f t="shared" si="84"/>
        <v>0.1816160118606375</v>
      </c>
      <c r="M260" s="126" t="s">
        <v>556</v>
      </c>
      <c r="N260" s="338">
        <v>43760</v>
      </c>
      <c r="O260" s="54"/>
      <c r="P260" s="13"/>
      <c r="Q260" s="13"/>
      <c r="R260" s="90" t="s">
        <v>708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344">
        <v>126</v>
      </c>
      <c r="B261" s="160">
        <v>43559</v>
      </c>
      <c r="C261" s="160"/>
      <c r="D261" s="161" t="s">
        <v>394</v>
      </c>
      <c r="E261" s="162" t="s">
        <v>580</v>
      </c>
      <c r="F261" s="162">
        <v>130</v>
      </c>
      <c r="G261" s="162"/>
      <c r="H261" s="162">
        <v>65</v>
      </c>
      <c r="I261" s="182">
        <v>158</v>
      </c>
      <c r="J261" s="134" t="s">
        <v>707</v>
      </c>
      <c r="K261" s="130">
        <f t="shared" si="83"/>
        <v>-65</v>
      </c>
      <c r="L261" s="131">
        <f t="shared" si="84"/>
        <v>-0.5</v>
      </c>
      <c r="M261" s="132" t="s">
        <v>620</v>
      </c>
      <c r="N261" s="133">
        <v>43726</v>
      </c>
      <c r="O261" s="54"/>
      <c r="P261" s="13"/>
      <c r="Q261" s="13"/>
      <c r="R261" s="14" t="s">
        <v>710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345">
        <v>127</v>
      </c>
      <c r="B262" s="183">
        <v>43017</v>
      </c>
      <c r="C262" s="183"/>
      <c r="D262" s="184" t="s">
        <v>166</v>
      </c>
      <c r="E262" s="185" t="s">
        <v>580</v>
      </c>
      <c r="F262" s="186">
        <v>141.5</v>
      </c>
      <c r="G262" s="187"/>
      <c r="H262" s="187">
        <v>183.5</v>
      </c>
      <c r="I262" s="187">
        <v>210</v>
      </c>
      <c r="J262" s="208" t="s">
        <v>801</v>
      </c>
      <c r="K262" s="209">
        <f t="shared" si="83"/>
        <v>42</v>
      </c>
      <c r="L262" s="210">
        <f t="shared" si="84"/>
        <v>0.29681978798586572</v>
      </c>
      <c r="M262" s="186" t="s">
        <v>556</v>
      </c>
      <c r="N262" s="211">
        <v>43042</v>
      </c>
      <c r="O262" s="54"/>
      <c r="P262" s="13"/>
      <c r="Q262" s="13"/>
      <c r="R262" s="90" t="s">
        <v>710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344">
        <v>128</v>
      </c>
      <c r="B263" s="160">
        <v>43074</v>
      </c>
      <c r="C263" s="160"/>
      <c r="D263" s="161" t="s">
        <v>295</v>
      </c>
      <c r="E263" s="162" t="s">
        <v>580</v>
      </c>
      <c r="F263" s="163">
        <v>172</v>
      </c>
      <c r="G263" s="162"/>
      <c r="H263" s="162">
        <v>155.25</v>
      </c>
      <c r="I263" s="182">
        <v>230</v>
      </c>
      <c r="J263" s="359" t="s">
        <v>794</v>
      </c>
      <c r="K263" s="130">
        <f t="shared" ref="K263" si="85">H263-F263</f>
        <v>-16.75</v>
      </c>
      <c r="L263" s="131">
        <f t="shared" ref="L263" si="86">K263/F263</f>
        <v>-9.7383720930232565E-2</v>
      </c>
      <c r="M263" s="132" t="s">
        <v>620</v>
      </c>
      <c r="N263" s="133">
        <v>43787</v>
      </c>
      <c r="O263" s="54"/>
      <c r="P263" s="13"/>
      <c r="Q263" s="13"/>
      <c r="R263" s="14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345">
        <v>129</v>
      </c>
      <c r="B264" s="183">
        <v>43398</v>
      </c>
      <c r="C264" s="183"/>
      <c r="D264" s="184" t="s">
        <v>103</v>
      </c>
      <c r="E264" s="185" t="s">
        <v>580</v>
      </c>
      <c r="F264" s="187">
        <v>698.5</v>
      </c>
      <c r="G264" s="187"/>
      <c r="H264" s="187">
        <v>850</v>
      </c>
      <c r="I264" s="187">
        <v>890</v>
      </c>
      <c r="J264" s="212" t="s">
        <v>807</v>
      </c>
      <c r="K264" s="209">
        <f t="shared" si="83"/>
        <v>151.5</v>
      </c>
      <c r="L264" s="210">
        <f t="shared" si="84"/>
        <v>0.21689334287759485</v>
      </c>
      <c r="M264" s="186" t="s">
        <v>556</v>
      </c>
      <c r="N264" s="211">
        <v>43453</v>
      </c>
      <c r="O264" s="54"/>
      <c r="P264" s="13"/>
      <c r="Q264" s="13"/>
      <c r="R264" s="14" t="s">
        <v>708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7">
        <v>130</v>
      </c>
      <c r="B265" s="155">
        <v>42877</v>
      </c>
      <c r="C265" s="155"/>
      <c r="D265" s="156" t="s">
        <v>369</v>
      </c>
      <c r="E265" s="157" t="s">
        <v>580</v>
      </c>
      <c r="F265" s="158">
        <v>127.6</v>
      </c>
      <c r="G265" s="159"/>
      <c r="H265" s="159">
        <v>138</v>
      </c>
      <c r="I265" s="159">
        <v>190</v>
      </c>
      <c r="J265" s="360" t="s">
        <v>798</v>
      </c>
      <c r="K265" s="179">
        <f t="shared" si="83"/>
        <v>10.400000000000006</v>
      </c>
      <c r="L265" s="180">
        <f t="shared" si="84"/>
        <v>8.1504702194357417E-2</v>
      </c>
      <c r="M265" s="158" t="s">
        <v>556</v>
      </c>
      <c r="N265" s="181">
        <v>43774</v>
      </c>
      <c r="O265" s="54"/>
      <c r="P265" s="13"/>
      <c r="Q265" s="13"/>
      <c r="R265" s="90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7">
        <v>131</v>
      </c>
      <c r="B266" s="155">
        <v>43158</v>
      </c>
      <c r="C266" s="155"/>
      <c r="D266" s="156" t="s">
        <v>711</v>
      </c>
      <c r="E266" s="157" t="s">
        <v>580</v>
      </c>
      <c r="F266" s="158">
        <v>317</v>
      </c>
      <c r="G266" s="159"/>
      <c r="H266" s="159">
        <v>382.5</v>
      </c>
      <c r="I266" s="159">
        <v>398</v>
      </c>
      <c r="J266" s="360" t="s">
        <v>839</v>
      </c>
      <c r="K266" s="179">
        <f t="shared" ref="K266" si="87">H266-F266</f>
        <v>65.5</v>
      </c>
      <c r="L266" s="180">
        <f t="shared" ref="L266" si="88">K266/F266</f>
        <v>0.20662460567823343</v>
      </c>
      <c r="M266" s="158" t="s">
        <v>556</v>
      </c>
      <c r="N266" s="181">
        <v>44238</v>
      </c>
      <c r="O266" s="54"/>
      <c r="P266" s="13"/>
      <c r="Q266" s="13"/>
      <c r="R266" s="322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44">
        <v>132</v>
      </c>
      <c r="B267" s="160">
        <v>43164</v>
      </c>
      <c r="C267" s="160"/>
      <c r="D267" s="161" t="s">
        <v>133</v>
      </c>
      <c r="E267" s="162" t="s">
        <v>580</v>
      </c>
      <c r="F267" s="163">
        <f>510-14.4</f>
        <v>495.6</v>
      </c>
      <c r="G267" s="162"/>
      <c r="H267" s="162">
        <v>350</v>
      </c>
      <c r="I267" s="182">
        <v>672</v>
      </c>
      <c r="J267" s="359" t="s">
        <v>803</v>
      </c>
      <c r="K267" s="130">
        <f t="shared" ref="K267" si="89">H267-F267</f>
        <v>-145.60000000000002</v>
      </c>
      <c r="L267" s="131">
        <f t="shared" ref="L267" si="90">K267/F267</f>
        <v>-0.29378531073446329</v>
      </c>
      <c r="M267" s="132" t="s">
        <v>620</v>
      </c>
      <c r="N267" s="133">
        <v>43887</v>
      </c>
      <c r="O267" s="54"/>
      <c r="P267" s="13"/>
      <c r="Q267" s="13"/>
      <c r="R267" s="14" t="s">
        <v>708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344">
        <v>133</v>
      </c>
      <c r="B268" s="160">
        <v>43237</v>
      </c>
      <c r="C268" s="160"/>
      <c r="D268" s="161" t="s">
        <v>459</v>
      </c>
      <c r="E268" s="162" t="s">
        <v>580</v>
      </c>
      <c r="F268" s="163">
        <v>230.3</v>
      </c>
      <c r="G268" s="162"/>
      <c r="H268" s="162">
        <v>102.5</v>
      </c>
      <c r="I268" s="182">
        <v>348</v>
      </c>
      <c r="J268" s="359" t="s">
        <v>805</v>
      </c>
      <c r="K268" s="130">
        <f t="shared" ref="K268:K269" si="91">H268-F268</f>
        <v>-127.80000000000001</v>
      </c>
      <c r="L268" s="131">
        <f t="shared" ref="L268:L269" si="92">K268/F268</f>
        <v>-0.55492835432045162</v>
      </c>
      <c r="M268" s="132" t="s">
        <v>620</v>
      </c>
      <c r="N268" s="133">
        <v>43896</v>
      </c>
      <c r="O268" s="54"/>
      <c r="P268" s="13"/>
      <c r="Q268" s="13"/>
      <c r="R268" s="324" t="s">
        <v>708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7">
        <v>134</v>
      </c>
      <c r="B269" s="155">
        <v>43258</v>
      </c>
      <c r="C269" s="155"/>
      <c r="D269" s="156" t="s">
        <v>426</v>
      </c>
      <c r="E269" s="157" t="s">
        <v>580</v>
      </c>
      <c r="F269" s="158">
        <f>342.5-5.1</f>
        <v>337.4</v>
      </c>
      <c r="G269" s="159"/>
      <c r="H269" s="159">
        <v>412.5</v>
      </c>
      <c r="I269" s="159">
        <v>439</v>
      </c>
      <c r="J269" s="360" t="s">
        <v>837</v>
      </c>
      <c r="K269" s="179">
        <f t="shared" si="91"/>
        <v>75.100000000000023</v>
      </c>
      <c r="L269" s="180">
        <f t="shared" si="92"/>
        <v>0.22258446947243635</v>
      </c>
      <c r="M269" s="158" t="s">
        <v>556</v>
      </c>
      <c r="N269" s="181">
        <v>44230</v>
      </c>
      <c r="O269" s="54"/>
      <c r="P269" s="13"/>
      <c r="Q269" s="13"/>
      <c r="R269" s="90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205">
        <v>135</v>
      </c>
      <c r="B270" s="190">
        <v>43285</v>
      </c>
      <c r="C270" s="190"/>
      <c r="D270" s="193" t="s">
        <v>48</v>
      </c>
      <c r="E270" s="191" t="s">
        <v>580</v>
      </c>
      <c r="F270" s="189">
        <f>127.5-5.53</f>
        <v>121.97</v>
      </c>
      <c r="G270" s="191"/>
      <c r="H270" s="191"/>
      <c r="I270" s="213">
        <v>170</v>
      </c>
      <c r="J270" s="225" t="s">
        <v>558</v>
      </c>
      <c r="K270" s="215"/>
      <c r="L270" s="216"/>
      <c r="M270" s="214" t="s">
        <v>558</v>
      </c>
      <c r="N270" s="217"/>
      <c r="O270" s="54"/>
      <c r="P270" s="13"/>
      <c r="Q270" s="13"/>
      <c r="R270" s="14" t="s">
        <v>708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344">
        <v>136</v>
      </c>
      <c r="B271" s="160">
        <v>43294</v>
      </c>
      <c r="C271" s="160"/>
      <c r="D271" s="161" t="s">
        <v>239</v>
      </c>
      <c r="E271" s="162" t="s">
        <v>580</v>
      </c>
      <c r="F271" s="163">
        <v>46.5</v>
      </c>
      <c r="G271" s="162"/>
      <c r="H271" s="162">
        <v>17</v>
      </c>
      <c r="I271" s="182">
        <v>59</v>
      </c>
      <c r="J271" s="359" t="s">
        <v>802</v>
      </c>
      <c r="K271" s="130">
        <f t="shared" ref="K271" si="93">H271-F271</f>
        <v>-29.5</v>
      </c>
      <c r="L271" s="131">
        <f t="shared" ref="L271" si="94">K271/F271</f>
        <v>-0.63440860215053763</v>
      </c>
      <c r="M271" s="132" t="s">
        <v>620</v>
      </c>
      <c r="N271" s="133">
        <v>43887</v>
      </c>
      <c r="O271" s="54"/>
      <c r="P271" s="13"/>
      <c r="Q271" s="13"/>
      <c r="R271" s="14" t="s">
        <v>708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346">
        <v>137</v>
      </c>
      <c r="B272" s="188">
        <v>43396</v>
      </c>
      <c r="C272" s="188"/>
      <c r="D272" s="193" t="s">
        <v>404</v>
      </c>
      <c r="E272" s="191" t="s">
        <v>580</v>
      </c>
      <c r="F272" s="192">
        <v>156.5</v>
      </c>
      <c r="G272" s="191"/>
      <c r="H272" s="191"/>
      <c r="I272" s="213">
        <v>191</v>
      </c>
      <c r="J272" s="225" t="s">
        <v>558</v>
      </c>
      <c r="K272" s="215"/>
      <c r="L272" s="216"/>
      <c r="M272" s="214" t="s">
        <v>558</v>
      </c>
      <c r="N272" s="217"/>
      <c r="O272" s="54"/>
      <c r="P272" s="13"/>
      <c r="Q272" s="13"/>
      <c r="R272" s="14" t="s">
        <v>708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346">
        <v>138</v>
      </c>
      <c r="B273" s="188">
        <v>43439</v>
      </c>
      <c r="C273" s="188"/>
      <c r="D273" s="193" t="s">
        <v>321</v>
      </c>
      <c r="E273" s="191" t="s">
        <v>580</v>
      </c>
      <c r="F273" s="192">
        <v>259.5</v>
      </c>
      <c r="G273" s="191"/>
      <c r="H273" s="191"/>
      <c r="I273" s="213">
        <v>321</v>
      </c>
      <c r="J273" s="225" t="s">
        <v>558</v>
      </c>
      <c r="K273" s="215"/>
      <c r="L273" s="216"/>
      <c r="M273" s="214" t="s">
        <v>558</v>
      </c>
      <c r="N273" s="217"/>
      <c r="O273" s="13"/>
      <c r="P273" s="13"/>
      <c r="Q273" s="13"/>
      <c r="R273" s="14" t="s">
        <v>708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344">
        <v>139</v>
      </c>
      <c r="B274" s="160">
        <v>43439</v>
      </c>
      <c r="C274" s="160"/>
      <c r="D274" s="161" t="s">
        <v>732</v>
      </c>
      <c r="E274" s="162" t="s">
        <v>580</v>
      </c>
      <c r="F274" s="162">
        <v>715</v>
      </c>
      <c r="G274" s="162"/>
      <c r="H274" s="162">
        <v>445</v>
      </c>
      <c r="I274" s="182">
        <v>840</v>
      </c>
      <c r="J274" s="134" t="s">
        <v>782</v>
      </c>
      <c r="K274" s="130">
        <f t="shared" ref="K274:K277" si="95">H274-F274</f>
        <v>-270</v>
      </c>
      <c r="L274" s="131">
        <f t="shared" ref="L274:L277" si="96">K274/F274</f>
        <v>-0.3776223776223776</v>
      </c>
      <c r="M274" s="132" t="s">
        <v>620</v>
      </c>
      <c r="N274" s="133">
        <v>43800</v>
      </c>
      <c r="O274" s="54"/>
      <c r="P274" s="13"/>
      <c r="Q274" s="13"/>
      <c r="R274" s="14" t="s">
        <v>708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7">
        <v>140</v>
      </c>
      <c r="B275" s="198">
        <v>43469</v>
      </c>
      <c r="C275" s="198"/>
      <c r="D275" s="151" t="s">
        <v>143</v>
      </c>
      <c r="E275" s="199" t="s">
        <v>580</v>
      </c>
      <c r="F275" s="199">
        <v>875</v>
      </c>
      <c r="G275" s="199"/>
      <c r="H275" s="199">
        <v>1165</v>
      </c>
      <c r="I275" s="219">
        <v>1185</v>
      </c>
      <c r="J275" s="137" t="s">
        <v>808</v>
      </c>
      <c r="K275" s="124">
        <f t="shared" si="95"/>
        <v>290</v>
      </c>
      <c r="L275" s="125">
        <f t="shared" si="96"/>
        <v>0.33142857142857141</v>
      </c>
      <c r="M275" s="126" t="s">
        <v>556</v>
      </c>
      <c r="N275" s="338">
        <v>43847</v>
      </c>
      <c r="O275" s="54"/>
      <c r="P275" s="13"/>
      <c r="Q275" s="13"/>
      <c r="R275" s="324" t="s">
        <v>708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7">
        <v>141</v>
      </c>
      <c r="B276" s="198">
        <v>43559</v>
      </c>
      <c r="C276" s="198"/>
      <c r="D276" s="376" t="s">
        <v>336</v>
      </c>
      <c r="E276" s="199" t="s">
        <v>580</v>
      </c>
      <c r="F276" s="199">
        <f>387-14.63</f>
        <v>372.37</v>
      </c>
      <c r="G276" s="199"/>
      <c r="H276" s="199">
        <v>490</v>
      </c>
      <c r="I276" s="219">
        <v>490</v>
      </c>
      <c r="J276" s="137" t="s">
        <v>639</v>
      </c>
      <c r="K276" s="124">
        <f t="shared" si="95"/>
        <v>117.63</v>
      </c>
      <c r="L276" s="125">
        <f t="shared" si="96"/>
        <v>0.31589548030185027</v>
      </c>
      <c r="M276" s="126" t="s">
        <v>556</v>
      </c>
      <c r="N276" s="338">
        <v>43850</v>
      </c>
      <c r="O276" s="54"/>
      <c r="P276" s="13"/>
      <c r="Q276" s="13"/>
      <c r="R276" s="324" t="s">
        <v>708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344">
        <v>142</v>
      </c>
      <c r="B277" s="160">
        <v>43578</v>
      </c>
      <c r="C277" s="160"/>
      <c r="D277" s="161" t="s">
        <v>733</v>
      </c>
      <c r="E277" s="162" t="s">
        <v>557</v>
      </c>
      <c r="F277" s="162">
        <v>220</v>
      </c>
      <c r="G277" s="162"/>
      <c r="H277" s="162">
        <v>127.5</v>
      </c>
      <c r="I277" s="182">
        <v>284</v>
      </c>
      <c r="J277" s="359" t="s">
        <v>806</v>
      </c>
      <c r="K277" s="130">
        <f t="shared" si="95"/>
        <v>-92.5</v>
      </c>
      <c r="L277" s="131">
        <f t="shared" si="96"/>
        <v>-0.42045454545454547</v>
      </c>
      <c r="M277" s="132" t="s">
        <v>620</v>
      </c>
      <c r="N277" s="133">
        <v>43896</v>
      </c>
      <c r="O277" s="54"/>
      <c r="P277" s="13"/>
      <c r="Q277" s="13"/>
      <c r="R277" s="14" t="s">
        <v>708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7">
        <v>143</v>
      </c>
      <c r="B278" s="198">
        <v>43622</v>
      </c>
      <c r="C278" s="198"/>
      <c r="D278" s="376" t="s">
        <v>466</v>
      </c>
      <c r="E278" s="199" t="s">
        <v>557</v>
      </c>
      <c r="F278" s="199">
        <v>332.8</v>
      </c>
      <c r="G278" s="199"/>
      <c r="H278" s="199">
        <v>405</v>
      </c>
      <c r="I278" s="219">
        <v>419</v>
      </c>
      <c r="J278" s="137" t="s">
        <v>809</v>
      </c>
      <c r="K278" s="124">
        <f t="shared" ref="K278" si="97">H278-F278</f>
        <v>72.199999999999989</v>
      </c>
      <c r="L278" s="125">
        <f t="shared" ref="L278" si="98">K278/F278</f>
        <v>0.21694711538461534</v>
      </c>
      <c r="M278" s="126" t="s">
        <v>556</v>
      </c>
      <c r="N278" s="338">
        <v>43860</v>
      </c>
      <c r="O278" s="54"/>
      <c r="P278" s="13"/>
      <c r="Q278" s="13"/>
      <c r="R278" s="14" t="s">
        <v>710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40">
        <v>144</v>
      </c>
      <c r="B279" s="139">
        <v>43641</v>
      </c>
      <c r="C279" s="139"/>
      <c r="D279" s="140" t="s">
        <v>137</v>
      </c>
      <c r="E279" s="141" t="s">
        <v>580</v>
      </c>
      <c r="F279" s="142">
        <v>386</v>
      </c>
      <c r="G279" s="143"/>
      <c r="H279" s="143">
        <v>395</v>
      </c>
      <c r="I279" s="143">
        <v>452</v>
      </c>
      <c r="J279" s="166" t="s">
        <v>799</v>
      </c>
      <c r="K279" s="167">
        <f t="shared" ref="K279" si="99">H279-F279</f>
        <v>9</v>
      </c>
      <c r="L279" s="168">
        <f t="shared" ref="L279" si="100">K279/F279</f>
        <v>2.3316062176165803E-2</v>
      </c>
      <c r="M279" s="169" t="s">
        <v>665</v>
      </c>
      <c r="N279" s="170">
        <v>43868</v>
      </c>
      <c r="O279" s="13"/>
      <c r="P279" s="13"/>
      <c r="Q279" s="13"/>
      <c r="R279" s="14" t="s">
        <v>710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347">
        <v>145</v>
      </c>
      <c r="B280" s="188">
        <v>43707</v>
      </c>
      <c r="C280" s="188"/>
      <c r="D280" s="193" t="s">
        <v>255</v>
      </c>
      <c r="E280" s="191" t="s">
        <v>580</v>
      </c>
      <c r="F280" s="191" t="s">
        <v>712</v>
      </c>
      <c r="G280" s="191"/>
      <c r="H280" s="191"/>
      <c r="I280" s="213">
        <v>190</v>
      </c>
      <c r="J280" s="225" t="s">
        <v>558</v>
      </c>
      <c r="K280" s="215"/>
      <c r="L280" s="216"/>
      <c r="M280" s="335" t="s">
        <v>558</v>
      </c>
      <c r="N280" s="217"/>
      <c r="O280" s="13"/>
      <c r="P280" s="13"/>
      <c r="Q280" s="13"/>
      <c r="R280" s="324" t="s">
        <v>708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7">
        <v>146</v>
      </c>
      <c r="B281" s="198">
        <v>43731</v>
      </c>
      <c r="C281" s="198"/>
      <c r="D281" s="151" t="s">
        <v>418</v>
      </c>
      <c r="E281" s="199" t="s">
        <v>580</v>
      </c>
      <c r="F281" s="199">
        <v>235</v>
      </c>
      <c r="G281" s="199"/>
      <c r="H281" s="199">
        <v>295</v>
      </c>
      <c r="I281" s="219">
        <v>296</v>
      </c>
      <c r="J281" s="137" t="s">
        <v>787</v>
      </c>
      <c r="K281" s="124">
        <f t="shared" ref="K281" si="101">H281-F281</f>
        <v>60</v>
      </c>
      <c r="L281" s="125">
        <f t="shared" ref="L281" si="102">K281/F281</f>
        <v>0.25531914893617019</v>
      </c>
      <c r="M281" s="126" t="s">
        <v>556</v>
      </c>
      <c r="N281" s="338">
        <v>43844</v>
      </c>
      <c r="O281" s="54"/>
      <c r="P281" s="13"/>
      <c r="Q281" s="13"/>
      <c r="R281" s="14" t="s">
        <v>710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7">
        <v>147</v>
      </c>
      <c r="B282" s="198">
        <v>43752</v>
      </c>
      <c r="C282" s="198"/>
      <c r="D282" s="151" t="s">
        <v>778</v>
      </c>
      <c r="E282" s="199" t="s">
        <v>580</v>
      </c>
      <c r="F282" s="199">
        <v>277.5</v>
      </c>
      <c r="G282" s="199"/>
      <c r="H282" s="199">
        <v>333</v>
      </c>
      <c r="I282" s="219">
        <v>333</v>
      </c>
      <c r="J282" s="137" t="s">
        <v>788</v>
      </c>
      <c r="K282" s="124">
        <f t="shared" ref="K282" si="103">H282-F282</f>
        <v>55.5</v>
      </c>
      <c r="L282" s="125">
        <f t="shared" ref="L282" si="104">K282/F282</f>
        <v>0.2</v>
      </c>
      <c r="M282" s="126" t="s">
        <v>556</v>
      </c>
      <c r="N282" s="338">
        <v>43846</v>
      </c>
      <c r="O282" s="54"/>
      <c r="P282" s="13"/>
      <c r="Q282" s="13"/>
      <c r="R282" s="324" t="s">
        <v>708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7">
        <v>148</v>
      </c>
      <c r="B283" s="198">
        <v>43752</v>
      </c>
      <c r="C283" s="198"/>
      <c r="D283" s="151" t="s">
        <v>777</v>
      </c>
      <c r="E283" s="199" t="s">
        <v>580</v>
      </c>
      <c r="F283" s="199">
        <v>930</v>
      </c>
      <c r="G283" s="199"/>
      <c r="H283" s="199">
        <v>1165</v>
      </c>
      <c r="I283" s="219">
        <v>1200</v>
      </c>
      <c r="J283" s="137" t="s">
        <v>789</v>
      </c>
      <c r="K283" s="124">
        <f t="shared" ref="K283" si="105">H283-F283</f>
        <v>235</v>
      </c>
      <c r="L283" s="125">
        <f t="shared" ref="L283" si="106">K283/F283</f>
        <v>0.25268817204301075</v>
      </c>
      <c r="M283" s="126" t="s">
        <v>556</v>
      </c>
      <c r="N283" s="338">
        <v>43847</v>
      </c>
      <c r="O283" s="54"/>
      <c r="P283" s="13"/>
      <c r="Q283" s="13"/>
      <c r="R283" s="324" t="s">
        <v>710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346">
        <v>149</v>
      </c>
      <c r="B284" s="327">
        <v>43753</v>
      </c>
      <c r="C284" s="202"/>
      <c r="D284" s="348" t="s">
        <v>776</v>
      </c>
      <c r="E284" s="329" t="s">
        <v>580</v>
      </c>
      <c r="F284" s="331">
        <v>111</v>
      </c>
      <c r="G284" s="329"/>
      <c r="H284" s="329"/>
      <c r="I284" s="333">
        <v>141</v>
      </c>
      <c r="J284" s="225" t="s">
        <v>558</v>
      </c>
      <c r="K284" s="225"/>
      <c r="L284" s="119"/>
      <c r="M284" s="337" t="s">
        <v>558</v>
      </c>
      <c r="N284" s="227"/>
      <c r="O284" s="13"/>
      <c r="P284" s="13"/>
      <c r="Q284" s="13"/>
      <c r="R284" s="324" t="s">
        <v>710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7">
        <v>150</v>
      </c>
      <c r="B285" s="198">
        <v>43753</v>
      </c>
      <c r="C285" s="198"/>
      <c r="D285" s="151" t="s">
        <v>775</v>
      </c>
      <c r="E285" s="199" t="s">
        <v>580</v>
      </c>
      <c r="F285" s="200">
        <v>296</v>
      </c>
      <c r="G285" s="199"/>
      <c r="H285" s="199">
        <v>370</v>
      </c>
      <c r="I285" s="219">
        <v>370</v>
      </c>
      <c r="J285" s="137" t="s">
        <v>639</v>
      </c>
      <c r="K285" s="124">
        <f t="shared" ref="K285:K286" si="107">H285-F285</f>
        <v>74</v>
      </c>
      <c r="L285" s="125">
        <f t="shared" ref="L285:L286" si="108">K285/F285</f>
        <v>0.25</v>
      </c>
      <c r="M285" s="126" t="s">
        <v>556</v>
      </c>
      <c r="N285" s="338">
        <v>43853</v>
      </c>
      <c r="O285" s="54"/>
      <c r="P285" s="13"/>
      <c r="Q285" s="13"/>
      <c r="R285" s="324" t="s">
        <v>710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7">
        <v>151</v>
      </c>
      <c r="B286" s="198">
        <v>43754</v>
      </c>
      <c r="C286" s="198"/>
      <c r="D286" s="151" t="s">
        <v>774</v>
      </c>
      <c r="E286" s="199" t="s">
        <v>580</v>
      </c>
      <c r="F286" s="200">
        <v>300</v>
      </c>
      <c r="G286" s="199"/>
      <c r="H286" s="199">
        <v>382.5</v>
      </c>
      <c r="I286" s="219">
        <v>344</v>
      </c>
      <c r="J286" s="462" t="s">
        <v>840</v>
      </c>
      <c r="K286" s="124">
        <f t="shared" si="107"/>
        <v>82.5</v>
      </c>
      <c r="L286" s="125">
        <f t="shared" si="108"/>
        <v>0.27500000000000002</v>
      </c>
      <c r="M286" s="126" t="s">
        <v>556</v>
      </c>
      <c r="N286" s="338">
        <v>44238</v>
      </c>
      <c r="O286" s="13"/>
      <c r="P286" s="13"/>
      <c r="Q286" s="13"/>
      <c r="R286" s="324" t="s">
        <v>710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326">
        <v>152</v>
      </c>
      <c r="B287" s="202">
        <v>43832</v>
      </c>
      <c r="C287" s="202"/>
      <c r="D287" s="206" t="s">
        <v>758</v>
      </c>
      <c r="E287" s="203" t="s">
        <v>580</v>
      </c>
      <c r="F287" s="204" t="s">
        <v>786</v>
      </c>
      <c r="G287" s="203"/>
      <c r="H287" s="203"/>
      <c r="I287" s="224">
        <v>590</v>
      </c>
      <c r="J287" s="225" t="s">
        <v>558</v>
      </c>
      <c r="K287" s="225"/>
      <c r="L287" s="119"/>
      <c r="M287" s="323" t="s">
        <v>558</v>
      </c>
      <c r="N287" s="227"/>
      <c r="O287" s="13"/>
      <c r="P287" s="13"/>
      <c r="Q287" s="13"/>
      <c r="R287" s="324" t="s">
        <v>710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7">
        <v>153</v>
      </c>
      <c r="B288" s="198">
        <v>43966</v>
      </c>
      <c r="C288" s="198"/>
      <c r="D288" s="151" t="s">
        <v>64</v>
      </c>
      <c r="E288" s="199" t="s">
        <v>580</v>
      </c>
      <c r="F288" s="200">
        <v>67.5</v>
      </c>
      <c r="G288" s="199"/>
      <c r="H288" s="199">
        <v>86</v>
      </c>
      <c r="I288" s="219">
        <v>86</v>
      </c>
      <c r="J288" s="137" t="s">
        <v>817</v>
      </c>
      <c r="K288" s="124">
        <f t="shared" ref="K288" si="109">H288-F288</f>
        <v>18.5</v>
      </c>
      <c r="L288" s="125">
        <f t="shared" ref="L288" si="110">K288/F288</f>
        <v>0.27407407407407408</v>
      </c>
      <c r="M288" s="126" t="s">
        <v>556</v>
      </c>
      <c r="N288" s="338">
        <v>44008</v>
      </c>
      <c r="O288" s="54"/>
      <c r="P288" s="13"/>
      <c r="Q288" s="13"/>
      <c r="R288" s="324" t="s">
        <v>710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201">
        <v>154</v>
      </c>
      <c r="B289" s="202">
        <v>44035</v>
      </c>
      <c r="C289" s="202"/>
      <c r="D289" s="206" t="s">
        <v>465</v>
      </c>
      <c r="E289" s="203" t="s">
        <v>580</v>
      </c>
      <c r="F289" s="204" t="s">
        <v>820</v>
      </c>
      <c r="G289" s="203"/>
      <c r="H289" s="203"/>
      <c r="I289" s="224">
        <v>296</v>
      </c>
      <c r="J289" s="225" t="s">
        <v>558</v>
      </c>
      <c r="K289" s="225"/>
      <c r="L289" s="119"/>
      <c r="M289" s="226"/>
      <c r="N289" s="227"/>
      <c r="O289" s="13"/>
      <c r="P289" s="13"/>
      <c r="Q289" s="13"/>
      <c r="R289" s="324" t="s">
        <v>710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7">
        <v>155</v>
      </c>
      <c r="B290" s="198">
        <v>44092</v>
      </c>
      <c r="C290" s="198"/>
      <c r="D290" s="151" t="s">
        <v>398</v>
      </c>
      <c r="E290" s="199" t="s">
        <v>580</v>
      </c>
      <c r="F290" s="199">
        <v>206</v>
      </c>
      <c r="G290" s="199"/>
      <c r="H290" s="199">
        <v>248</v>
      </c>
      <c r="I290" s="219">
        <v>248</v>
      </c>
      <c r="J290" s="137" t="s">
        <v>639</v>
      </c>
      <c r="K290" s="124">
        <f t="shared" ref="K290:K291" si="111">H290-F290</f>
        <v>42</v>
      </c>
      <c r="L290" s="125">
        <f t="shared" ref="L290:L291" si="112">K290/F290</f>
        <v>0.20388349514563106</v>
      </c>
      <c r="M290" s="126" t="s">
        <v>556</v>
      </c>
      <c r="N290" s="338">
        <v>44214</v>
      </c>
      <c r="O290" s="54"/>
      <c r="P290" s="13"/>
      <c r="Q290" s="13"/>
      <c r="R290" s="324" t="s">
        <v>710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7">
        <v>156</v>
      </c>
      <c r="B291" s="198">
        <v>44140</v>
      </c>
      <c r="C291" s="198"/>
      <c r="D291" s="151" t="s">
        <v>398</v>
      </c>
      <c r="E291" s="199" t="s">
        <v>580</v>
      </c>
      <c r="F291" s="199">
        <v>182.5</v>
      </c>
      <c r="G291" s="199"/>
      <c r="H291" s="199">
        <v>248</v>
      </c>
      <c r="I291" s="219">
        <v>248</v>
      </c>
      <c r="J291" s="137" t="s">
        <v>639</v>
      </c>
      <c r="K291" s="124">
        <f t="shared" si="111"/>
        <v>65.5</v>
      </c>
      <c r="L291" s="125">
        <f t="shared" si="112"/>
        <v>0.35890410958904112</v>
      </c>
      <c r="M291" s="126" t="s">
        <v>556</v>
      </c>
      <c r="N291" s="338">
        <v>44214</v>
      </c>
      <c r="O291" s="54"/>
      <c r="P291" s="13"/>
      <c r="Q291" s="13"/>
      <c r="R291" s="324" t="s">
        <v>710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201">
        <v>157</v>
      </c>
      <c r="B292" s="202">
        <v>44140</v>
      </c>
      <c r="C292" s="202"/>
      <c r="D292" s="206" t="s">
        <v>321</v>
      </c>
      <c r="E292" s="203" t="s">
        <v>580</v>
      </c>
      <c r="F292" s="204" t="s">
        <v>824</v>
      </c>
      <c r="G292" s="203"/>
      <c r="H292" s="203"/>
      <c r="I292" s="224">
        <v>320</v>
      </c>
      <c r="J292" s="225" t="s">
        <v>558</v>
      </c>
      <c r="K292" s="225"/>
      <c r="L292" s="119"/>
      <c r="M292" s="226"/>
      <c r="N292" s="227"/>
      <c r="O292" s="13"/>
      <c r="P292" s="13"/>
      <c r="Q292" s="13"/>
      <c r="R292" s="324" t="s">
        <v>710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7">
        <v>158</v>
      </c>
      <c r="B293" s="198">
        <v>44140</v>
      </c>
      <c r="C293" s="198"/>
      <c r="D293" s="151" t="s">
        <v>461</v>
      </c>
      <c r="E293" s="199" t="s">
        <v>580</v>
      </c>
      <c r="F293" s="200">
        <v>925</v>
      </c>
      <c r="G293" s="199"/>
      <c r="H293" s="199">
        <v>1095</v>
      </c>
      <c r="I293" s="219">
        <v>1093</v>
      </c>
      <c r="J293" s="462" t="s">
        <v>828</v>
      </c>
      <c r="K293" s="124">
        <f t="shared" ref="K293" si="113">H293-F293</f>
        <v>170</v>
      </c>
      <c r="L293" s="125">
        <f t="shared" ref="L293" si="114">K293/F293</f>
        <v>0.18378378378378379</v>
      </c>
      <c r="M293" s="126" t="s">
        <v>556</v>
      </c>
      <c r="N293" s="338">
        <v>44201</v>
      </c>
      <c r="O293" s="13"/>
      <c r="P293" s="13"/>
      <c r="Q293" s="13"/>
      <c r="R293" s="324" t="s">
        <v>710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7">
        <v>159</v>
      </c>
      <c r="B294" s="198">
        <v>44140</v>
      </c>
      <c r="C294" s="198"/>
      <c r="D294" s="151" t="s">
        <v>336</v>
      </c>
      <c r="E294" s="199" t="s">
        <v>580</v>
      </c>
      <c r="F294" s="200">
        <v>332.5</v>
      </c>
      <c r="G294" s="199"/>
      <c r="H294" s="199">
        <v>393</v>
      </c>
      <c r="I294" s="219">
        <v>406</v>
      </c>
      <c r="J294" s="462" t="s">
        <v>843</v>
      </c>
      <c r="K294" s="124">
        <f t="shared" ref="K294" si="115">H294-F294</f>
        <v>60.5</v>
      </c>
      <c r="L294" s="125">
        <f t="shared" ref="L294" si="116">K294/F294</f>
        <v>0.18195488721804512</v>
      </c>
      <c r="M294" s="126" t="s">
        <v>556</v>
      </c>
      <c r="N294" s="338">
        <v>44256</v>
      </c>
      <c r="O294" s="13"/>
      <c r="P294" s="13"/>
      <c r="Q294" s="13"/>
      <c r="R294" s="324" t="s">
        <v>710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201">
        <v>160</v>
      </c>
      <c r="B295" s="202">
        <v>44141</v>
      </c>
      <c r="C295" s="202"/>
      <c r="D295" s="206" t="s">
        <v>465</v>
      </c>
      <c r="E295" s="203" t="s">
        <v>580</v>
      </c>
      <c r="F295" s="204" t="s">
        <v>825</v>
      </c>
      <c r="G295" s="203"/>
      <c r="H295" s="203"/>
      <c r="I295" s="224">
        <v>290</v>
      </c>
      <c r="J295" s="225" t="s">
        <v>558</v>
      </c>
      <c r="K295" s="225"/>
      <c r="L295" s="119"/>
      <c r="M295" s="226"/>
      <c r="N295" s="227"/>
      <c r="O295" s="13"/>
      <c r="P295" s="13"/>
      <c r="Q295" s="13"/>
      <c r="R295" s="324" t="s">
        <v>710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201">
        <v>161</v>
      </c>
      <c r="B296" s="202">
        <v>44187</v>
      </c>
      <c r="C296" s="202"/>
      <c r="D296" s="206" t="s">
        <v>754</v>
      </c>
      <c r="E296" s="203" t="s">
        <v>580</v>
      </c>
      <c r="F296" s="456" t="s">
        <v>827</v>
      </c>
      <c r="G296" s="203"/>
      <c r="H296" s="203"/>
      <c r="I296" s="224">
        <v>239</v>
      </c>
      <c r="J296" s="457" t="s">
        <v>558</v>
      </c>
      <c r="K296" s="225"/>
      <c r="L296" s="119"/>
      <c r="M296" s="226"/>
      <c r="N296" s="227"/>
      <c r="O296" s="13"/>
      <c r="P296" s="13"/>
      <c r="Q296" s="13"/>
      <c r="R296" s="324" t="s">
        <v>710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201">
        <v>162</v>
      </c>
      <c r="B297" s="202">
        <v>44258</v>
      </c>
      <c r="C297" s="202"/>
      <c r="D297" s="206" t="s">
        <v>758</v>
      </c>
      <c r="E297" s="203" t="s">
        <v>580</v>
      </c>
      <c r="F297" s="204" t="s">
        <v>786</v>
      </c>
      <c r="G297" s="203"/>
      <c r="H297" s="203"/>
      <c r="I297" s="224">
        <v>590</v>
      </c>
      <c r="J297" s="225" t="s">
        <v>558</v>
      </c>
      <c r="K297" s="225"/>
      <c r="L297" s="119"/>
      <c r="M297" s="323"/>
      <c r="N297" s="227"/>
      <c r="O297" s="13"/>
      <c r="P297" s="13"/>
      <c r="R297" s="324" t="s">
        <v>710</v>
      </c>
    </row>
    <row r="298" spans="1:26">
      <c r="A298" s="201">
        <v>163</v>
      </c>
      <c r="B298" s="202">
        <v>44274</v>
      </c>
      <c r="C298" s="202"/>
      <c r="D298" s="206" t="s">
        <v>336</v>
      </c>
      <c r="E298" s="505" t="s">
        <v>580</v>
      </c>
      <c r="F298" s="456" t="s">
        <v>848</v>
      </c>
      <c r="G298" s="203"/>
      <c r="H298" s="203"/>
      <c r="I298" s="224">
        <v>420</v>
      </c>
      <c r="J298" s="457" t="s">
        <v>558</v>
      </c>
      <c r="K298" s="225"/>
      <c r="L298" s="119"/>
      <c r="M298" s="226"/>
      <c r="N298" s="227"/>
      <c r="O298" s="13"/>
      <c r="R298" s="506" t="s">
        <v>710</v>
      </c>
    </row>
    <row r="299" spans="1:26">
      <c r="A299" s="201">
        <v>164</v>
      </c>
      <c r="B299" s="202">
        <v>44295</v>
      </c>
      <c r="C299" s="202"/>
      <c r="D299" s="206" t="s">
        <v>922</v>
      </c>
      <c r="E299" s="203" t="s">
        <v>580</v>
      </c>
      <c r="F299" s="204" t="s">
        <v>923</v>
      </c>
      <c r="G299" s="203"/>
      <c r="H299" s="203"/>
      <c r="I299" s="224">
        <v>663</v>
      </c>
      <c r="J299" s="457" t="s">
        <v>558</v>
      </c>
      <c r="K299" s="225"/>
      <c r="L299" s="119"/>
      <c r="M299" s="226"/>
      <c r="N299" s="227"/>
      <c r="O299" s="13"/>
      <c r="R299" s="228"/>
    </row>
    <row r="300" spans="1:26">
      <c r="A300" s="201"/>
      <c r="B300" s="202"/>
      <c r="C300" s="202"/>
      <c r="D300" s="206"/>
      <c r="E300" s="203"/>
      <c r="F300" s="204"/>
      <c r="G300" s="203"/>
      <c r="H300" s="203"/>
      <c r="I300" s="224"/>
      <c r="J300" s="225"/>
      <c r="K300" s="225"/>
      <c r="L300" s="119"/>
      <c r="M300" s="226"/>
      <c r="N300" s="227"/>
      <c r="O300" s="13"/>
      <c r="R300" s="228"/>
    </row>
    <row r="301" spans="1:26">
      <c r="A301" s="201"/>
      <c r="B301" s="192" t="s">
        <v>781</v>
      </c>
      <c r="O301" s="13"/>
      <c r="R301" s="228"/>
    </row>
    <row r="302" spans="1:26">
      <c r="R302" s="228"/>
    </row>
    <row r="303" spans="1:26">
      <c r="R303" s="228"/>
    </row>
    <row r="304" spans="1:26">
      <c r="R304" s="228"/>
    </row>
    <row r="305" spans="1:18">
      <c r="R305" s="228"/>
    </row>
    <row r="306" spans="1:18">
      <c r="R306" s="228"/>
    </row>
    <row r="307" spans="1:18">
      <c r="R307" s="228"/>
    </row>
    <row r="308" spans="1:18">
      <c r="R308" s="228"/>
    </row>
    <row r="318" spans="1:18">
      <c r="A318" s="207"/>
    </row>
    <row r="319" spans="1:18">
      <c r="A319" s="207"/>
      <c r="F319" s="458"/>
    </row>
    <row r="320" spans="1:18">
      <c r="A320" s="203"/>
    </row>
  </sheetData>
  <autoFilter ref="R1:R316"/>
  <mergeCells count="21">
    <mergeCell ref="O69:O70"/>
    <mergeCell ref="P69:P70"/>
    <mergeCell ref="A69:A70"/>
    <mergeCell ref="B69:B70"/>
    <mergeCell ref="J69:J70"/>
    <mergeCell ref="M69:M70"/>
    <mergeCell ref="N69:N70"/>
    <mergeCell ref="P65:P66"/>
    <mergeCell ref="A67:A68"/>
    <mergeCell ref="B67:B68"/>
    <mergeCell ref="J67:J68"/>
    <mergeCell ref="M67:M68"/>
    <mergeCell ref="N67:N68"/>
    <mergeCell ref="O67:O68"/>
    <mergeCell ref="P67:P68"/>
    <mergeCell ref="A65:A66"/>
    <mergeCell ref="B65:B66"/>
    <mergeCell ref="J65:J66"/>
    <mergeCell ref="M65:M66"/>
    <mergeCell ref="N65:N66"/>
    <mergeCell ref="O65:O66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2021-04-16T02:53:12Z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