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F&amp;O)'!$R$1:$R$341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9" i="7"/>
  <c r="M129" s="1"/>
  <c r="K128"/>
  <c r="M128" s="1"/>
  <c r="L91"/>
  <c r="K91"/>
  <c r="L90"/>
  <c r="K90"/>
  <c r="L89"/>
  <c r="K89"/>
  <c r="L87"/>
  <c r="K87"/>
  <c r="L86"/>
  <c r="K86"/>
  <c r="K127"/>
  <c r="M127" s="1"/>
  <c r="K126"/>
  <c r="M126" s="1"/>
  <c r="K123"/>
  <c r="M123" s="1"/>
  <c r="K122"/>
  <c r="M122" s="1"/>
  <c r="L85"/>
  <c r="K85"/>
  <c r="K125"/>
  <c r="M125" s="1"/>
  <c r="K124"/>
  <c r="M124" s="1"/>
  <c r="L83"/>
  <c r="K83"/>
  <c r="L140"/>
  <c r="K140"/>
  <c r="L84"/>
  <c r="K84"/>
  <c r="L82"/>
  <c r="K82"/>
  <c r="L80"/>
  <c r="K80"/>
  <c r="L79"/>
  <c r="K79"/>
  <c r="L42"/>
  <c r="K42"/>
  <c r="L48"/>
  <c r="K48"/>
  <c r="K119"/>
  <c r="M119" s="1"/>
  <c r="K121"/>
  <c r="M121" s="1"/>
  <c r="K120"/>
  <c r="M120" s="1"/>
  <c r="L49"/>
  <c r="K49"/>
  <c r="L47"/>
  <c r="K47"/>
  <c r="L45"/>
  <c r="K45"/>
  <c r="L41"/>
  <c r="K41"/>
  <c r="L81"/>
  <c r="K81"/>
  <c r="L46"/>
  <c r="K46"/>
  <c r="K118"/>
  <c r="M118" s="1"/>
  <c r="K117"/>
  <c r="M117" s="1"/>
  <c r="K116"/>
  <c r="M116" s="1"/>
  <c r="L78"/>
  <c r="K78"/>
  <c r="L77"/>
  <c r="K77"/>
  <c r="L44"/>
  <c r="K44"/>
  <c r="L76"/>
  <c r="K76"/>
  <c r="L75"/>
  <c r="K75"/>
  <c r="K115"/>
  <c r="M115" s="1"/>
  <c r="K113"/>
  <c r="M113" s="1"/>
  <c r="K112"/>
  <c r="M112" s="1"/>
  <c r="K114"/>
  <c r="M114" s="1"/>
  <c r="K111"/>
  <c r="M111" s="1"/>
  <c r="K107"/>
  <c r="M107" s="1"/>
  <c r="K110"/>
  <c r="M110" s="1"/>
  <c r="L43"/>
  <c r="K43"/>
  <c r="L74"/>
  <c r="K74"/>
  <c r="L73"/>
  <c r="K73"/>
  <c r="L72"/>
  <c r="K72"/>
  <c r="L37"/>
  <c r="K37"/>
  <c r="K40"/>
  <c r="L40"/>
  <c r="L39"/>
  <c r="K39"/>
  <c r="L38"/>
  <c r="K38"/>
  <c r="L71"/>
  <c r="K71"/>
  <c r="K14"/>
  <c r="L14"/>
  <c r="K104"/>
  <c r="M104" s="1"/>
  <c r="K106"/>
  <c r="M106" s="1"/>
  <c r="K105"/>
  <c r="M105" s="1"/>
  <c r="L36"/>
  <c r="K36"/>
  <c r="L27"/>
  <c r="K27"/>
  <c r="K319"/>
  <c r="L319" s="1"/>
  <c r="L35"/>
  <c r="K35"/>
  <c r="L34"/>
  <c r="K34"/>
  <c r="L33"/>
  <c r="K33"/>
  <c r="L70"/>
  <c r="K70"/>
  <c r="L69"/>
  <c r="K69"/>
  <c r="K103"/>
  <c r="M103" s="1"/>
  <c r="K102"/>
  <c r="M102" s="1"/>
  <c r="L68"/>
  <c r="K68"/>
  <c r="L28"/>
  <c r="K28"/>
  <c r="K101"/>
  <c r="M101" s="1"/>
  <c r="L67"/>
  <c r="K67"/>
  <c r="L66"/>
  <c r="K66"/>
  <c r="L62"/>
  <c r="K63"/>
  <c r="K62"/>
  <c r="L11"/>
  <c r="K11"/>
  <c r="L12"/>
  <c r="K12"/>
  <c r="L13"/>
  <c r="K13"/>
  <c r="K64"/>
  <c r="L64"/>
  <c r="K65"/>
  <c r="L65"/>
  <c r="K100"/>
  <c r="M100" s="1"/>
  <c r="K99"/>
  <c r="M99" s="1"/>
  <c r="L31"/>
  <c r="K31"/>
  <c r="L30"/>
  <c r="K30"/>
  <c r="L29"/>
  <c r="K29"/>
  <c r="M90" l="1"/>
  <c r="M91"/>
  <c r="M89"/>
  <c r="M83"/>
  <c r="M140"/>
  <c r="M87"/>
  <c r="M85"/>
  <c r="M86"/>
  <c r="M79"/>
  <c r="M41"/>
  <c r="M42"/>
  <c r="M84"/>
  <c r="M80"/>
  <c r="M82"/>
  <c r="M48"/>
  <c r="M46"/>
  <c r="M49"/>
  <c r="M47"/>
  <c r="M45"/>
  <c r="M81"/>
  <c r="M78"/>
  <c r="M77"/>
  <c r="M44"/>
  <c r="M75"/>
  <c r="M76"/>
  <c r="M73"/>
  <c r="M74"/>
  <c r="M72"/>
  <c r="M43"/>
  <c r="M37"/>
  <c r="M38"/>
  <c r="M40"/>
  <c r="M39"/>
  <c r="M71"/>
  <c r="M14"/>
  <c r="M36"/>
  <c r="M27"/>
  <c r="M34"/>
  <c r="M35"/>
  <c r="M33"/>
  <c r="M70"/>
  <c r="M69"/>
  <c r="M13"/>
  <c r="M11"/>
  <c r="M28"/>
  <c r="M68"/>
  <c r="M67"/>
  <c r="M66"/>
  <c r="M65"/>
  <c r="M12"/>
  <c r="M64"/>
  <c r="M30"/>
  <c r="M29"/>
  <c r="M31"/>
  <c r="L61"/>
  <c r="K61"/>
  <c r="L60"/>
  <c r="K60"/>
  <c r="L139"/>
  <c r="K139"/>
  <c r="K311"/>
  <c r="L311" s="1"/>
  <c r="K291"/>
  <c r="L291" s="1"/>
  <c r="K316"/>
  <c r="L316" s="1"/>
  <c r="K315"/>
  <c r="L315" s="1"/>
  <c r="K318"/>
  <c r="L318" s="1"/>
  <c r="K313"/>
  <c r="L313" s="1"/>
  <c r="M7"/>
  <c r="F301"/>
  <c r="K301" s="1"/>
  <c r="L301" s="1"/>
  <c r="K302"/>
  <c r="L302" s="1"/>
  <c r="K293"/>
  <c r="L293" s="1"/>
  <c r="K296"/>
  <c r="L296" s="1"/>
  <c r="K304"/>
  <c r="L304" s="1"/>
  <c r="F295"/>
  <c r="F294"/>
  <c r="K294" s="1"/>
  <c r="L294" s="1"/>
  <c r="F292"/>
  <c r="K292" s="1"/>
  <c r="L292" s="1"/>
  <c r="F272"/>
  <c r="K272" s="1"/>
  <c r="L272" s="1"/>
  <c r="F224"/>
  <c r="K224" s="1"/>
  <c r="L224" s="1"/>
  <c r="K303"/>
  <c r="L303" s="1"/>
  <c r="K307"/>
  <c r="L307" s="1"/>
  <c r="K308"/>
  <c r="L308" s="1"/>
  <c r="K300"/>
  <c r="L300" s="1"/>
  <c r="K310"/>
  <c r="L310" s="1"/>
  <c r="K306"/>
  <c r="L306" s="1"/>
  <c r="K299"/>
  <c r="L299" s="1"/>
  <c r="K288"/>
  <c r="L288" s="1"/>
  <c r="K290"/>
  <c r="L290" s="1"/>
  <c r="K287"/>
  <c r="L287" s="1"/>
  <c r="K289"/>
  <c r="L289" s="1"/>
  <c r="K218"/>
  <c r="L218" s="1"/>
  <c r="K271"/>
  <c r="L271" s="1"/>
  <c r="K285"/>
  <c r="L285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3"/>
  <c r="L273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2"/>
  <c r="L242" s="1"/>
  <c r="K240"/>
  <c r="L240" s="1"/>
  <c r="K239"/>
  <c r="L239" s="1"/>
  <c r="K238"/>
  <c r="L238" s="1"/>
  <c r="K236"/>
  <c r="L236" s="1"/>
  <c r="K235"/>
  <c r="L235" s="1"/>
  <c r="K234"/>
  <c r="L234" s="1"/>
  <c r="K233"/>
  <c r="K232"/>
  <c r="L232" s="1"/>
  <c r="K231"/>
  <c r="L231" s="1"/>
  <c r="K229"/>
  <c r="L229" s="1"/>
  <c r="K228"/>
  <c r="L228" s="1"/>
  <c r="K227"/>
  <c r="L227" s="1"/>
  <c r="K226"/>
  <c r="L226" s="1"/>
  <c r="K225"/>
  <c r="L225" s="1"/>
  <c r="H223"/>
  <c r="K223" s="1"/>
  <c r="L223" s="1"/>
  <c r="K220"/>
  <c r="L220" s="1"/>
  <c r="K219"/>
  <c r="L219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F188"/>
  <c r="K188" s="1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D7" i="6"/>
  <c r="K6" i="4"/>
  <c r="K6" i="3"/>
  <c r="L6" i="2"/>
  <c r="M61" i="7" l="1"/>
  <c r="M60"/>
  <c r="M139"/>
</calcChain>
</file>

<file path=xl/sharedStrings.xml><?xml version="1.0" encoding="utf-8"?>
<sst xmlns="http://schemas.openxmlformats.org/spreadsheetml/2006/main" count="2884" uniqueCount="1106">
  <si>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</si>
  <si>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</si>
  <si>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</si>
  <si>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</si>
  <si>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</si>
  <si>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</si>
  <si>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</si>
  <si>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</si>
  <si>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</si>
  <si>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</si>
  <si>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</si>
  <si>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</si>
  <si>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</si>
  <si>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</si>
  <si>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</si>
  <si>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</si>
  <si>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</si>
  <si>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</si>
  <si>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</si>
  <si>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</si>
  <si>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</si>
  <si>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</si>
  <si>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</si>
  <si>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</si>
  <si>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</si>
  <si>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</si>
  <si>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</si>
  <si>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</si>
  <si>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</si>
  <si>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</si>
  <si>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</si>
  <si>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</si>
  <si>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</si>
  <si>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</si>
  <si>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</si>
  <si>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</si>
  <si>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</si>
  <si>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</si>
  <si>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</si>
  <si>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</si>
  <si>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</si>
  <si>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</si>
  <si>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</si>
  <si>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</si>
  <si>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</si>
  <si>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</si>
  <si>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</si>
  <si>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</si>
  <si>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</si>
  <si>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</si>
  <si>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</si>
  <si>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</si>
  <si>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</si>
  <si>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</si>
  <si>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</si>
  <si>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</si>
  <si>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</si>
  <si>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</si>
  <si>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</si>
  <si>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</si>
  <si>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</si>
  <si>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</si>
  <si>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</si>
  <si>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</si>
  <si>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</si>
  <si>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</si>
  <si>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</si>
  <si>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</si>
  <si>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</si>
  <si>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</si>
  <si>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</si>
  <si>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</si>
  <si>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</si>
  <si>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</si>
  <si>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</si>
  <si>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</si>
  <si>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</si>
  <si>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</si>
  <si>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</si>
  <si>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</si>
  <si>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</si>
  <si>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</si>
  <si>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</si>
  <si>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</si>
  <si>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</si>
  <si>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</si>
  <si>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</si>
  <si>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</si>
  <si>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</si>
  <si>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</si>
  <si>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</si>
  <si>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</si>
  <si>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</si>
  <si>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</si>
  <si>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</si>
  <si>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</si>
  <si>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</si>
  <si>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</si>
  <si>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</si>
  <si>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</si>
  <si>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</si>
  <si>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</si>
  <si>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</si>
  <si>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</si>
  <si>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</si>
  <si>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</si>
  <si>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</si>
  <si>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</si>
  <si>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</si>
  <si>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</si>
  <si>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</si>
  <si>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</si>
  <si>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</si>
  <si>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</si>
  <si>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</si>
  <si>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</si>
  <si>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</si>
  <si>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</si>
  <si>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</si>
  <si>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</si>
  <si>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</si>
  <si>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</si>
  <si>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</si>
  <si>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</si>
  <si>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</si>
  <si>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</si>
  <si>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</si>
  <si>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</si>
  <si>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</si>
  <si>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</si>
  <si>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</si>
  <si>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</si>
  <si>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</si>
  <si>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</si>
  <si>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</si>
  <si>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</si>
  <si>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</si>
  <si>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</si>
  <si>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</si>
  <si>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</si>
  <si>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</si>
  <si>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</si>
  <si>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</si>
  <si>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</si>
  <si>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</si>
  <si>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</si>
  <si>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</si>
  <si>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</si>
  <si>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</si>
  <si>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</si>
  <si>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</si>
  <si>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</si>
  <si>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</si>
  <si>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</si>
  <si>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</si>
  <si>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</si>
  <si>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</si>
  <si>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</si>
  <si>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</si>
  <si>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</si>
  <si>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</si>
  <si>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</si>
  <si>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</si>
  <si>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</si>
  <si>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</si>
  <si>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</si>
  <si>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</si>
  <si>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</si>
  <si>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</si>
  <si>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</si>
  <si>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</si>
  <si>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</si>
  <si>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</si>
  <si>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</si>
  <si>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</si>
  <si>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</si>
  <si>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</si>
  <si>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</si>
  <si>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</si>
  <si>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</si>
  <si>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</si>
  <si>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</si>
  <si>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</si>
  <si>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</si>
  <si>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</si>
  <si>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</si>
  <si>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</si>
  <si>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</si>
  <si>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</si>
  <si>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</si>
  <si>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</si>
  <si>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</si>
  <si>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</si>
  <si>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</si>
  <si>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</si>
  <si>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</si>
  <si>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</si>
  <si>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</si>
  <si>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</si>
  <si>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</si>
  <si>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</si>
  <si>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</si>
  <si>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</si>
  <si>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</si>
  <si>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</si>
  <si>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</si>
  <si>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</si>
  <si>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</si>
  <si>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</si>
  <si>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</si>
  <si>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</si>
  <si>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</si>
  <si>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</si>
  <si>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</si>
  <si>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</si>
  <si>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</si>
  <si>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</si>
  <si>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</si>
  <si>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</si>
  <si>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</si>
  <si>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</si>
  <si>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</si>
  <si>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</si>
  <si>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</si>
  <si>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</si>
  <si>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</si>
  <si>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</si>
  <si>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</si>
  <si>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</si>
  <si>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</si>
  <si>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</si>
  <si>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</si>
  <si>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</si>
  <si>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</si>
  <si>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</si>
  <si>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</si>
  <si>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</si>
  <si>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</si>
  <si>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</si>
  <si>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</si>
  <si>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</si>
  <si>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</si>
  <si>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</si>
  <si>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</si>
  <si>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</si>
  <si>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</si>
  <si>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</si>
  <si>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</si>
  <si>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</si>
  <si>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</si>
  <si>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</si>
  <si>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</si>
  <si>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</si>
  <si>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</si>
  <si>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</si>
  <si>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</si>
  <si>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</si>
  <si>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</si>
  <si>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</si>
  <si>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</si>
  <si>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</si>
  <si>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</si>
  <si>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</si>
  <si>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</si>
  <si>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</si>
  <si>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</si>
  <si>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</si>
  <si>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</si>
  <si>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</si>
  <si>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</si>
  <si>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</si>
  <si>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</si>
  <si>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</si>
  <si>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</si>
  <si>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</si>
  <si>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</si>
  <si>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</si>
  <si>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</si>
  <si>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</si>
  <si>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</si>
  <si>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</si>
  <si>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</si>
  <si>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</si>
  <si>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</si>
  <si>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</si>
  <si>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</si>
  <si>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</si>
  <si>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</si>
  <si>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</si>
  <si>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</si>
  <si>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</si>
  <si>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</si>
  <si>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</si>
  <si>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</si>
  <si>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</si>
  <si>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</si>
  <si>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</si>
  <si>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</si>
  <si>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</si>
  <si>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</si>
  <si>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</si>
  <si>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</si>
  <si>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</si>
  <si>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</si>
  <si>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</si>
  <si>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</si>
  <si>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</si>
  <si>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</si>
  <si>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</si>
  <si>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</si>
  <si>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</si>
  <si>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</si>
  <si>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</si>
  <si>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</si>
  <si>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</si>
  <si>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</si>
  <si>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</si>
  <si>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</si>
  <si>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</si>
  <si>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</si>
  <si>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</si>
  <si>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</si>
  <si>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</si>
  <si>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</si>
  <si>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</si>
  <si>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</si>
  <si>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</si>
  <si>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</si>
  <si>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</si>
  <si>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</si>
  <si>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</si>
  <si>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</si>
  <si>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</si>
  <si>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</si>
  <si>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</si>
  <si>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</si>
  <si>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</si>
  <si>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</si>
  <si>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</si>
  <si>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</si>
  <si>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</si>
  <si>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</si>
  <si>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</si>
  <si>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</si>
  <si>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</si>
  <si>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</si>
  <si>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</si>
  <si>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</si>
  <si>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</si>
  <si>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</si>
  <si>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</si>
  <si>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</si>
  <si>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</si>
  <si>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</si>
  <si>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</si>
  <si>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</si>
  <si>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</si>
  <si>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</si>
  <si>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</si>
  <si>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</si>
  <si>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</si>
  <si>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</si>
  <si>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</si>
  <si>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</si>
  <si>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</si>
  <si>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</si>
  <si>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</si>
  <si>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</si>
  <si>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</si>
  <si>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</si>
  <si>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</si>
  <si>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</si>
  <si>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</si>
  <si>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</si>
  <si>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</si>
  <si>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</si>
  <si>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</si>
  <si>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</si>
  <si>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</si>
  <si>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</si>
  <si>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</si>
  <si>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</si>
  <si>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</si>
  <si>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</si>
  <si>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</si>
  <si>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</si>
  <si>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</si>
  <si>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</si>
  <si>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</si>
  <si>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</si>
  <si>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</si>
  <si>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</si>
  <si>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</si>
  <si>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</si>
  <si>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</si>
  <si>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</si>
  <si>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</si>
  <si>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</si>
  <si>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</si>
  <si>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</si>
  <si>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</si>
  <si>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</si>
  <si>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</si>
  <si>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</si>
  <si>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</si>
  <si>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</si>
  <si>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</si>
  <si>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</si>
  <si>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</si>
  <si>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</si>
  <si>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</si>
  <si>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</si>
  <si>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</si>
  <si>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</si>
  <si>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</si>
  <si>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</si>
  <si>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</si>
  <si>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</si>
  <si>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</si>
  <si>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</si>
  <si>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</si>
  <si>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</si>
  <si>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</si>
  <si>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</si>
  <si>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</si>
  <si>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</si>
  <si>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</si>
  <si>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</si>
  <si>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</si>
  <si>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</si>
  <si>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</si>
  <si>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</si>
  <si>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</si>
  <si>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</si>
  <si>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</si>
  <si>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</si>
  <si>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</si>
  <si>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</si>
  <si>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</si>
  <si>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</si>
  <si>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</si>
  <si>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</si>
  <si>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</si>
  <si>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</si>
  <si>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</si>
  <si>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</si>
  <si>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</si>
  <si>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</si>
  <si>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</si>
  <si>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</si>
  <si>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</si>
  <si>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</si>
  <si>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</si>
  <si>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</si>
  <si>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</si>
  <si>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</si>
  <si>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</si>
  <si>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</si>
  <si>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</si>
  <si>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</si>
  <si>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</si>
  <si>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</si>
  <si>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</si>
  <si>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</si>
  <si>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</si>
  <si>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</si>
  <si>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</si>
  <si>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</si>
  <si>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</si>
  <si>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</si>
  <si>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</si>
  <si>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</si>
  <si>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</si>
  <si>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</si>
  <si>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</si>
  <si>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</si>
  <si>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</si>
  <si>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</si>
  <si>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</si>
  <si>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</si>
  <si>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</si>
  <si>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</si>
  <si>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</si>
  <si>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</si>
  <si>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</si>
  <si>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</si>
  <si>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</si>
  <si>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</si>
  <si>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</si>
  <si>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</si>
  <si>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</si>
  <si>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</si>
  <si>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</si>
  <si>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</si>
  <si>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</si>
  <si>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</si>
  <si>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</si>
  <si>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</si>
  <si>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</si>
  <si>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</si>
  <si>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</si>
  <si>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</si>
  <si>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</si>
  <si>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</si>
  <si>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</si>
  <si>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</si>
  <si>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</si>
  <si>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</si>
  <si>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</si>
  <si>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</si>
  <si>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</si>
  <si>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</si>
  <si>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</si>
  <si>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</si>
  <si>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</si>
  <si>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</si>
  <si>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</si>
  <si>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</si>
  <si>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</si>
  <si>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</si>
  <si>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</si>
  <si>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</si>
  <si>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</si>
  <si>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</si>
  <si>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</si>
  <si>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</si>
  <si>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</si>
  <si>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</si>
  <si>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</si>
  <si>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</si>
  <si>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</si>
  <si>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</si>
  <si>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</si>
  <si>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</si>
  <si>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</si>
  <si>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</si>
  <si>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</si>
  <si>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</si>
  <si>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</si>
  <si>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</si>
  <si>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</si>
  <si>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</si>
  <si>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</si>
  <si>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</si>
  <si>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</si>
  <si>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</si>
  <si>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</si>
  <si>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</si>
  <si>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</si>
  <si>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</si>
  <si>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</si>
  <si>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</si>
  <si>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</si>
  <si>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</si>
  <si>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</si>
  <si>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</si>
  <si>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</si>
  <si>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</si>
  <si>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</si>
  <si>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</si>
  <si>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</si>
  <si>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</si>
  <si>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</si>
  <si>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</si>
  <si>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</si>
  <si>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</si>
  <si>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</si>
  <si>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</si>
  <si>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</si>
  <si>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</si>
  <si>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</si>
  <si>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</si>
  <si>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</si>
  <si>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</si>
  <si>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</si>
  <si>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</si>
  <si>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</si>
  <si>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</si>
  <si>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</si>
  <si>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</si>
  <si>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</si>
  <si>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</si>
  <si>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</si>
  <si>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</si>
  <si>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</si>
  <si>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</si>
  <si>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</si>
  <si>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</si>
  <si>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</si>
  <si>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</si>
  <si>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</si>
  <si>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</si>
  <si>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</si>
  <si>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</si>
  <si>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</si>
  <si>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</si>
  <si>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</si>
  <si>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</si>
  <si>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</si>
  <si>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</si>
  <si>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</si>
  <si>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</si>
  <si>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</si>
  <si>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</si>
  <si>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</si>
  <si>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</si>
  <si>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</si>
  <si>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</si>
  <si>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</si>
  <si>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</si>
  <si>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</si>
  <si>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</si>
  <si>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</si>
  <si>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</si>
  <si>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</si>
  <si>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</si>
  <si>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</si>
  <si>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</si>
  <si>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</si>
  <si>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</si>
  <si>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</si>
  <si>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</si>
  <si>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</si>
  <si>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</si>
  <si>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</si>
  <si>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</si>
  <si>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</si>
  <si>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</si>
  <si>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</si>
  <si>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</si>
  <si>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</si>
  <si>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</si>
  <si>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</si>
  <si>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</si>
  <si>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</si>
  <si>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</si>
  <si>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</si>
  <si>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</si>
  <si>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</si>
  <si>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</si>
  <si>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</si>
  <si>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</si>
  <si>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</si>
  <si>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</si>
  <si>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</si>
  <si>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</si>
  <si>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</si>
  <si>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</si>
  <si>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</si>
  <si>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</si>
  <si>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</si>
  <si>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</si>
  <si>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</si>
  <si>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</si>
  <si>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</si>
  <si>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</si>
  <si>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</si>
  <si>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</si>
  <si>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</si>
  <si>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</si>
  <si>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</si>
  <si>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</si>
  <si>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</si>
  <si>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</si>
  <si>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</si>
  <si>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</si>
  <si>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</si>
  <si>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</si>
  <si>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</si>
  <si>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</si>
  <si>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</si>
  <si>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</si>
  <si>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</si>
  <si>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</si>
  <si>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</si>
  <si>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</si>
  <si>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</si>
  <si>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</si>
  <si>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</si>
  <si>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</si>
  <si>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</si>
  <si>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</si>
  <si>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</si>
  <si>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</si>
  <si>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</si>
  <si>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</si>
  <si>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</si>
  <si>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</si>
  <si>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</si>
  <si>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</si>
  <si>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</si>
  <si>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</si>
  <si>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</si>
  <si>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</si>
  <si>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</si>
  <si>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</si>
  <si>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</si>
  <si>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</si>
  <si>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</si>
  <si>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</si>
  <si>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</si>
  <si>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</si>
  <si>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</si>
  <si>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</si>
  <si>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</si>
  <si>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</si>
  <si>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</si>
  <si>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</si>
  <si>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</si>
  <si>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</si>
  <si>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</si>
  <si>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</si>
  <si>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</si>
  <si>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</si>
  <si>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</si>
  <si>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</si>
  <si>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</si>
  <si>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</si>
  <si>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</si>
  <si>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</si>
  <si>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</si>
  <si>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</si>
  <si>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</si>
  <si>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</si>
  <si>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</si>
  <si>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</si>
  <si>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</si>
  <si>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</si>
  <si>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</si>
  <si>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</si>
  <si>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</si>
  <si>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</si>
  <si>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</si>
  <si>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</si>
  <si>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</si>
  <si>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</si>
  <si>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</si>
  <si>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</si>
  <si>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</si>
  <si>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</si>
  <si>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</si>
  <si>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</si>
  <si>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</si>
  <si>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</si>
  <si>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</si>
  <si>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</si>
  <si>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</si>
  <si>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</si>
  <si>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</si>
  <si>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</si>
  <si>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</si>
  <si>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</si>
  <si>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</si>
  <si>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</si>
  <si>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</si>
  <si>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</si>
  <si>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</si>
  <si>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</si>
  <si>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</si>
  <si>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</si>
  <si>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</si>
  <si>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</si>
  <si>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</si>
  <si>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</si>
  <si>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</si>
  <si>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</si>
  <si>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</si>
  <si>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</si>
  <si>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</si>
  <si>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</si>
  <si>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</si>
  <si>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</si>
  <si>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</si>
  <si>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</si>
  <si>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</si>
  <si>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</si>
  <si>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</si>
  <si>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</si>
  <si>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</si>
  <si>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</si>
  <si>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</si>
  <si>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</si>
  <si>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</si>
  <si>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</si>
  <si>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</si>
  <si>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</si>
  <si>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</si>
  <si>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</si>
  <si>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</si>
  <si>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</si>
  <si>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</si>
  <si>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</si>
  <si>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</si>
  <si>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</si>
  <si>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</si>
  <si>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</si>
  <si>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</si>
  <si>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</si>
  <si>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</si>
  <si>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</si>
  <si>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</si>
  <si>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</si>
  <si>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</si>
  <si>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</si>
  <si>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</si>
  <si>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</si>
  <si>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</si>
  <si>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</si>
  <si>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</si>
  <si>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</si>
  <si>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</si>
  <si>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</si>
  <si>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</si>
  <si>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</si>
  <si>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</si>
  <si>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</si>
  <si>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</si>
  <si>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</si>
  <si>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</si>
  <si>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</si>
  <si>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</si>
  <si>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</si>
  <si>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</si>
  <si>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</si>
  <si>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</si>
  <si>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</si>
  <si>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</si>
  <si>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</si>
  <si>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</si>
  <si>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</si>
  <si>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</si>
  <si>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</si>
  <si>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</si>
  <si>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</si>
  <si>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</si>
  <si>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</si>
  <si>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</si>
  <si>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</si>
  <si>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2235-2245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</si>
  <si>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</si>
  <si>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</si>
  <si>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</si>
  <si>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</si>
  <si>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</si>
  <si>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</si>
  <si>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</si>
  <si>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</si>
  <si>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</si>
  <si>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</si>
  <si>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</si>
  <si>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</si>
  <si>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</si>
  <si>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</si>
  <si>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</si>
  <si>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</si>
  <si>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</si>
  <si>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</si>
  <si>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</si>
  <si>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</si>
  <si>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</si>
  <si>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</si>
  <si>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</si>
  <si>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</si>
  <si>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</si>
  <si>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</si>
  <si>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</si>
  <si>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</si>
  <si>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</si>
  <si>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</si>
  <si>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</si>
  <si>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</si>
  <si>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</si>
  <si>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</si>
  <si>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</si>
  <si>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</si>
  <si>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</si>
  <si>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</si>
  <si>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</si>
  <si>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</si>
  <si>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</si>
  <si>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</si>
  <si>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</si>
  <si>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</si>
  <si>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</si>
  <si>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</si>
  <si>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</si>
  <si>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</si>
  <si>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</si>
  <si>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</si>
  <si>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</si>
  <si>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</si>
  <si>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</si>
  <si>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</si>
  <si>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</si>
  <si>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</si>
  <si>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</si>
  <si>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</si>
  <si>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</si>
  <si>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</si>
  <si>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</si>
  <si>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</si>
  <si>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</si>
  <si>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</si>
  <si>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</si>
  <si>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</si>
  <si>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</si>
  <si>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</si>
  <si>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</si>
  <si>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</si>
  <si>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</si>
  <si>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</si>
  <si>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GRAVITON RESEARCH CAPITAL LLP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</si>
  <si>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</si>
  <si>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</si>
  <si>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</si>
  <si>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</si>
  <si>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</si>
  <si>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</si>
  <si>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</si>
  <si>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</si>
  <si>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</si>
  <si>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</si>
  <si>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</si>
  <si>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</si>
  <si>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</si>
  <si>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</si>
  <si>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</si>
  <si>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</si>
  <si>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</si>
  <si>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</si>
  <si>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</si>
  <si>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</si>
  <si>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</si>
  <si>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</si>
  <si>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</si>
  <si>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</si>
  <si>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ALPHA LEON ENTERPRISES LLP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</si>
  <si>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</si>
  <si>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</si>
  <si>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</si>
  <si>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</si>
  <si>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</si>
  <si>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</si>
  <si>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</si>
  <si>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</si>
  <si>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</si>
  <si>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</si>
  <si>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</si>
  <si>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</si>
  <si>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</si>
  <si>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</si>
  <si>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</si>
  <si>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</si>
  <si>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</si>
  <si>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</si>
  <si>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</si>
  <si>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</si>
  <si>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</si>
  <si>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</si>
  <si>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</si>
  <si>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PARLEIND</t>
  </si>
  <si>
    <t>PIL ENTERPRISE PRIVATE LIMITED</t>
  </si>
  <si>
    <t>AKG</t>
  </si>
  <si>
    <t>AKG Exim Limited</t>
  </si>
  <si>
    <t>INFIBEAM</t>
  </si>
  <si>
    <t>Infibeam Avenues Limited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</si>
  <si>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</si>
  <si>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</si>
  <si>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</si>
  <si>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</si>
  <si>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</si>
  <si>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</si>
  <si>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</si>
  <si>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</si>
  <si>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</si>
  <si>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</si>
  <si>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</si>
  <si>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ADJIA</t>
  </si>
  <si>
    <t>KAUPILKUMAR HASMUKHBHAI SHAH</t>
  </si>
  <si>
    <t>KAPILRAJ</t>
  </si>
  <si>
    <t>MTARTECH</t>
  </si>
  <si>
    <t>MAYUR DESAI</t>
  </si>
  <si>
    <t>XTX MARKETS LLP</t>
  </si>
  <si>
    <t>MTAR Technologies Limited</t>
  </si>
  <si>
    <t>ARYAMAN CAPITAL MARKETS LIMITED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</si>
  <si>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</si>
  <si>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</si>
  <si>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</si>
  <si>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</si>
  <si>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</si>
  <si>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</si>
  <si>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</si>
  <si>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</si>
  <si>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</si>
  <si>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</si>
  <si>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</si>
  <si>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</si>
  <si>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</si>
  <si>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</si>
  <si>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</si>
  <si>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</si>
  <si>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</si>
  <si>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</si>
  <si>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</si>
  <si>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2240-2250</t>
  </si>
  <si>
    <t>AXISBANK  MAR FUT</t>
  </si>
  <si>
    <t>799-801</t>
  </si>
  <si>
    <t>830-840</t>
  </si>
  <si>
    <t>JANUSCORP</t>
  </si>
  <si>
    <t>MANISH RAMESHBHAI PATEL</t>
  </si>
  <si>
    <t>RAJESH PREMJI SHAH (HUF)</t>
  </si>
  <si>
    <t>OZONEWORLD</t>
  </si>
  <si>
    <t>PALMJEWELS</t>
  </si>
  <si>
    <t>SCTL</t>
  </si>
  <si>
    <t>SUNIL MARK FERNANDES</t>
  </si>
  <si>
    <t>DILIP RAMANLAL DOSHI</t>
  </si>
  <si>
    <t>YOGISUNG</t>
  </si>
  <si>
    <t>EURO PLUS CAPITAL LIMITED</t>
  </si>
  <si>
    <t>EUROPLUS ONE REALITY PRIVARTE LIMITED</t>
  </si>
  <si>
    <t>Bliss GVS Pharma Ltd</t>
  </si>
  <si>
    <t>L7 HITECH PRIVATE LIMITED</t>
  </si>
  <si>
    <t>CEREBRAINT</t>
  </si>
  <si>
    <t>Cerebra Int Tech Ltd</t>
  </si>
  <si>
    <t>Loss of Rs.10/-</t>
  </si>
  <si>
    <t>NIFTY  MAR FUT</t>
  </si>
  <si>
    <t>15000-15050</t>
  </si>
  <si>
    <t>593-594</t>
  </si>
  <si>
    <t>630-635</t>
  </si>
  <si>
    <t>SHRENI SHARES PRIVATE LIMITED</t>
  </si>
  <si>
    <t>ATAM</t>
  </si>
  <si>
    <t>SHREYA JAIN</t>
  </si>
  <si>
    <t>GAMMNINFRA</t>
  </si>
  <si>
    <t>SPARK MALL AND PARKING PRIVATE LIMITED</t>
  </si>
  <si>
    <t>SAN FINANCE CORPORATION</t>
  </si>
  <si>
    <t>HGS</t>
  </si>
  <si>
    <t>AASIA MANAGEMENT AND CONSULTANCY P LTD</t>
  </si>
  <si>
    <t>AASIA EXPORTS</t>
  </si>
  <si>
    <t>IFINSER</t>
  </si>
  <si>
    <t>EMILY BOSCO MENEZES</t>
  </si>
  <si>
    <t>BOSCO ARMANDO MENEZES</t>
  </si>
  <si>
    <t>JAGSNPHARM</t>
  </si>
  <si>
    <t>ORION STOCKS LTD</t>
  </si>
  <si>
    <t>RITA KISHOR BHIMJIYANI</t>
  </si>
  <si>
    <t>SAIJUL KRUNAL KUWADIA</t>
  </si>
  <si>
    <t>JAYESH G KUWADIA</t>
  </si>
  <si>
    <t>MAYUKH</t>
  </si>
  <si>
    <t>SHAILESH PRABHAKAR DALVI</t>
  </si>
  <si>
    <t>CHANDRAKANT TRIVEDI USHABEN</t>
  </si>
  <si>
    <t>MNIL</t>
  </si>
  <si>
    <t>SITA RAM</t>
  </si>
  <si>
    <t>SUSHIL KUMAR</t>
  </si>
  <si>
    <t>DARSHANGI MANISH PATEL</t>
  </si>
  <si>
    <t>K.K.SECURITIES</t>
  </si>
  <si>
    <t>RAWEDGE</t>
  </si>
  <si>
    <t>NNM SECURITIES PVT LTD</t>
  </si>
  <si>
    <t>REGENCY</t>
  </si>
  <si>
    <t>RAJNEE AGARWAL</t>
  </si>
  <si>
    <t>INDERJEET KAUR WADHWA</t>
  </si>
  <si>
    <t>RIDINGS</t>
  </si>
  <si>
    <t>DINESHBHAI BABUBHAI CHAUDHARI</t>
  </si>
  <si>
    <t>ANSU INVESTMENT</t>
  </si>
  <si>
    <t>RPIL</t>
  </si>
  <si>
    <t>SIRSA DEPOSITS AND ADVANCES LIMITED</t>
  </si>
  <si>
    <t>CA ROVER HOLDINGS</t>
  </si>
  <si>
    <t>SEIL</t>
  </si>
  <si>
    <t>VINEETA CHIRIPAL</t>
  </si>
  <si>
    <t>VANSH JAIPRAKASH CHIRIPAL</t>
  </si>
  <si>
    <t>VEERHEALTH</t>
  </si>
  <si>
    <t>VARSHA SHARAD SHAH</t>
  </si>
  <si>
    <t>WALCHANNAG</t>
  </si>
  <si>
    <t>BCONCEPTS</t>
  </si>
  <si>
    <t>Brand Concepts Limited</t>
  </si>
  <si>
    <t>HARYANA REFRACTORIES PRIVATE LIMITED</t>
  </si>
  <si>
    <t>SHANKAR LAL SOMANI</t>
  </si>
  <si>
    <t>CENTENKA</t>
  </si>
  <si>
    <t>Century Enka Ltd</t>
  </si>
  <si>
    <t>MUKUL AVANISH VARMA</t>
  </si>
  <si>
    <t>AARVANSS BUILDWELL AND INFRACON LLP</t>
  </si>
  <si>
    <t>Jagsonpal Pharma Ltd.</t>
  </si>
  <si>
    <t>JAKHARIA</t>
  </si>
  <si>
    <t>JAKHARIA FABRIC LIMITED</t>
  </si>
  <si>
    <t>SWAPNIL PAWAN JAIN</t>
  </si>
  <si>
    <t>MITCON</t>
  </si>
  <si>
    <t>MITCON Con &amp; Eng Ser Ltd</t>
  </si>
  <si>
    <t>POLUS GLOBAL FUND</t>
  </si>
  <si>
    <t>COEUS GLOBAL OPPORTUNITIES FUND</t>
  </si>
  <si>
    <t>SPTL</t>
  </si>
  <si>
    <t>Sintex Plastics Tech Ltd</t>
  </si>
  <si>
    <t>VIDHIING</t>
  </si>
  <si>
    <t>Vidhi Spl Food Ingred Ltd</t>
  </si>
  <si>
    <t>AVNI PARESH SHAH</t>
  </si>
  <si>
    <t>Walchandnagar Ind. Ltd</t>
  </si>
  <si>
    <t>MANOJ AGARWAL</t>
  </si>
  <si>
    <t>LTS INVESTMENT FUND LTD</t>
  </si>
  <si>
    <t>SAISONS TECHNOCOM PRIVATE LIMITED</t>
  </si>
  <si>
    <t>MAYUR DESAI ABHISHEK</t>
  </si>
  <si>
    <t>SHAIVAL MAYURBHAI DESAI</t>
  </si>
  <si>
    <t>RAVI OMPRAKASH AGRAWAL</t>
  </si>
  <si>
    <t>PRADEEP RAGHUNATH BAVADEKAR</t>
  </si>
  <si>
    <t>SANCO</t>
  </si>
  <si>
    <t>Sanco Industries Ltd.</t>
  </si>
  <si>
    <t>SARAFF NANDKISHOR GOVINDRAM</t>
  </si>
  <si>
    <t>SHAH GEETA   CHETAN</t>
  </si>
  <si>
    <t>Loss of Rs.220/-</t>
  </si>
  <si>
    <t>Loss of Rs.1.40/-</t>
  </si>
  <si>
    <t>Loss of Rs.3.10/-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</si>
</sst>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44273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1" t="s">
        <v>16</v>
      </c>
      <c r="B9" s="563" t="s">
        <v>17</v>
      </c>
      <c r="C9" s="563" t="s">
        <v>18</v>
      </c>
      <c r="D9" s="563" t="s">
        <v>833</v>
      </c>
      <c r="E9" s="260" t="s">
        <v>19</v>
      </c>
      <c r="F9" s="260" t="s">
        <v>20</v>
      </c>
      <c r="G9" s="558" t="s">
        <v>21</v>
      </c>
      <c r="H9" s="559"/>
      <c r="I9" s="560"/>
      <c r="J9" s="558" t="s">
        <v>22</v>
      </c>
      <c r="K9" s="559"/>
      <c r="L9" s="560"/>
      <c r="M9" s="260"/>
      <c r="N9" s="267"/>
      <c r="O9" s="267"/>
      <c r="P9" s="267"/>
    </row>
    <row r="10" spans="1:16" ht="59.25" customHeight="1">
      <c r="A10" s="562"/>
      <c r="B10" s="564" t="s">
        <v>17</v>
      </c>
      <c r="C10" s="564"/>
      <c r="D10" s="56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34360.65</v>
      </c>
      <c r="F11" s="284">
        <v>34591.683333333334</v>
      </c>
      <c r="G11" s="296">
        <v>33999.216666666667</v>
      </c>
      <c r="H11" s="296">
        <v>33637.783333333333</v>
      </c>
      <c r="I11" s="296">
        <v>33045.316666666666</v>
      </c>
      <c r="J11" s="296">
        <v>34953.116666666669</v>
      </c>
      <c r="K11" s="296">
        <v>35545.583333333343</v>
      </c>
      <c r="L11" s="296">
        <v>35907.01666666667</v>
      </c>
      <c r="M11" s="283">
        <v>35184.15</v>
      </c>
      <c r="N11" s="283">
        <v>34230.25</v>
      </c>
      <c r="O11" s="466">
        <v>3203600</v>
      </c>
      <c r="P11" s="467">
        <v>1.0033813873934943E-2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14771.3</v>
      </c>
      <c r="F12" s="297">
        <v>14831.216666666665</v>
      </c>
      <c r="G12" s="298">
        <v>14681.283333333331</v>
      </c>
      <c r="H12" s="298">
        <v>14591.266666666666</v>
      </c>
      <c r="I12" s="298">
        <v>14441.333333333332</v>
      </c>
      <c r="J12" s="298">
        <v>14921.23333333333</v>
      </c>
      <c r="K12" s="298">
        <v>15071.166666666664</v>
      </c>
      <c r="L12" s="298">
        <v>15161.183333333329</v>
      </c>
      <c r="M12" s="285">
        <v>14981.15</v>
      </c>
      <c r="N12" s="285">
        <v>14741.2</v>
      </c>
      <c r="O12" s="300">
        <v>12558675</v>
      </c>
      <c r="P12" s="301">
        <v>-2.927553203206975E-2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16035.55</v>
      </c>
      <c r="F13" s="425">
        <v>16141.85</v>
      </c>
      <c r="G13" s="426">
        <v>15893.7</v>
      </c>
      <c r="H13" s="426">
        <v>15751.85</v>
      </c>
      <c r="I13" s="426">
        <v>15503.7</v>
      </c>
      <c r="J13" s="426">
        <v>16283.7</v>
      </c>
      <c r="K13" s="426">
        <v>16531.849999999999</v>
      </c>
      <c r="L13" s="426">
        <v>16673.7</v>
      </c>
      <c r="M13" s="427">
        <v>16390</v>
      </c>
      <c r="N13" s="427">
        <v>16000</v>
      </c>
      <c r="O13" s="428">
        <v>24200</v>
      </c>
      <c r="P13" s="429">
        <v>8.6175942549371637E-2</v>
      </c>
    </row>
    <row r="14" spans="1:16" ht="15">
      <c r="A14" s="263">
        <v>4</v>
      </c>
      <c r="B14" s="382" t="s">
        <v>855</v>
      </c>
      <c r="C14" s="468" t="s">
        <v>735</v>
      </c>
      <c r="D14" s="469">
        <v>44280</v>
      </c>
      <c r="E14" s="297">
        <v>1287.9000000000001</v>
      </c>
      <c r="F14" s="297">
        <v>1286.1166666666668</v>
      </c>
      <c r="G14" s="298">
        <v>1272.9833333333336</v>
      </c>
      <c r="H14" s="298">
        <v>1258.0666666666668</v>
      </c>
      <c r="I14" s="298">
        <v>1244.9333333333336</v>
      </c>
      <c r="J14" s="298">
        <v>1301.0333333333335</v>
      </c>
      <c r="K14" s="298">
        <v>1314.1666666666667</v>
      </c>
      <c r="L14" s="298">
        <v>1329.0833333333335</v>
      </c>
      <c r="M14" s="285">
        <v>1299.25</v>
      </c>
      <c r="N14" s="285">
        <v>1271.2</v>
      </c>
      <c r="O14" s="300">
        <v>342125</v>
      </c>
      <c r="P14" s="301">
        <v>-6.1771561771561768E-2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1735.1</v>
      </c>
      <c r="F15" s="297">
        <v>1749</v>
      </c>
      <c r="G15" s="298">
        <v>1715.95</v>
      </c>
      <c r="H15" s="298">
        <v>1696.8</v>
      </c>
      <c r="I15" s="298">
        <v>1663.75</v>
      </c>
      <c r="J15" s="298">
        <v>1768.15</v>
      </c>
      <c r="K15" s="298">
        <v>1801.2000000000003</v>
      </c>
      <c r="L15" s="298">
        <v>1820.3500000000001</v>
      </c>
      <c r="M15" s="285">
        <v>1782.05</v>
      </c>
      <c r="N15" s="285">
        <v>1729.85</v>
      </c>
      <c r="O15" s="300">
        <v>3239500</v>
      </c>
      <c r="P15" s="301">
        <v>-1.7440097057931453E-2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875.6</v>
      </c>
      <c r="F16" s="297">
        <v>882.80000000000007</v>
      </c>
      <c r="G16" s="298">
        <v>858.80000000000018</v>
      </c>
      <c r="H16" s="298">
        <v>842.00000000000011</v>
      </c>
      <c r="I16" s="298">
        <v>818.00000000000023</v>
      </c>
      <c r="J16" s="298">
        <v>899.60000000000014</v>
      </c>
      <c r="K16" s="298">
        <v>923.59999999999991</v>
      </c>
      <c r="L16" s="298">
        <v>940.40000000000009</v>
      </c>
      <c r="M16" s="285">
        <v>906.8</v>
      </c>
      <c r="N16" s="285">
        <v>866</v>
      </c>
      <c r="O16" s="300">
        <v>18406000</v>
      </c>
      <c r="P16" s="301">
        <v>-2.8296906345686833E-2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691.35</v>
      </c>
      <c r="F17" s="297">
        <v>699.5</v>
      </c>
      <c r="G17" s="298">
        <v>679</v>
      </c>
      <c r="H17" s="298">
        <v>666.65</v>
      </c>
      <c r="I17" s="298">
        <v>646.15</v>
      </c>
      <c r="J17" s="298">
        <v>711.85</v>
      </c>
      <c r="K17" s="298">
        <v>732.35</v>
      </c>
      <c r="L17" s="298">
        <v>744.7</v>
      </c>
      <c r="M17" s="285">
        <v>720</v>
      </c>
      <c r="N17" s="285">
        <v>687.15</v>
      </c>
      <c r="O17" s="300">
        <v>57827500</v>
      </c>
      <c r="P17" s="301">
        <v>-2.1117223867964451E-2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2633.35</v>
      </c>
      <c r="F18" s="297">
        <v>2645.9166666666665</v>
      </c>
      <c r="G18" s="298">
        <v>2614.1333333333332</v>
      </c>
      <c r="H18" s="298">
        <v>2594.9166666666665</v>
      </c>
      <c r="I18" s="298">
        <v>2563.1333333333332</v>
      </c>
      <c r="J18" s="298">
        <v>2665.1333333333332</v>
      </c>
      <c r="K18" s="298">
        <v>2696.916666666667</v>
      </c>
      <c r="L18" s="298">
        <v>2716.1333333333332</v>
      </c>
      <c r="M18" s="285">
        <v>2677.7</v>
      </c>
      <c r="N18" s="285">
        <v>2626.7</v>
      </c>
      <c r="O18" s="300">
        <v>220200</v>
      </c>
      <c r="P18" s="301">
        <v>-4.3440486533449174E-2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869</v>
      </c>
      <c r="F19" s="297">
        <v>877.15</v>
      </c>
      <c r="G19" s="298">
        <v>856.84999999999991</v>
      </c>
      <c r="H19" s="298">
        <v>844.69999999999993</v>
      </c>
      <c r="I19" s="298">
        <v>824.39999999999986</v>
      </c>
      <c r="J19" s="298">
        <v>889.3</v>
      </c>
      <c r="K19" s="298">
        <v>909.59999999999991</v>
      </c>
      <c r="L19" s="298">
        <v>921.75</v>
      </c>
      <c r="M19" s="285">
        <v>897.45</v>
      </c>
      <c r="N19" s="285">
        <v>865</v>
      </c>
      <c r="O19" s="300">
        <v>3197000</v>
      </c>
      <c r="P19" s="301">
        <v>7.8974012824839693E-2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280</v>
      </c>
      <c r="F20" s="297">
        <v>282.15000000000003</v>
      </c>
      <c r="G20" s="298">
        <v>276.95000000000005</v>
      </c>
      <c r="H20" s="298">
        <v>273.90000000000003</v>
      </c>
      <c r="I20" s="298">
        <v>268.70000000000005</v>
      </c>
      <c r="J20" s="298">
        <v>285.20000000000005</v>
      </c>
      <c r="K20" s="298">
        <v>290.39999999999998</v>
      </c>
      <c r="L20" s="298">
        <v>293.45000000000005</v>
      </c>
      <c r="M20" s="285">
        <v>287.35000000000002</v>
      </c>
      <c r="N20" s="285">
        <v>279.10000000000002</v>
      </c>
      <c r="O20" s="300">
        <v>14433000</v>
      </c>
      <c r="P20" s="301">
        <v>-1.7160367722165476E-2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901.45</v>
      </c>
      <c r="F21" s="297">
        <v>908.76666666666677</v>
      </c>
      <c r="G21" s="298">
        <v>892.13333333333355</v>
      </c>
      <c r="H21" s="298">
        <v>882.81666666666683</v>
      </c>
      <c r="I21" s="298">
        <v>866.18333333333362</v>
      </c>
      <c r="J21" s="298">
        <v>918.08333333333348</v>
      </c>
      <c r="K21" s="298">
        <v>934.7166666666667</v>
      </c>
      <c r="L21" s="298">
        <v>944.03333333333342</v>
      </c>
      <c r="M21" s="285">
        <v>925.4</v>
      </c>
      <c r="N21" s="285">
        <v>899.45</v>
      </c>
      <c r="O21" s="300">
        <v>266200</v>
      </c>
      <c r="P21" s="301">
        <v>-5.6530214424951264E-2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3001.2</v>
      </c>
      <c r="F22" s="297">
        <v>3021.0499999999997</v>
      </c>
      <c r="G22" s="298">
        <v>2955.1499999999996</v>
      </c>
      <c r="H22" s="298">
        <v>2909.1</v>
      </c>
      <c r="I22" s="298">
        <v>2843.2</v>
      </c>
      <c r="J22" s="298">
        <v>3067.0999999999995</v>
      </c>
      <c r="K22" s="298">
        <v>3133</v>
      </c>
      <c r="L22" s="298">
        <v>3179.0499999999993</v>
      </c>
      <c r="M22" s="285">
        <v>3086.95</v>
      </c>
      <c r="N22" s="285">
        <v>2975</v>
      </c>
      <c r="O22" s="300">
        <v>1689000</v>
      </c>
      <c r="P22" s="301">
        <v>-1.6307513104251603E-2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223.85</v>
      </c>
      <c r="F23" s="297">
        <v>227.13333333333333</v>
      </c>
      <c r="G23" s="298">
        <v>219.36666666666665</v>
      </c>
      <c r="H23" s="298">
        <v>214.88333333333333</v>
      </c>
      <c r="I23" s="298">
        <v>207.11666666666665</v>
      </c>
      <c r="J23" s="298">
        <v>231.61666666666665</v>
      </c>
      <c r="K23" s="298">
        <v>239.3833333333333</v>
      </c>
      <c r="L23" s="298">
        <v>243.86666666666665</v>
      </c>
      <c r="M23" s="285">
        <v>234.9</v>
      </c>
      <c r="N23" s="285">
        <v>222.65</v>
      </c>
      <c r="O23" s="300">
        <v>13665000</v>
      </c>
      <c r="P23" s="301">
        <v>-2.6362664766654793E-2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117.25</v>
      </c>
      <c r="F24" s="297">
        <v>119.06666666666666</v>
      </c>
      <c r="G24" s="298">
        <v>114.43333333333332</v>
      </c>
      <c r="H24" s="298">
        <v>111.61666666666666</v>
      </c>
      <c r="I24" s="298">
        <v>106.98333333333332</v>
      </c>
      <c r="J24" s="298">
        <v>121.88333333333333</v>
      </c>
      <c r="K24" s="298">
        <v>126.51666666666665</v>
      </c>
      <c r="L24" s="298">
        <v>129.33333333333331</v>
      </c>
      <c r="M24" s="285">
        <v>123.7</v>
      </c>
      <c r="N24" s="285">
        <v>116.25</v>
      </c>
      <c r="O24" s="300">
        <v>52074000</v>
      </c>
      <c r="P24" s="301">
        <v>1.8661971830985915E-2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2428.65</v>
      </c>
      <c r="F25" s="297">
        <v>2437.2666666666669</v>
      </c>
      <c r="G25" s="298">
        <v>2408.3833333333337</v>
      </c>
      <c r="H25" s="298">
        <v>2388.1166666666668</v>
      </c>
      <c r="I25" s="298">
        <v>2359.2333333333336</v>
      </c>
      <c r="J25" s="298">
        <v>2457.5333333333338</v>
      </c>
      <c r="K25" s="298">
        <v>2486.416666666667</v>
      </c>
      <c r="L25" s="298">
        <v>2506.6833333333338</v>
      </c>
      <c r="M25" s="285">
        <v>2466.15</v>
      </c>
      <c r="N25" s="285">
        <v>2417</v>
      </c>
      <c r="O25" s="300">
        <v>5394600</v>
      </c>
      <c r="P25" s="301">
        <v>-5.1932303474455634E-2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1170.75</v>
      </c>
      <c r="F26" s="297">
        <v>1185.4166666666667</v>
      </c>
      <c r="G26" s="298">
        <v>1150.8333333333335</v>
      </c>
      <c r="H26" s="298">
        <v>1130.9166666666667</v>
      </c>
      <c r="I26" s="298">
        <v>1096.3333333333335</v>
      </c>
      <c r="J26" s="298">
        <v>1205.3333333333335</v>
      </c>
      <c r="K26" s="298">
        <v>1239.916666666667</v>
      </c>
      <c r="L26" s="298">
        <v>1259.8333333333335</v>
      </c>
      <c r="M26" s="285">
        <v>1220</v>
      </c>
      <c r="N26" s="285">
        <v>1165.5</v>
      </c>
      <c r="O26" s="300">
        <v>989000</v>
      </c>
      <c r="P26" s="301">
        <v>-2.1276595744680851E-2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839.5</v>
      </c>
      <c r="F27" s="297">
        <v>842.66666666666663</v>
      </c>
      <c r="G27" s="298">
        <v>831.98333333333323</v>
      </c>
      <c r="H27" s="298">
        <v>824.46666666666658</v>
      </c>
      <c r="I27" s="298">
        <v>813.78333333333319</v>
      </c>
      <c r="J27" s="298">
        <v>850.18333333333328</v>
      </c>
      <c r="K27" s="298">
        <v>860.86666666666667</v>
      </c>
      <c r="L27" s="298">
        <v>868.38333333333333</v>
      </c>
      <c r="M27" s="285">
        <v>853.35</v>
      </c>
      <c r="N27" s="285">
        <v>835.15</v>
      </c>
      <c r="O27" s="300">
        <v>9019400</v>
      </c>
      <c r="P27" s="301">
        <v>-3.839223839223839E-2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730.85</v>
      </c>
      <c r="F28" s="297">
        <v>734.23333333333323</v>
      </c>
      <c r="G28" s="298">
        <v>724.66666666666652</v>
      </c>
      <c r="H28" s="298">
        <v>718.48333333333323</v>
      </c>
      <c r="I28" s="298">
        <v>708.91666666666652</v>
      </c>
      <c r="J28" s="298">
        <v>740.41666666666652</v>
      </c>
      <c r="K28" s="298">
        <v>749.98333333333335</v>
      </c>
      <c r="L28" s="298">
        <v>756.16666666666652</v>
      </c>
      <c r="M28" s="285">
        <v>743.8</v>
      </c>
      <c r="N28" s="285">
        <v>728.05</v>
      </c>
      <c r="O28" s="300">
        <v>35182800</v>
      </c>
      <c r="P28" s="301">
        <v>-2.9924847825347706E-3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3586</v>
      </c>
      <c r="F29" s="297">
        <v>3615.2166666666667</v>
      </c>
      <c r="G29" s="298">
        <v>3544.8833333333332</v>
      </c>
      <c r="H29" s="298">
        <v>3503.7666666666664</v>
      </c>
      <c r="I29" s="298">
        <v>3433.4333333333329</v>
      </c>
      <c r="J29" s="298">
        <v>3656.3333333333335</v>
      </c>
      <c r="K29" s="298">
        <v>3726.6666666666665</v>
      </c>
      <c r="L29" s="298">
        <v>3767.7833333333338</v>
      </c>
      <c r="M29" s="285">
        <v>3685.55</v>
      </c>
      <c r="N29" s="285">
        <v>3574.1</v>
      </c>
      <c r="O29" s="300">
        <v>2359000</v>
      </c>
      <c r="P29" s="301">
        <v>-1.059658789869662E-4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9544.2999999999993</v>
      </c>
      <c r="F30" s="297">
        <v>9581.4666666666672</v>
      </c>
      <c r="G30" s="298">
        <v>9468.8333333333339</v>
      </c>
      <c r="H30" s="298">
        <v>9393.3666666666668</v>
      </c>
      <c r="I30" s="298">
        <v>9280.7333333333336</v>
      </c>
      <c r="J30" s="298">
        <v>9656.9333333333343</v>
      </c>
      <c r="K30" s="298">
        <v>9769.5666666666657</v>
      </c>
      <c r="L30" s="298">
        <v>9845.0333333333347</v>
      </c>
      <c r="M30" s="285">
        <v>9694.1</v>
      </c>
      <c r="N30" s="285">
        <v>9506</v>
      </c>
      <c r="O30" s="300">
        <v>605125</v>
      </c>
      <c r="P30" s="301">
        <v>-3.0054097375275497E-2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5383.7</v>
      </c>
      <c r="F31" s="297">
        <v>5409.6833333333334</v>
      </c>
      <c r="G31" s="298">
        <v>5344.666666666667</v>
      </c>
      <c r="H31" s="298">
        <v>5305.6333333333332</v>
      </c>
      <c r="I31" s="298">
        <v>5240.6166666666668</v>
      </c>
      <c r="J31" s="298">
        <v>5448.7166666666672</v>
      </c>
      <c r="K31" s="298">
        <v>5513.7333333333336</v>
      </c>
      <c r="L31" s="298">
        <v>5552.7666666666673</v>
      </c>
      <c r="M31" s="285">
        <v>5474.7</v>
      </c>
      <c r="N31" s="285">
        <v>5370.65</v>
      </c>
      <c r="O31" s="300">
        <v>3748500</v>
      </c>
      <c r="P31" s="301">
        <v>-1.7974835230677051E-3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1636.2</v>
      </c>
      <c r="F32" s="297">
        <v>1636</v>
      </c>
      <c r="G32" s="298">
        <v>1629</v>
      </c>
      <c r="H32" s="298">
        <v>1621.8</v>
      </c>
      <c r="I32" s="298">
        <v>1614.8</v>
      </c>
      <c r="J32" s="298">
        <v>1643.2</v>
      </c>
      <c r="K32" s="298">
        <v>1650.2</v>
      </c>
      <c r="L32" s="298">
        <v>1657.4</v>
      </c>
      <c r="M32" s="285">
        <v>1643</v>
      </c>
      <c r="N32" s="285">
        <v>1628.8</v>
      </c>
      <c r="O32" s="300">
        <v>1945200</v>
      </c>
      <c r="P32" s="301">
        <v>-4.1395623891188643E-2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337.2</v>
      </c>
      <c r="F33" s="297">
        <v>338.76666666666671</v>
      </c>
      <c r="G33" s="298">
        <v>333.03333333333342</v>
      </c>
      <c r="H33" s="298">
        <v>328.86666666666673</v>
      </c>
      <c r="I33" s="298">
        <v>323.13333333333344</v>
      </c>
      <c r="J33" s="298">
        <v>342.93333333333339</v>
      </c>
      <c r="K33" s="298">
        <v>348.66666666666663</v>
      </c>
      <c r="L33" s="298">
        <v>352.83333333333337</v>
      </c>
      <c r="M33" s="285">
        <v>344.5</v>
      </c>
      <c r="N33" s="285">
        <v>334.6</v>
      </c>
      <c r="O33" s="300">
        <v>19843200</v>
      </c>
      <c r="P33" s="301">
        <v>-3.5857967465453909E-2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75.2</v>
      </c>
      <c r="F34" s="297">
        <v>76.416666666666671</v>
      </c>
      <c r="G34" s="298">
        <v>73.333333333333343</v>
      </c>
      <c r="H34" s="298">
        <v>71.466666666666669</v>
      </c>
      <c r="I34" s="298">
        <v>68.38333333333334</v>
      </c>
      <c r="J34" s="298">
        <v>78.283333333333346</v>
      </c>
      <c r="K34" s="298">
        <v>81.366666666666688</v>
      </c>
      <c r="L34" s="298">
        <v>83.233333333333348</v>
      </c>
      <c r="M34" s="285">
        <v>79.5</v>
      </c>
      <c r="N34" s="285">
        <v>74.55</v>
      </c>
      <c r="O34" s="300">
        <v>110506500</v>
      </c>
      <c r="P34" s="301">
        <v>9.2968583030562085E-3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1482</v>
      </c>
      <c r="F35" s="297">
        <v>1486.1000000000001</v>
      </c>
      <c r="G35" s="298">
        <v>1472.9000000000003</v>
      </c>
      <c r="H35" s="298">
        <v>1463.8000000000002</v>
      </c>
      <c r="I35" s="298">
        <v>1450.6000000000004</v>
      </c>
      <c r="J35" s="298">
        <v>1495.2000000000003</v>
      </c>
      <c r="K35" s="298">
        <v>1508.4</v>
      </c>
      <c r="L35" s="298">
        <v>1517.5000000000002</v>
      </c>
      <c r="M35" s="285">
        <v>1499.3</v>
      </c>
      <c r="N35" s="285">
        <v>1477</v>
      </c>
      <c r="O35" s="300">
        <v>1336500</v>
      </c>
      <c r="P35" s="301">
        <v>-6.4304967269926835E-2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132.9</v>
      </c>
      <c r="F36" s="297">
        <v>134.26666666666668</v>
      </c>
      <c r="G36" s="298">
        <v>130.73333333333335</v>
      </c>
      <c r="H36" s="298">
        <v>128.56666666666666</v>
      </c>
      <c r="I36" s="298">
        <v>125.03333333333333</v>
      </c>
      <c r="J36" s="298">
        <v>136.43333333333337</v>
      </c>
      <c r="K36" s="298">
        <v>139.96666666666673</v>
      </c>
      <c r="L36" s="298">
        <v>142.13333333333338</v>
      </c>
      <c r="M36" s="285">
        <v>137.80000000000001</v>
      </c>
      <c r="N36" s="285">
        <v>132.1</v>
      </c>
      <c r="O36" s="300">
        <v>40568800</v>
      </c>
      <c r="P36" s="301">
        <v>-1.0931999258847507E-2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717.85</v>
      </c>
      <c r="F37" s="297">
        <v>722.1</v>
      </c>
      <c r="G37" s="298">
        <v>711.85</v>
      </c>
      <c r="H37" s="298">
        <v>705.85</v>
      </c>
      <c r="I37" s="298">
        <v>695.6</v>
      </c>
      <c r="J37" s="298">
        <v>728.1</v>
      </c>
      <c r="K37" s="298">
        <v>738.35</v>
      </c>
      <c r="L37" s="298">
        <v>744.35</v>
      </c>
      <c r="M37" s="285">
        <v>732.35</v>
      </c>
      <c r="N37" s="285">
        <v>716.1</v>
      </c>
      <c r="O37" s="300">
        <v>3023900</v>
      </c>
      <c r="P37" s="301">
        <v>-3.9855072463768114E-3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593.5</v>
      </c>
      <c r="F38" s="297">
        <v>602.06666666666672</v>
      </c>
      <c r="G38" s="298">
        <v>579.48333333333346</v>
      </c>
      <c r="H38" s="298">
        <v>565.4666666666667</v>
      </c>
      <c r="I38" s="298">
        <v>542.88333333333344</v>
      </c>
      <c r="J38" s="298">
        <v>616.08333333333348</v>
      </c>
      <c r="K38" s="298">
        <v>638.66666666666674</v>
      </c>
      <c r="L38" s="298">
        <v>652.68333333333351</v>
      </c>
      <c r="M38" s="285">
        <v>624.65</v>
      </c>
      <c r="N38" s="285">
        <v>588.04999999999995</v>
      </c>
      <c r="O38" s="300">
        <v>6249000</v>
      </c>
      <c r="P38" s="301">
        <v>9.9393939393939389E-3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525.35</v>
      </c>
      <c r="F39" s="297">
        <v>526.50000000000011</v>
      </c>
      <c r="G39" s="298">
        <v>520.05000000000018</v>
      </c>
      <c r="H39" s="298">
        <v>514.75000000000011</v>
      </c>
      <c r="I39" s="298">
        <v>508.30000000000018</v>
      </c>
      <c r="J39" s="298">
        <v>531.80000000000018</v>
      </c>
      <c r="K39" s="298">
        <v>538.25000000000023</v>
      </c>
      <c r="L39" s="298">
        <v>543.55000000000018</v>
      </c>
      <c r="M39" s="285">
        <v>532.95000000000005</v>
      </c>
      <c r="N39" s="285">
        <v>521.20000000000005</v>
      </c>
      <c r="O39" s="300">
        <v>102856368</v>
      </c>
      <c r="P39" s="301">
        <v>-3.418065374997751E-4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50.15</v>
      </c>
      <c r="F40" s="297">
        <v>51.066666666666663</v>
      </c>
      <c r="G40" s="298">
        <v>48.533333333333324</v>
      </c>
      <c r="H40" s="298">
        <v>46.916666666666664</v>
      </c>
      <c r="I40" s="298">
        <v>44.383333333333326</v>
      </c>
      <c r="J40" s="298">
        <v>52.683333333333323</v>
      </c>
      <c r="K40" s="298">
        <v>55.216666666666654</v>
      </c>
      <c r="L40" s="298">
        <v>56.833333333333321</v>
      </c>
      <c r="M40" s="285">
        <v>53.6</v>
      </c>
      <c r="N40" s="285">
        <v>49.45</v>
      </c>
      <c r="O40" s="300">
        <v>102102000</v>
      </c>
      <c r="P40" s="301">
        <v>-6.4640246248557132E-2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389.25</v>
      </c>
      <c r="F41" s="297">
        <v>390.61666666666662</v>
      </c>
      <c r="G41" s="298">
        <v>386.33333333333326</v>
      </c>
      <c r="H41" s="298">
        <v>383.41666666666663</v>
      </c>
      <c r="I41" s="298">
        <v>379.13333333333327</v>
      </c>
      <c r="J41" s="298">
        <v>393.53333333333325</v>
      </c>
      <c r="K41" s="298">
        <v>397.81666666666666</v>
      </c>
      <c r="L41" s="298">
        <v>400.73333333333323</v>
      </c>
      <c r="M41" s="285">
        <v>394.9</v>
      </c>
      <c r="N41" s="285">
        <v>387.7</v>
      </c>
      <c r="O41" s="300">
        <v>15943600</v>
      </c>
      <c r="P41" s="301">
        <v>-2.5172268316692448E-2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14626</v>
      </c>
      <c r="F42" s="297">
        <v>14726.050000000001</v>
      </c>
      <c r="G42" s="298">
        <v>14427.850000000002</v>
      </c>
      <c r="H42" s="298">
        <v>14229.7</v>
      </c>
      <c r="I42" s="298">
        <v>13931.500000000002</v>
      </c>
      <c r="J42" s="298">
        <v>14924.200000000003</v>
      </c>
      <c r="K42" s="298">
        <v>15222.400000000003</v>
      </c>
      <c r="L42" s="298">
        <v>15420.550000000003</v>
      </c>
      <c r="M42" s="285">
        <v>15024.25</v>
      </c>
      <c r="N42" s="285">
        <v>14527.9</v>
      </c>
      <c r="O42" s="300">
        <v>90100</v>
      </c>
      <c r="P42" s="301">
        <v>-5.1578947368421051E-2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429.5</v>
      </c>
      <c r="F43" s="297">
        <v>433.86666666666662</v>
      </c>
      <c r="G43" s="298">
        <v>423.48333333333323</v>
      </c>
      <c r="H43" s="298">
        <v>417.46666666666664</v>
      </c>
      <c r="I43" s="298">
        <v>407.08333333333326</v>
      </c>
      <c r="J43" s="298">
        <v>439.88333333333321</v>
      </c>
      <c r="K43" s="298">
        <v>450.26666666666654</v>
      </c>
      <c r="L43" s="298">
        <v>456.28333333333319</v>
      </c>
      <c r="M43" s="285">
        <v>444.25</v>
      </c>
      <c r="N43" s="285">
        <v>427.85</v>
      </c>
      <c r="O43" s="300">
        <v>47590200</v>
      </c>
      <c r="P43" s="301">
        <v>7.018822100789314E-2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3474.05</v>
      </c>
      <c r="F44" s="297">
        <v>3476.15</v>
      </c>
      <c r="G44" s="298">
        <v>3450</v>
      </c>
      <c r="H44" s="298">
        <v>3425.95</v>
      </c>
      <c r="I44" s="298">
        <v>3399.7999999999997</v>
      </c>
      <c r="J44" s="298">
        <v>3500.2000000000003</v>
      </c>
      <c r="K44" s="298">
        <v>3526.3500000000008</v>
      </c>
      <c r="L44" s="298">
        <v>3550.4000000000005</v>
      </c>
      <c r="M44" s="285">
        <v>3502.3</v>
      </c>
      <c r="N44" s="285">
        <v>3452.1</v>
      </c>
      <c r="O44" s="300">
        <v>2319000</v>
      </c>
      <c r="P44" s="301">
        <v>-6.6820868671292723E-3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430.6</v>
      </c>
      <c r="F45" s="297">
        <v>434.68333333333339</v>
      </c>
      <c r="G45" s="298">
        <v>425.01666666666677</v>
      </c>
      <c r="H45" s="298">
        <v>419.43333333333339</v>
      </c>
      <c r="I45" s="298">
        <v>409.76666666666677</v>
      </c>
      <c r="J45" s="298">
        <v>440.26666666666677</v>
      </c>
      <c r="K45" s="298">
        <v>449.93333333333339</v>
      </c>
      <c r="L45" s="298">
        <v>455.51666666666677</v>
      </c>
      <c r="M45" s="285">
        <v>444.35</v>
      </c>
      <c r="N45" s="285">
        <v>429.1</v>
      </c>
      <c r="O45" s="300">
        <v>10663400</v>
      </c>
      <c r="P45" s="301">
        <v>-3.6998972250770813E-3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150.80000000000001</v>
      </c>
      <c r="F46" s="297">
        <v>153.1</v>
      </c>
      <c r="G46" s="298">
        <v>147.44999999999999</v>
      </c>
      <c r="H46" s="298">
        <v>144.1</v>
      </c>
      <c r="I46" s="298">
        <v>138.44999999999999</v>
      </c>
      <c r="J46" s="298">
        <v>156.44999999999999</v>
      </c>
      <c r="K46" s="298">
        <v>162.10000000000002</v>
      </c>
      <c r="L46" s="298">
        <v>165.45</v>
      </c>
      <c r="M46" s="285">
        <v>158.75</v>
      </c>
      <c r="N46" s="285">
        <v>149.75</v>
      </c>
      <c r="O46" s="300">
        <v>55927800</v>
      </c>
      <c r="P46" s="301">
        <v>5.5339805825242719E-3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532.25</v>
      </c>
      <c r="F47" s="297">
        <v>535</v>
      </c>
      <c r="G47" s="298">
        <v>525</v>
      </c>
      <c r="H47" s="298">
        <v>517.75</v>
      </c>
      <c r="I47" s="298">
        <v>507.75</v>
      </c>
      <c r="J47" s="298">
        <v>542.25</v>
      </c>
      <c r="K47" s="298">
        <v>552.25</v>
      </c>
      <c r="L47" s="298">
        <v>559.5</v>
      </c>
      <c r="M47" s="285">
        <v>545</v>
      </c>
      <c r="N47" s="285">
        <v>527.75</v>
      </c>
      <c r="O47" s="300">
        <v>4340000</v>
      </c>
      <c r="P47" s="301">
        <v>-5.757052389176742E-4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775.65</v>
      </c>
      <c r="F48" s="297">
        <v>782.23333333333323</v>
      </c>
      <c r="G48" s="298">
        <v>766.86666666666645</v>
      </c>
      <c r="H48" s="298">
        <v>758.08333333333326</v>
      </c>
      <c r="I48" s="298">
        <v>742.71666666666647</v>
      </c>
      <c r="J48" s="298">
        <v>791.01666666666642</v>
      </c>
      <c r="K48" s="298">
        <v>806.38333333333321</v>
      </c>
      <c r="L48" s="298">
        <v>815.1666666666664</v>
      </c>
      <c r="M48" s="285">
        <v>797.6</v>
      </c>
      <c r="N48" s="285">
        <v>773.45</v>
      </c>
      <c r="O48" s="300">
        <v>11456900</v>
      </c>
      <c r="P48" s="301">
        <v>1.7315017892185154E-2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140.44999999999999</v>
      </c>
      <c r="F49" s="297">
        <v>142.16666666666666</v>
      </c>
      <c r="G49" s="298">
        <v>138.38333333333333</v>
      </c>
      <c r="H49" s="298">
        <v>136.31666666666666</v>
      </c>
      <c r="I49" s="298">
        <v>132.53333333333333</v>
      </c>
      <c r="J49" s="298">
        <v>144.23333333333332</v>
      </c>
      <c r="K49" s="298">
        <v>148.01666666666668</v>
      </c>
      <c r="L49" s="298">
        <v>150.08333333333331</v>
      </c>
      <c r="M49" s="285">
        <v>145.94999999999999</v>
      </c>
      <c r="N49" s="285">
        <v>140.1</v>
      </c>
      <c r="O49" s="300">
        <v>39761400</v>
      </c>
      <c r="P49" s="301">
        <v>5.4163126593033137E-3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2963.15</v>
      </c>
      <c r="F50" s="297">
        <v>2981.4166666666665</v>
      </c>
      <c r="G50" s="298">
        <v>2923.2333333333331</v>
      </c>
      <c r="H50" s="298">
        <v>2883.3166666666666</v>
      </c>
      <c r="I50" s="298">
        <v>2825.1333333333332</v>
      </c>
      <c r="J50" s="298">
        <v>3021.333333333333</v>
      </c>
      <c r="K50" s="298">
        <v>3079.5166666666664</v>
      </c>
      <c r="L50" s="298">
        <v>3119.4333333333329</v>
      </c>
      <c r="M50" s="285">
        <v>3039.6</v>
      </c>
      <c r="N50" s="285">
        <v>2941.5</v>
      </c>
      <c r="O50" s="300">
        <v>490125</v>
      </c>
      <c r="P50" s="301">
        <v>-3.6135693215339236E-2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1601</v>
      </c>
      <c r="F51" s="297">
        <v>1607.75</v>
      </c>
      <c r="G51" s="298">
        <v>1590.75</v>
      </c>
      <c r="H51" s="298">
        <v>1580.5</v>
      </c>
      <c r="I51" s="298">
        <v>1563.5</v>
      </c>
      <c r="J51" s="298">
        <v>1618</v>
      </c>
      <c r="K51" s="298">
        <v>1635</v>
      </c>
      <c r="L51" s="298">
        <v>1645.25</v>
      </c>
      <c r="M51" s="285">
        <v>1624.75</v>
      </c>
      <c r="N51" s="285">
        <v>1597.5</v>
      </c>
      <c r="O51" s="300">
        <v>3280200</v>
      </c>
      <c r="P51" s="301">
        <v>4.5016077170418004E-3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540.79999999999995</v>
      </c>
      <c r="F52" s="297">
        <v>546.25</v>
      </c>
      <c r="G52" s="298">
        <v>532.5</v>
      </c>
      <c r="H52" s="298">
        <v>524.20000000000005</v>
      </c>
      <c r="I52" s="298">
        <v>510.45000000000005</v>
      </c>
      <c r="J52" s="298">
        <v>554.54999999999995</v>
      </c>
      <c r="K52" s="298">
        <v>568.29999999999995</v>
      </c>
      <c r="L52" s="298">
        <v>576.59999999999991</v>
      </c>
      <c r="M52" s="285">
        <v>560</v>
      </c>
      <c r="N52" s="285">
        <v>537.95000000000005</v>
      </c>
      <c r="O52" s="300">
        <v>7216371</v>
      </c>
      <c r="P52" s="301">
        <v>-5.9482583010796494E-2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169.15</v>
      </c>
      <c r="F53" s="297">
        <v>170.01666666666668</v>
      </c>
      <c r="G53" s="298">
        <v>167.13333333333335</v>
      </c>
      <c r="H53" s="298">
        <v>165.11666666666667</v>
      </c>
      <c r="I53" s="298">
        <v>162.23333333333335</v>
      </c>
      <c r="J53" s="298">
        <v>172.03333333333336</v>
      </c>
      <c r="K53" s="298">
        <v>174.91666666666669</v>
      </c>
      <c r="L53" s="298">
        <v>176.93333333333337</v>
      </c>
      <c r="M53" s="285">
        <v>172.9</v>
      </c>
      <c r="N53" s="285">
        <v>168</v>
      </c>
      <c r="O53" s="300">
        <v>8435100</v>
      </c>
      <c r="P53" s="301">
        <v>-3.3392539964476019E-2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837.7</v>
      </c>
      <c r="F54" s="297">
        <v>846.05000000000007</v>
      </c>
      <c r="G54" s="298">
        <v>825.90000000000009</v>
      </c>
      <c r="H54" s="298">
        <v>814.1</v>
      </c>
      <c r="I54" s="298">
        <v>793.95</v>
      </c>
      <c r="J54" s="298">
        <v>857.85000000000014</v>
      </c>
      <c r="K54" s="298">
        <v>878</v>
      </c>
      <c r="L54" s="298">
        <v>889.80000000000018</v>
      </c>
      <c r="M54" s="285">
        <v>866.2</v>
      </c>
      <c r="N54" s="285">
        <v>834.25</v>
      </c>
      <c r="O54" s="300">
        <v>1573200</v>
      </c>
      <c r="P54" s="301">
        <v>-3.0325443786982247E-2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528.35</v>
      </c>
      <c r="F55" s="297">
        <v>530.18333333333328</v>
      </c>
      <c r="G55" s="298">
        <v>525.36666666666656</v>
      </c>
      <c r="H55" s="298">
        <v>522.38333333333333</v>
      </c>
      <c r="I55" s="298">
        <v>517.56666666666661</v>
      </c>
      <c r="J55" s="298">
        <v>533.16666666666652</v>
      </c>
      <c r="K55" s="298">
        <v>537.98333333333335</v>
      </c>
      <c r="L55" s="298">
        <v>540.96666666666647</v>
      </c>
      <c r="M55" s="285">
        <v>535</v>
      </c>
      <c r="N55" s="285">
        <v>527.20000000000005</v>
      </c>
      <c r="O55" s="300">
        <v>8405000</v>
      </c>
      <c r="P55" s="301">
        <v>-5.6196391600118311E-3</v>
      </c>
    </row>
    <row r="56" spans="1:16" ht="15">
      <c r="A56" s="263">
        <v>46</v>
      </c>
      <c r="B56" s="362" t="s">
        <v>855</v>
      </c>
      <c r="C56" s="468" t="s">
        <v>342</v>
      </c>
      <c r="D56" s="469">
        <v>44280</v>
      </c>
      <c r="E56" s="297">
        <v>1529.2</v>
      </c>
      <c r="F56" s="297">
        <v>1542.3333333333333</v>
      </c>
      <c r="G56" s="298">
        <v>1502.8666666666666</v>
      </c>
      <c r="H56" s="298">
        <v>1476.5333333333333</v>
      </c>
      <c r="I56" s="298">
        <v>1437.0666666666666</v>
      </c>
      <c r="J56" s="298">
        <v>1568.6666666666665</v>
      </c>
      <c r="K56" s="298">
        <v>1608.1333333333332</v>
      </c>
      <c r="L56" s="298">
        <v>1634.4666666666665</v>
      </c>
      <c r="M56" s="285">
        <v>1581.8</v>
      </c>
      <c r="N56" s="285">
        <v>1516</v>
      </c>
      <c r="O56" s="300">
        <v>677000</v>
      </c>
      <c r="P56" s="301">
        <v>-1.095690284879474E-2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3389.45</v>
      </c>
      <c r="F57" s="297">
        <v>3383.9833333333336</v>
      </c>
      <c r="G57" s="298">
        <v>3366.4666666666672</v>
      </c>
      <c r="H57" s="298">
        <v>3343.4833333333336</v>
      </c>
      <c r="I57" s="298">
        <v>3325.9666666666672</v>
      </c>
      <c r="J57" s="298">
        <v>3406.9666666666672</v>
      </c>
      <c r="K57" s="298">
        <v>3424.4833333333336</v>
      </c>
      <c r="L57" s="298">
        <v>3447.4666666666672</v>
      </c>
      <c r="M57" s="285">
        <v>3401.5</v>
      </c>
      <c r="N57" s="285">
        <v>3361</v>
      </c>
      <c r="O57" s="300">
        <v>3112000</v>
      </c>
      <c r="P57" s="301">
        <v>4.7785096215936977E-3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292.05</v>
      </c>
      <c r="F58" s="297">
        <v>296.58333333333331</v>
      </c>
      <c r="G58" s="298">
        <v>285.91666666666663</v>
      </c>
      <c r="H58" s="298">
        <v>279.7833333333333</v>
      </c>
      <c r="I58" s="298">
        <v>269.11666666666662</v>
      </c>
      <c r="J58" s="298">
        <v>302.71666666666664</v>
      </c>
      <c r="K58" s="298">
        <v>313.38333333333327</v>
      </c>
      <c r="L58" s="298">
        <v>319.51666666666665</v>
      </c>
      <c r="M58" s="285">
        <v>307.25</v>
      </c>
      <c r="N58" s="285">
        <v>290.45</v>
      </c>
      <c r="O58" s="300">
        <v>26258100</v>
      </c>
      <c r="P58" s="301">
        <v>2.8989160574741618E-3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4375.8500000000004</v>
      </c>
      <c r="F59" s="297">
        <v>4404.3499999999995</v>
      </c>
      <c r="G59" s="298">
        <v>4334.6999999999989</v>
      </c>
      <c r="H59" s="298">
        <v>4293.5499999999993</v>
      </c>
      <c r="I59" s="298">
        <v>4223.8999999999987</v>
      </c>
      <c r="J59" s="298">
        <v>4445.4999999999991</v>
      </c>
      <c r="K59" s="298">
        <v>4515.1499999999987</v>
      </c>
      <c r="L59" s="298">
        <v>4556.2999999999993</v>
      </c>
      <c r="M59" s="285">
        <v>4474</v>
      </c>
      <c r="N59" s="285">
        <v>4363.2</v>
      </c>
      <c r="O59" s="300">
        <v>3509625</v>
      </c>
      <c r="P59" s="301">
        <v>-2.1945866861741038E-2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2650.3</v>
      </c>
      <c r="F60" s="297">
        <v>2652.4500000000003</v>
      </c>
      <c r="G60" s="298">
        <v>2634.2500000000005</v>
      </c>
      <c r="H60" s="298">
        <v>2618.2000000000003</v>
      </c>
      <c r="I60" s="298">
        <v>2600.0000000000005</v>
      </c>
      <c r="J60" s="298">
        <v>2668.5000000000005</v>
      </c>
      <c r="K60" s="298">
        <v>2686.7000000000003</v>
      </c>
      <c r="L60" s="298">
        <v>2702.7500000000005</v>
      </c>
      <c r="M60" s="285">
        <v>2670.65</v>
      </c>
      <c r="N60" s="285">
        <v>2636.4</v>
      </c>
      <c r="O60" s="300">
        <v>2419550</v>
      </c>
      <c r="P60" s="301">
        <v>-1.7202160932613023E-2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1331.15</v>
      </c>
      <c r="F61" s="297">
        <v>1341.4333333333334</v>
      </c>
      <c r="G61" s="298">
        <v>1315.7166666666667</v>
      </c>
      <c r="H61" s="298">
        <v>1300.2833333333333</v>
      </c>
      <c r="I61" s="298">
        <v>1274.5666666666666</v>
      </c>
      <c r="J61" s="298">
        <v>1356.8666666666668</v>
      </c>
      <c r="K61" s="298">
        <v>1382.5833333333335</v>
      </c>
      <c r="L61" s="298">
        <v>1398.0166666666669</v>
      </c>
      <c r="M61" s="285">
        <v>1367.15</v>
      </c>
      <c r="N61" s="285">
        <v>1326</v>
      </c>
      <c r="O61" s="300">
        <v>2070200</v>
      </c>
      <c r="P61" s="301">
        <v>-1.9536337587913521E-2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192.8</v>
      </c>
      <c r="F62" s="297">
        <v>194.70000000000002</v>
      </c>
      <c r="G62" s="298">
        <v>190.10000000000002</v>
      </c>
      <c r="H62" s="298">
        <v>187.4</v>
      </c>
      <c r="I62" s="298">
        <v>182.8</v>
      </c>
      <c r="J62" s="298">
        <v>197.40000000000003</v>
      </c>
      <c r="K62" s="298">
        <v>202</v>
      </c>
      <c r="L62" s="298">
        <v>204.70000000000005</v>
      </c>
      <c r="M62" s="285">
        <v>199.3</v>
      </c>
      <c r="N62" s="285">
        <v>192</v>
      </c>
      <c r="O62" s="300">
        <v>14119200</v>
      </c>
      <c r="P62" s="301">
        <v>-1.457286432160804E-2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80.25</v>
      </c>
      <c r="F63" s="297">
        <v>81.183333333333337</v>
      </c>
      <c r="G63" s="298">
        <v>78.866666666666674</v>
      </c>
      <c r="H63" s="298">
        <v>77.483333333333334</v>
      </c>
      <c r="I63" s="298">
        <v>75.166666666666671</v>
      </c>
      <c r="J63" s="298">
        <v>82.566666666666677</v>
      </c>
      <c r="K63" s="298">
        <v>84.88333333333334</v>
      </c>
      <c r="L63" s="298">
        <v>86.26666666666668</v>
      </c>
      <c r="M63" s="285">
        <v>83.5</v>
      </c>
      <c r="N63" s="285">
        <v>79.8</v>
      </c>
      <c r="O63" s="300">
        <v>81820000</v>
      </c>
      <c r="P63" s="301">
        <v>-3.3660092122357391E-2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136.55000000000001</v>
      </c>
      <c r="F64" s="297">
        <v>138.51666666666668</v>
      </c>
      <c r="G64" s="298">
        <v>133.63333333333335</v>
      </c>
      <c r="H64" s="298">
        <v>130.71666666666667</v>
      </c>
      <c r="I64" s="298">
        <v>125.83333333333334</v>
      </c>
      <c r="J64" s="298">
        <v>141.43333333333337</v>
      </c>
      <c r="K64" s="298">
        <v>146.31666666666669</v>
      </c>
      <c r="L64" s="298">
        <v>149.23333333333338</v>
      </c>
      <c r="M64" s="285">
        <v>143.4</v>
      </c>
      <c r="N64" s="285">
        <v>135.6</v>
      </c>
      <c r="O64" s="300">
        <v>28822500</v>
      </c>
      <c r="P64" s="301">
        <v>-4.1970802919708027E-2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459.4</v>
      </c>
      <c r="F65" s="297">
        <v>465.59999999999997</v>
      </c>
      <c r="G65" s="298">
        <v>451.69999999999993</v>
      </c>
      <c r="H65" s="298">
        <v>443.99999999999994</v>
      </c>
      <c r="I65" s="298">
        <v>430.09999999999991</v>
      </c>
      <c r="J65" s="298">
        <v>473.29999999999995</v>
      </c>
      <c r="K65" s="298">
        <v>487.19999999999993</v>
      </c>
      <c r="L65" s="298">
        <v>494.9</v>
      </c>
      <c r="M65" s="285">
        <v>479.5</v>
      </c>
      <c r="N65" s="285">
        <v>457.9</v>
      </c>
      <c r="O65" s="300">
        <v>6257150</v>
      </c>
      <c r="P65" s="301">
        <v>-1.054737224949991E-2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26.25</v>
      </c>
      <c r="F66" s="297">
        <v>26.616666666666664</v>
      </c>
      <c r="G66" s="298">
        <v>25.683333333333326</v>
      </c>
      <c r="H66" s="298">
        <v>25.116666666666664</v>
      </c>
      <c r="I66" s="298">
        <v>24.183333333333326</v>
      </c>
      <c r="J66" s="298">
        <v>27.183333333333326</v>
      </c>
      <c r="K66" s="298">
        <v>28.116666666666664</v>
      </c>
      <c r="L66" s="298">
        <v>28.683333333333326</v>
      </c>
      <c r="M66" s="285">
        <v>27.55</v>
      </c>
      <c r="N66" s="285">
        <v>26.05</v>
      </c>
      <c r="O66" s="300">
        <v>157590000</v>
      </c>
      <c r="P66" s="301">
        <v>1.7136218414173687E-2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664.15</v>
      </c>
      <c r="F67" s="425">
        <v>670.6</v>
      </c>
      <c r="G67" s="426">
        <v>656.1</v>
      </c>
      <c r="H67" s="426">
        <v>648.04999999999995</v>
      </c>
      <c r="I67" s="426">
        <v>633.54999999999995</v>
      </c>
      <c r="J67" s="426">
        <v>678.65000000000009</v>
      </c>
      <c r="K67" s="426">
        <v>693.15000000000009</v>
      </c>
      <c r="L67" s="426">
        <v>701.20000000000016</v>
      </c>
      <c r="M67" s="427">
        <v>685.1</v>
      </c>
      <c r="N67" s="427">
        <v>662.55</v>
      </c>
      <c r="O67" s="428">
        <v>6318000</v>
      </c>
      <c r="P67" s="429">
        <v>7.8525093888699216E-2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1388.6</v>
      </c>
      <c r="F68" s="297">
        <v>1409.2</v>
      </c>
      <c r="G68" s="298">
        <v>1354.4</v>
      </c>
      <c r="H68" s="298">
        <v>1320.2</v>
      </c>
      <c r="I68" s="298">
        <v>1265.4000000000001</v>
      </c>
      <c r="J68" s="298">
        <v>1443.4</v>
      </c>
      <c r="K68" s="298">
        <v>1498.1999999999998</v>
      </c>
      <c r="L68" s="298">
        <v>1532.4</v>
      </c>
      <c r="M68" s="285">
        <v>1464</v>
      </c>
      <c r="N68" s="285">
        <v>1375</v>
      </c>
      <c r="O68" s="300">
        <v>2417350</v>
      </c>
      <c r="P68" s="301">
        <v>-3.4833869239013935E-3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321.39999999999998</v>
      </c>
      <c r="F69" s="297">
        <v>325.90000000000003</v>
      </c>
      <c r="G69" s="298">
        <v>315.30000000000007</v>
      </c>
      <c r="H69" s="298">
        <v>309.20000000000005</v>
      </c>
      <c r="I69" s="298">
        <v>298.60000000000008</v>
      </c>
      <c r="J69" s="298">
        <v>332.00000000000006</v>
      </c>
      <c r="K69" s="298">
        <v>342.60000000000008</v>
      </c>
      <c r="L69" s="298">
        <v>348.70000000000005</v>
      </c>
      <c r="M69" s="285">
        <v>336.5</v>
      </c>
      <c r="N69" s="285">
        <v>319.8</v>
      </c>
      <c r="O69" s="300">
        <v>6076000</v>
      </c>
      <c r="P69" s="301">
        <v>-2.8741328047571853E-2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1373.2</v>
      </c>
      <c r="F70" s="297">
        <v>1379.45</v>
      </c>
      <c r="G70" s="298">
        <v>1361.45</v>
      </c>
      <c r="H70" s="298">
        <v>1349.7</v>
      </c>
      <c r="I70" s="298">
        <v>1331.7</v>
      </c>
      <c r="J70" s="298">
        <v>1391.2</v>
      </c>
      <c r="K70" s="298">
        <v>1409.2</v>
      </c>
      <c r="L70" s="298">
        <v>1420.95</v>
      </c>
      <c r="M70" s="285">
        <v>1397.45</v>
      </c>
      <c r="N70" s="285">
        <v>1367.7</v>
      </c>
      <c r="O70" s="300">
        <v>17612050</v>
      </c>
      <c r="P70" s="301">
        <v>1.1181411585033272E-2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518.9</v>
      </c>
      <c r="F71" s="297">
        <v>529.51666666666665</v>
      </c>
      <c r="G71" s="298">
        <v>504.13333333333333</v>
      </c>
      <c r="H71" s="298">
        <v>489.36666666666667</v>
      </c>
      <c r="I71" s="298">
        <v>463.98333333333335</v>
      </c>
      <c r="J71" s="298">
        <v>544.2833333333333</v>
      </c>
      <c r="K71" s="298">
        <v>569.66666666666652</v>
      </c>
      <c r="L71" s="298">
        <v>584.43333333333328</v>
      </c>
      <c r="M71" s="285">
        <v>554.9</v>
      </c>
      <c r="N71" s="285">
        <v>514.75</v>
      </c>
      <c r="O71" s="300">
        <v>1258750</v>
      </c>
      <c r="P71" s="301">
        <v>0.12138084632516703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1064.2</v>
      </c>
      <c r="F72" s="297">
        <v>1073.0666666666668</v>
      </c>
      <c r="G72" s="298">
        <v>1047.2333333333336</v>
      </c>
      <c r="H72" s="298">
        <v>1030.2666666666667</v>
      </c>
      <c r="I72" s="298">
        <v>1004.4333333333334</v>
      </c>
      <c r="J72" s="298">
        <v>1090.0333333333338</v>
      </c>
      <c r="K72" s="298">
        <v>1115.8666666666672</v>
      </c>
      <c r="L72" s="298">
        <v>1132.8333333333339</v>
      </c>
      <c r="M72" s="285">
        <v>1098.9000000000001</v>
      </c>
      <c r="N72" s="285">
        <v>1056.0999999999999</v>
      </c>
      <c r="O72" s="300">
        <v>5194000</v>
      </c>
      <c r="P72" s="301">
        <v>1.3859066952957251E-2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992.5</v>
      </c>
      <c r="F73" s="297">
        <v>1001.65</v>
      </c>
      <c r="G73" s="298">
        <v>978.5</v>
      </c>
      <c r="H73" s="298">
        <v>964.5</v>
      </c>
      <c r="I73" s="298">
        <v>941.35</v>
      </c>
      <c r="J73" s="298">
        <v>1015.65</v>
      </c>
      <c r="K73" s="298">
        <v>1038.7999999999997</v>
      </c>
      <c r="L73" s="298">
        <v>1052.8</v>
      </c>
      <c r="M73" s="285">
        <v>1024.8</v>
      </c>
      <c r="N73" s="285">
        <v>987.65</v>
      </c>
      <c r="O73" s="300">
        <v>17616900</v>
      </c>
      <c r="P73" s="301">
        <v>-2.4837259764414137E-2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2523.3000000000002</v>
      </c>
      <c r="F74" s="297">
        <v>2527.9666666666667</v>
      </c>
      <c r="G74" s="298">
        <v>2504.1833333333334</v>
      </c>
      <c r="H74" s="298">
        <v>2485.0666666666666</v>
      </c>
      <c r="I74" s="298">
        <v>2461.2833333333333</v>
      </c>
      <c r="J74" s="298">
        <v>2547.0833333333335</v>
      </c>
      <c r="K74" s="298">
        <v>2570.8666666666672</v>
      </c>
      <c r="L74" s="298">
        <v>2589.9833333333336</v>
      </c>
      <c r="M74" s="285">
        <v>2551.75</v>
      </c>
      <c r="N74" s="285">
        <v>2508.85</v>
      </c>
      <c r="O74" s="300">
        <v>16348200</v>
      </c>
      <c r="P74" s="301">
        <v>-1.6158443012150428E-2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2927.7</v>
      </c>
      <c r="F75" s="297">
        <v>2945.6999999999994</v>
      </c>
      <c r="G75" s="298">
        <v>2894.0499999999988</v>
      </c>
      <c r="H75" s="298">
        <v>2860.3999999999996</v>
      </c>
      <c r="I75" s="298">
        <v>2808.7499999999991</v>
      </c>
      <c r="J75" s="298">
        <v>2979.3499999999985</v>
      </c>
      <c r="K75" s="298">
        <v>3030.9999999999991</v>
      </c>
      <c r="L75" s="298">
        <v>3064.6499999999983</v>
      </c>
      <c r="M75" s="285">
        <v>2997.35</v>
      </c>
      <c r="N75" s="285">
        <v>2912.05</v>
      </c>
      <c r="O75" s="300">
        <v>531800</v>
      </c>
      <c r="P75" s="301">
        <v>3.3962264150943396E-3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1502.5</v>
      </c>
      <c r="F76" s="425">
        <v>1514.4666666666665</v>
      </c>
      <c r="G76" s="426">
        <v>1486.0333333333328</v>
      </c>
      <c r="H76" s="426">
        <v>1469.5666666666664</v>
      </c>
      <c r="I76" s="426">
        <v>1441.1333333333328</v>
      </c>
      <c r="J76" s="426">
        <v>1530.9333333333329</v>
      </c>
      <c r="K76" s="426">
        <v>1559.3666666666668</v>
      </c>
      <c r="L76" s="426">
        <v>1575.833333333333</v>
      </c>
      <c r="M76" s="427">
        <v>1542.9</v>
      </c>
      <c r="N76" s="427">
        <v>1498</v>
      </c>
      <c r="O76" s="428">
        <v>25543100</v>
      </c>
      <c r="P76" s="429">
        <v>2.1826182618261827E-2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691.1</v>
      </c>
      <c r="F77" s="297">
        <v>696.08333333333337</v>
      </c>
      <c r="G77" s="298">
        <v>684.01666666666677</v>
      </c>
      <c r="H77" s="298">
        <v>676.93333333333339</v>
      </c>
      <c r="I77" s="298">
        <v>664.86666666666679</v>
      </c>
      <c r="J77" s="298">
        <v>703.16666666666674</v>
      </c>
      <c r="K77" s="298">
        <v>715.23333333333335</v>
      </c>
      <c r="L77" s="298">
        <v>722.31666666666672</v>
      </c>
      <c r="M77" s="285">
        <v>708.15</v>
      </c>
      <c r="N77" s="285">
        <v>689</v>
      </c>
      <c r="O77" s="300">
        <v>8863800</v>
      </c>
      <c r="P77" s="301">
        <v>7.1241094863142111E-3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3201.8</v>
      </c>
      <c r="F78" s="297">
        <v>3224</v>
      </c>
      <c r="G78" s="298">
        <v>3164.7</v>
      </c>
      <c r="H78" s="298">
        <v>3127.6</v>
      </c>
      <c r="I78" s="298">
        <v>3068.2999999999997</v>
      </c>
      <c r="J78" s="298">
        <v>3261.1</v>
      </c>
      <c r="K78" s="298">
        <v>3320.4</v>
      </c>
      <c r="L78" s="298">
        <v>3357.5</v>
      </c>
      <c r="M78" s="285">
        <v>3283.3</v>
      </c>
      <c r="N78" s="285">
        <v>3186.9</v>
      </c>
      <c r="O78" s="300">
        <v>4061400</v>
      </c>
      <c r="P78" s="301">
        <v>1.5535991714137752E-3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327.85</v>
      </c>
      <c r="F79" s="297">
        <v>329.56666666666666</v>
      </c>
      <c r="G79" s="298">
        <v>324.93333333333334</v>
      </c>
      <c r="H79" s="298">
        <v>322.01666666666665</v>
      </c>
      <c r="I79" s="298">
        <v>317.38333333333333</v>
      </c>
      <c r="J79" s="298">
        <v>332.48333333333335</v>
      </c>
      <c r="K79" s="298">
        <v>337.11666666666667</v>
      </c>
      <c r="L79" s="298">
        <v>340.03333333333336</v>
      </c>
      <c r="M79" s="285">
        <v>334.2</v>
      </c>
      <c r="N79" s="285">
        <v>326.64999999999998</v>
      </c>
      <c r="O79" s="300">
        <v>30620300</v>
      </c>
      <c r="P79" s="301">
        <v>-4.4545820474976516E-2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236.85</v>
      </c>
      <c r="F80" s="297">
        <v>237.9</v>
      </c>
      <c r="G80" s="298">
        <v>234</v>
      </c>
      <c r="H80" s="298">
        <v>231.15</v>
      </c>
      <c r="I80" s="298">
        <v>227.25</v>
      </c>
      <c r="J80" s="298">
        <v>240.75</v>
      </c>
      <c r="K80" s="298">
        <v>244.65000000000003</v>
      </c>
      <c r="L80" s="298">
        <v>247.5</v>
      </c>
      <c r="M80" s="285">
        <v>241.8</v>
      </c>
      <c r="N80" s="285">
        <v>235.05</v>
      </c>
      <c r="O80" s="300">
        <v>32011200</v>
      </c>
      <c r="P80" s="301">
        <v>-4.6255329418389508E-2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2236.1</v>
      </c>
      <c r="F81" s="297">
        <v>2242.6333333333332</v>
      </c>
      <c r="G81" s="298">
        <v>2221.3166666666666</v>
      </c>
      <c r="H81" s="298">
        <v>2206.5333333333333</v>
      </c>
      <c r="I81" s="298">
        <v>2185.2166666666667</v>
      </c>
      <c r="J81" s="298">
        <v>2257.4166666666665</v>
      </c>
      <c r="K81" s="298">
        <v>2278.7333333333331</v>
      </c>
      <c r="L81" s="298">
        <v>2293.5166666666664</v>
      </c>
      <c r="M81" s="285">
        <v>2263.9499999999998</v>
      </c>
      <c r="N81" s="285">
        <v>2227.85</v>
      </c>
      <c r="O81" s="300">
        <v>7105200</v>
      </c>
      <c r="P81" s="301">
        <v>7.8297872340425539E-3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214.85</v>
      </c>
      <c r="F82" s="297">
        <v>217.58333333333334</v>
      </c>
      <c r="G82" s="298">
        <v>211.01666666666668</v>
      </c>
      <c r="H82" s="298">
        <v>207.18333333333334</v>
      </c>
      <c r="I82" s="298">
        <v>200.61666666666667</v>
      </c>
      <c r="J82" s="298">
        <v>221.41666666666669</v>
      </c>
      <c r="K82" s="298">
        <v>227.98333333333335</v>
      </c>
      <c r="L82" s="298">
        <v>231.81666666666669</v>
      </c>
      <c r="M82" s="285">
        <v>224.15</v>
      </c>
      <c r="N82" s="285">
        <v>213.75</v>
      </c>
      <c r="O82" s="300">
        <v>32531400</v>
      </c>
      <c r="P82" s="301">
        <v>-1.5110276865321445E-2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591.85</v>
      </c>
      <c r="F83" s="297">
        <v>595.56666666666672</v>
      </c>
      <c r="G83" s="298">
        <v>585.58333333333348</v>
      </c>
      <c r="H83" s="298">
        <v>579.31666666666672</v>
      </c>
      <c r="I83" s="298">
        <v>569.33333333333348</v>
      </c>
      <c r="J83" s="298">
        <v>601.83333333333348</v>
      </c>
      <c r="K83" s="298">
        <v>611.81666666666683</v>
      </c>
      <c r="L83" s="298">
        <v>618.08333333333348</v>
      </c>
      <c r="M83" s="285">
        <v>605.54999999999995</v>
      </c>
      <c r="N83" s="285">
        <v>589.29999999999995</v>
      </c>
      <c r="O83" s="300">
        <v>95260000</v>
      </c>
      <c r="P83" s="301">
        <v>-5.5549973445103134E-3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1472.2</v>
      </c>
      <c r="F84" s="297">
        <v>1476.8999999999999</v>
      </c>
      <c r="G84" s="298">
        <v>1447.2999999999997</v>
      </c>
      <c r="H84" s="298">
        <v>1422.3999999999999</v>
      </c>
      <c r="I84" s="298">
        <v>1392.7999999999997</v>
      </c>
      <c r="J84" s="298">
        <v>1501.7999999999997</v>
      </c>
      <c r="K84" s="298">
        <v>1531.3999999999996</v>
      </c>
      <c r="L84" s="298">
        <v>1556.2999999999997</v>
      </c>
      <c r="M84" s="285">
        <v>1506.5</v>
      </c>
      <c r="N84" s="285">
        <v>1452</v>
      </c>
      <c r="O84" s="300">
        <v>912900</v>
      </c>
      <c r="P84" s="301">
        <v>-5.0949513663733209E-3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428.75</v>
      </c>
      <c r="F85" s="297">
        <v>434.38333333333338</v>
      </c>
      <c r="G85" s="298">
        <v>421.26666666666677</v>
      </c>
      <c r="H85" s="298">
        <v>413.78333333333336</v>
      </c>
      <c r="I85" s="298">
        <v>400.66666666666674</v>
      </c>
      <c r="J85" s="298">
        <v>441.86666666666679</v>
      </c>
      <c r="K85" s="298">
        <v>454.98333333333346</v>
      </c>
      <c r="L85" s="298">
        <v>462.46666666666681</v>
      </c>
      <c r="M85" s="285">
        <v>447.5</v>
      </c>
      <c r="N85" s="285">
        <v>426.9</v>
      </c>
      <c r="O85" s="300">
        <v>9754500</v>
      </c>
      <c r="P85" s="301">
        <v>9.3308675184936116E-2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9.85</v>
      </c>
      <c r="F86" s="297">
        <v>9.9499999999999993</v>
      </c>
      <c r="G86" s="298">
        <v>9.6999999999999993</v>
      </c>
      <c r="H86" s="298">
        <v>9.5500000000000007</v>
      </c>
      <c r="I86" s="298">
        <v>9.3000000000000007</v>
      </c>
      <c r="J86" s="298">
        <v>10.099999999999998</v>
      </c>
      <c r="K86" s="298">
        <v>10.349999999999998</v>
      </c>
      <c r="L86" s="298">
        <v>10.499999999999996</v>
      </c>
      <c r="M86" s="285">
        <v>10.199999999999999</v>
      </c>
      <c r="N86" s="285">
        <v>9.8000000000000007</v>
      </c>
      <c r="O86" s="300">
        <v>983430000</v>
      </c>
      <c r="P86" s="301">
        <v>1.1592741935483871E-2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61</v>
      </c>
      <c r="F87" s="297">
        <v>61.816666666666663</v>
      </c>
      <c r="G87" s="298">
        <v>59.933333333333323</v>
      </c>
      <c r="H87" s="298">
        <v>58.86666666666666</v>
      </c>
      <c r="I87" s="298">
        <v>56.98333333333332</v>
      </c>
      <c r="J87" s="298">
        <v>62.883333333333326</v>
      </c>
      <c r="K87" s="298">
        <v>64.766666666666666</v>
      </c>
      <c r="L87" s="298">
        <v>65.833333333333329</v>
      </c>
      <c r="M87" s="285">
        <v>63.7</v>
      </c>
      <c r="N87" s="285">
        <v>60.75</v>
      </c>
      <c r="O87" s="300">
        <v>179987000</v>
      </c>
      <c r="P87" s="301">
        <v>-8.7893690488647057E-3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502.5</v>
      </c>
      <c r="F88" s="297">
        <v>507.06666666666666</v>
      </c>
      <c r="G88" s="298">
        <v>494.43333333333328</v>
      </c>
      <c r="H88" s="298">
        <v>486.36666666666662</v>
      </c>
      <c r="I88" s="298">
        <v>473.73333333333323</v>
      </c>
      <c r="J88" s="298">
        <v>515.13333333333333</v>
      </c>
      <c r="K88" s="298">
        <v>527.76666666666665</v>
      </c>
      <c r="L88" s="298">
        <v>535.83333333333337</v>
      </c>
      <c r="M88" s="285">
        <v>519.70000000000005</v>
      </c>
      <c r="N88" s="285">
        <v>499</v>
      </c>
      <c r="O88" s="300">
        <v>6099500</v>
      </c>
      <c r="P88" s="301">
        <v>1.8131742024328667E-2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1689.6</v>
      </c>
      <c r="F89" s="297">
        <v>1692.6499999999999</v>
      </c>
      <c r="G89" s="298">
        <v>1668.4999999999998</v>
      </c>
      <c r="H89" s="298">
        <v>1647.3999999999999</v>
      </c>
      <c r="I89" s="298">
        <v>1623.2499999999998</v>
      </c>
      <c r="J89" s="298">
        <v>1713.7499999999998</v>
      </c>
      <c r="K89" s="298">
        <v>1737.8999999999999</v>
      </c>
      <c r="L89" s="298">
        <v>1758.9999999999998</v>
      </c>
      <c r="M89" s="285">
        <v>1716.8</v>
      </c>
      <c r="N89" s="285">
        <v>1671.55</v>
      </c>
      <c r="O89" s="300">
        <v>3200000</v>
      </c>
      <c r="P89" s="301">
        <v>1.6841436288528758E-2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1010.5</v>
      </c>
      <c r="F90" s="297">
        <v>1019.0333333333333</v>
      </c>
      <c r="G90" s="298">
        <v>996.4666666666667</v>
      </c>
      <c r="H90" s="298">
        <v>982.43333333333339</v>
      </c>
      <c r="I90" s="298">
        <v>959.86666666666679</v>
      </c>
      <c r="J90" s="298">
        <v>1033.0666666666666</v>
      </c>
      <c r="K90" s="298">
        <v>1055.6333333333332</v>
      </c>
      <c r="L90" s="298">
        <v>1069.6666666666665</v>
      </c>
      <c r="M90" s="285">
        <v>1041.5999999999999</v>
      </c>
      <c r="N90" s="285">
        <v>1005</v>
      </c>
      <c r="O90" s="300">
        <v>23094000</v>
      </c>
      <c r="P90" s="301">
        <v>-7.5804455445544552E-3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254.65</v>
      </c>
      <c r="F91" s="297">
        <v>257.33333333333331</v>
      </c>
      <c r="G91" s="298">
        <v>251.31666666666661</v>
      </c>
      <c r="H91" s="298">
        <v>247.98333333333329</v>
      </c>
      <c r="I91" s="298">
        <v>241.96666666666658</v>
      </c>
      <c r="J91" s="298">
        <v>260.66666666666663</v>
      </c>
      <c r="K91" s="298">
        <v>266.68333333333339</v>
      </c>
      <c r="L91" s="298">
        <v>270.01666666666665</v>
      </c>
      <c r="M91" s="285">
        <v>263.35000000000002</v>
      </c>
      <c r="N91" s="285">
        <v>254</v>
      </c>
      <c r="O91" s="300">
        <v>10746400</v>
      </c>
      <c r="P91" s="301">
        <v>-1.6905737704918034E-2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1391.85</v>
      </c>
      <c r="F92" s="425">
        <v>1395.1499999999999</v>
      </c>
      <c r="G92" s="426">
        <v>1384.6999999999998</v>
      </c>
      <c r="H92" s="426">
        <v>1377.55</v>
      </c>
      <c r="I92" s="426">
        <v>1367.1</v>
      </c>
      <c r="J92" s="426">
        <v>1402.2999999999997</v>
      </c>
      <c r="K92" s="426">
        <v>1412.75</v>
      </c>
      <c r="L92" s="426">
        <v>1419.8999999999996</v>
      </c>
      <c r="M92" s="427">
        <v>1405.6</v>
      </c>
      <c r="N92" s="427">
        <v>1388</v>
      </c>
      <c r="O92" s="428">
        <v>30018600</v>
      </c>
      <c r="P92" s="429">
        <v>-3.8438623128519533E-2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95.5</v>
      </c>
      <c r="F93" s="297">
        <v>96.566666666666663</v>
      </c>
      <c r="G93" s="298">
        <v>94.183333333333323</v>
      </c>
      <c r="H93" s="298">
        <v>92.86666666666666</v>
      </c>
      <c r="I93" s="298">
        <v>90.48333333333332</v>
      </c>
      <c r="J93" s="298">
        <v>97.883333333333326</v>
      </c>
      <c r="K93" s="298">
        <v>100.26666666666665</v>
      </c>
      <c r="L93" s="298">
        <v>101.58333333333333</v>
      </c>
      <c r="M93" s="285">
        <v>98.95</v>
      </c>
      <c r="N93" s="285">
        <v>95.25</v>
      </c>
      <c r="O93" s="300">
        <v>73697000</v>
      </c>
      <c r="P93" s="301">
        <v>-1.4943527367506516E-2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1830.9</v>
      </c>
      <c r="F94" s="297">
        <v>1855.55</v>
      </c>
      <c r="G94" s="298">
        <v>1786.1</v>
      </c>
      <c r="H94" s="298">
        <v>1741.3</v>
      </c>
      <c r="I94" s="298">
        <v>1671.85</v>
      </c>
      <c r="J94" s="298">
        <v>1900.35</v>
      </c>
      <c r="K94" s="298">
        <v>1969.8000000000002</v>
      </c>
      <c r="L94" s="298">
        <v>2014.6</v>
      </c>
      <c r="M94" s="285">
        <v>1925</v>
      </c>
      <c r="N94" s="285">
        <v>1810.75</v>
      </c>
      <c r="O94" s="300">
        <v>2033850</v>
      </c>
      <c r="P94" s="301">
        <v>2.9953917050691243E-2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211.1</v>
      </c>
      <c r="F95" s="297">
        <v>211.46666666666667</v>
      </c>
      <c r="G95" s="298">
        <v>208.58333333333334</v>
      </c>
      <c r="H95" s="298">
        <v>206.06666666666666</v>
      </c>
      <c r="I95" s="298">
        <v>203.18333333333334</v>
      </c>
      <c r="J95" s="298">
        <v>213.98333333333335</v>
      </c>
      <c r="K95" s="298">
        <v>216.86666666666667</v>
      </c>
      <c r="L95" s="298">
        <v>219.38333333333335</v>
      </c>
      <c r="M95" s="285">
        <v>214.35</v>
      </c>
      <c r="N95" s="285">
        <v>208.95</v>
      </c>
      <c r="O95" s="300">
        <v>148153600</v>
      </c>
      <c r="P95" s="301">
        <v>-2.3619722468260999E-2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309.89999999999998</v>
      </c>
      <c r="F96" s="297">
        <v>314.2</v>
      </c>
      <c r="G96" s="298">
        <v>302.95</v>
      </c>
      <c r="H96" s="298">
        <v>296</v>
      </c>
      <c r="I96" s="298">
        <v>284.75</v>
      </c>
      <c r="J96" s="298">
        <v>321.14999999999998</v>
      </c>
      <c r="K96" s="298">
        <v>332.4</v>
      </c>
      <c r="L96" s="298">
        <v>339.34999999999997</v>
      </c>
      <c r="M96" s="285">
        <v>325.45</v>
      </c>
      <c r="N96" s="285">
        <v>307.25</v>
      </c>
      <c r="O96" s="300">
        <v>26540000</v>
      </c>
      <c r="P96" s="301">
        <v>2.2539009824696591E-2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423.1</v>
      </c>
      <c r="F97" s="297">
        <v>422.75</v>
      </c>
      <c r="G97" s="298">
        <v>418.6</v>
      </c>
      <c r="H97" s="298">
        <v>414.1</v>
      </c>
      <c r="I97" s="298">
        <v>409.95000000000005</v>
      </c>
      <c r="J97" s="298">
        <v>427.25</v>
      </c>
      <c r="K97" s="298">
        <v>431.4</v>
      </c>
      <c r="L97" s="298">
        <v>435.9</v>
      </c>
      <c r="M97" s="285">
        <v>426.9</v>
      </c>
      <c r="N97" s="285">
        <v>418.25</v>
      </c>
      <c r="O97" s="300">
        <v>32310900</v>
      </c>
      <c r="P97" s="301">
        <v>-1.7326326161931353E-2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2879.9</v>
      </c>
      <c r="F98" s="297">
        <v>2902.9</v>
      </c>
      <c r="G98" s="298">
        <v>2842.15</v>
      </c>
      <c r="H98" s="298">
        <v>2804.4</v>
      </c>
      <c r="I98" s="298">
        <v>2743.65</v>
      </c>
      <c r="J98" s="298">
        <v>2940.65</v>
      </c>
      <c r="K98" s="298">
        <v>3001.4</v>
      </c>
      <c r="L98" s="298">
        <v>3039.15</v>
      </c>
      <c r="M98" s="285">
        <v>2963.65</v>
      </c>
      <c r="N98" s="285">
        <v>2865.15</v>
      </c>
      <c r="O98" s="300">
        <v>1340000</v>
      </c>
      <c r="P98" s="301">
        <v>2.3291332569683087E-2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1876.2</v>
      </c>
      <c r="F99" s="297">
        <v>1888.0166666666667</v>
      </c>
      <c r="G99" s="298">
        <v>1856.7333333333333</v>
      </c>
      <c r="H99" s="298">
        <v>1837.2666666666667</v>
      </c>
      <c r="I99" s="298">
        <v>1805.9833333333333</v>
      </c>
      <c r="J99" s="298">
        <v>1907.4833333333333</v>
      </c>
      <c r="K99" s="298">
        <v>1938.7666666666667</v>
      </c>
      <c r="L99" s="298">
        <v>1958.2333333333333</v>
      </c>
      <c r="M99" s="285">
        <v>1919.3</v>
      </c>
      <c r="N99" s="285">
        <v>1868.55</v>
      </c>
      <c r="O99" s="300">
        <v>12641200</v>
      </c>
      <c r="P99" s="301">
        <v>-1.5574868392362084E-2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102.05</v>
      </c>
      <c r="F100" s="297">
        <v>103.25</v>
      </c>
      <c r="G100" s="298">
        <v>100.3</v>
      </c>
      <c r="H100" s="298">
        <v>98.55</v>
      </c>
      <c r="I100" s="298">
        <v>95.6</v>
      </c>
      <c r="J100" s="298">
        <v>105</v>
      </c>
      <c r="K100" s="298">
        <v>107.94999999999999</v>
      </c>
      <c r="L100" s="298">
        <v>109.7</v>
      </c>
      <c r="M100" s="285">
        <v>106.2</v>
      </c>
      <c r="N100" s="285">
        <v>101.5</v>
      </c>
      <c r="O100" s="300">
        <v>29306416</v>
      </c>
      <c r="P100" s="301">
        <v>-1.2924556657649534E-2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2452.1</v>
      </c>
      <c r="F101" s="297">
        <v>2482.6666666666665</v>
      </c>
      <c r="G101" s="298">
        <v>2401.4333333333329</v>
      </c>
      <c r="H101" s="298">
        <v>2350.7666666666664</v>
      </c>
      <c r="I101" s="298">
        <v>2269.5333333333328</v>
      </c>
      <c r="J101" s="298">
        <v>2533.333333333333</v>
      </c>
      <c r="K101" s="298">
        <v>2614.5666666666666</v>
      </c>
      <c r="L101" s="298">
        <v>2665.2333333333331</v>
      </c>
      <c r="M101" s="285">
        <v>2563.9</v>
      </c>
      <c r="N101" s="285">
        <v>2432</v>
      </c>
      <c r="O101" s="300">
        <v>211000</v>
      </c>
      <c r="P101" s="301">
        <v>-1.7462165308498253E-2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419.1</v>
      </c>
      <c r="F102" s="297">
        <v>423.2</v>
      </c>
      <c r="G102" s="298">
        <v>413.4</v>
      </c>
      <c r="H102" s="298">
        <v>407.7</v>
      </c>
      <c r="I102" s="298">
        <v>397.9</v>
      </c>
      <c r="J102" s="298">
        <v>428.9</v>
      </c>
      <c r="K102" s="298">
        <v>438.70000000000005</v>
      </c>
      <c r="L102" s="298">
        <v>444.4</v>
      </c>
      <c r="M102" s="285">
        <v>433</v>
      </c>
      <c r="N102" s="285">
        <v>417.5</v>
      </c>
      <c r="O102" s="300">
        <v>9068000</v>
      </c>
      <c r="P102" s="301">
        <v>-2.8590279305036287E-3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1444.95</v>
      </c>
      <c r="F103" s="297">
        <v>1459.6666666666667</v>
      </c>
      <c r="G103" s="298">
        <v>1423.8833333333334</v>
      </c>
      <c r="H103" s="298">
        <v>1402.8166666666666</v>
      </c>
      <c r="I103" s="298">
        <v>1367.0333333333333</v>
      </c>
      <c r="J103" s="298">
        <v>1480.7333333333336</v>
      </c>
      <c r="K103" s="298">
        <v>1516.5166666666669</v>
      </c>
      <c r="L103" s="298">
        <v>1537.5833333333337</v>
      </c>
      <c r="M103" s="285">
        <v>1495.45</v>
      </c>
      <c r="N103" s="285">
        <v>1438.6</v>
      </c>
      <c r="O103" s="300">
        <v>13315275</v>
      </c>
      <c r="P103" s="301">
        <v>2.9016890428757037E-3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4055.8</v>
      </c>
      <c r="F104" s="297">
        <v>4098.5666666666666</v>
      </c>
      <c r="G104" s="298">
        <v>3988.2333333333336</v>
      </c>
      <c r="H104" s="298">
        <v>3920.666666666667</v>
      </c>
      <c r="I104" s="298">
        <v>3810.3333333333339</v>
      </c>
      <c r="J104" s="298">
        <v>4166.1333333333332</v>
      </c>
      <c r="K104" s="298">
        <v>4276.4666666666672</v>
      </c>
      <c r="L104" s="298">
        <v>4344.0333333333328</v>
      </c>
      <c r="M104" s="285">
        <v>4208.8999999999996</v>
      </c>
      <c r="N104" s="285">
        <v>4031</v>
      </c>
      <c r="O104" s="300">
        <v>260400</v>
      </c>
      <c r="P104" s="301">
        <v>-6.966773847802786E-2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2605.0500000000002</v>
      </c>
      <c r="F105" s="297">
        <v>2658.1333333333332</v>
      </c>
      <c r="G105" s="298">
        <v>2519.1666666666665</v>
      </c>
      <c r="H105" s="298">
        <v>2433.2833333333333</v>
      </c>
      <c r="I105" s="298">
        <v>2294.3166666666666</v>
      </c>
      <c r="J105" s="298">
        <v>2744.0166666666664</v>
      </c>
      <c r="K105" s="298">
        <v>2882.9833333333336</v>
      </c>
      <c r="L105" s="298">
        <v>2968.8666666666663</v>
      </c>
      <c r="M105" s="285">
        <v>2797.1</v>
      </c>
      <c r="N105" s="285">
        <v>2572.25</v>
      </c>
      <c r="O105" s="300">
        <v>597200</v>
      </c>
      <c r="P105" s="301">
        <v>0.36409319323892186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1021.85</v>
      </c>
      <c r="F106" s="297">
        <v>1031.7</v>
      </c>
      <c r="G106" s="298">
        <v>1007.7</v>
      </c>
      <c r="H106" s="298">
        <v>993.55</v>
      </c>
      <c r="I106" s="298">
        <v>969.55</v>
      </c>
      <c r="J106" s="298">
        <v>1045.8500000000001</v>
      </c>
      <c r="K106" s="298">
        <v>1069.8500000000001</v>
      </c>
      <c r="L106" s="298">
        <v>1084.0000000000002</v>
      </c>
      <c r="M106" s="285">
        <v>1055.7</v>
      </c>
      <c r="N106" s="285">
        <v>1017.55</v>
      </c>
      <c r="O106" s="300">
        <v>6665700</v>
      </c>
      <c r="P106" s="301">
        <v>-2.7975584944048828E-3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840.35</v>
      </c>
      <c r="F107" s="297">
        <v>843.2166666666667</v>
      </c>
      <c r="G107" s="298">
        <v>834.13333333333344</v>
      </c>
      <c r="H107" s="298">
        <v>827.91666666666674</v>
      </c>
      <c r="I107" s="298">
        <v>818.83333333333348</v>
      </c>
      <c r="J107" s="298">
        <v>849.43333333333339</v>
      </c>
      <c r="K107" s="298">
        <v>858.51666666666665</v>
      </c>
      <c r="L107" s="298">
        <v>864.73333333333335</v>
      </c>
      <c r="M107" s="285">
        <v>852.3</v>
      </c>
      <c r="N107" s="285">
        <v>837</v>
      </c>
      <c r="O107" s="300">
        <v>7270200</v>
      </c>
      <c r="P107" s="301">
        <v>-3.2240029817368621E-2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203.6</v>
      </c>
      <c r="F108" s="297">
        <v>206.06666666666669</v>
      </c>
      <c r="G108" s="298">
        <v>200.03333333333339</v>
      </c>
      <c r="H108" s="298">
        <v>196.4666666666667</v>
      </c>
      <c r="I108" s="298">
        <v>190.43333333333339</v>
      </c>
      <c r="J108" s="298">
        <v>209.63333333333338</v>
      </c>
      <c r="K108" s="298">
        <v>215.66666666666669</v>
      </c>
      <c r="L108" s="298">
        <v>219.23333333333338</v>
      </c>
      <c r="M108" s="285">
        <v>212.1</v>
      </c>
      <c r="N108" s="285">
        <v>202.5</v>
      </c>
      <c r="O108" s="300">
        <v>12196000</v>
      </c>
      <c r="P108" s="301">
        <v>-8.7776332899869962E-3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159.94999999999999</v>
      </c>
      <c r="F109" s="297">
        <v>161.71666666666667</v>
      </c>
      <c r="G109" s="298">
        <v>157.58333333333334</v>
      </c>
      <c r="H109" s="298">
        <v>155.21666666666667</v>
      </c>
      <c r="I109" s="298">
        <v>151.08333333333334</v>
      </c>
      <c r="J109" s="298">
        <v>164.08333333333334</v>
      </c>
      <c r="K109" s="298">
        <v>168.21666666666667</v>
      </c>
      <c r="L109" s="298">
        <v>170.58333333333334</v>
      </c>
      <c r="M109" s="285">
        <v>165.85</v>
      </c>
      <c r="N109" s="285">
        <v>159.35</v>
      </c>
      <c r="O109" s="300">
        <v>20994000</v>
      </c>
      <c r="P109" s="301">
        <v>4.0130796670630201E-2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392</v>
      </c>
      <c r="F110" s="297">
        <v>392.36666666666662</v>
      </c>
      <c r="G110" s="298">
        <v>387.78333333333325</v>
      </c>
      <c r="H110" s="298">
        <v>383.56666666666661</v>
      </c>
      <c r="I110" s="298">
        <v>378.98333333333323</v>
      </c>
      <c r="J110" s="298">
        <v>396.58333333333326</v>
      </c>
      <c r="K110" s="298">
        <v>401.16666666666663</v>
      </c>
      <c r="L110" s="298">
        <v>405.38333333333327</v>
      </c>
      <c r="M110" s="285">
        <v>396.95</v>
      </c>
      <c r="N110" s="285">
        <v>388.15</v>
      </c>
      <c r="O110" s="300">
        <v>8526000</v>
      </c>
      <c r="P110" s="301">
        <v>6.1364172763747936E-3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7080.35</v>
      </c>
      <c r="F111" s="297">
        <v>7106.3666666666659</v>
      </c>
      <c r="G111" s="298">
        <v>7036.0333333333319</v>
      </c>
      <c r="H111" s="298">
        <v>6991.7166666666662</v>
      </c>
      <c r="I111" s="298">
        <v>6921.3833333333323</v>
      </c>
      <c r="J111" s="298">
        <v>7150.6833333333316</v>
      </c>
      <c r="K111" s="298">
        <v>7221.0166666666655</v>
      </c>
      <c r="L111" s="298">
        <v>7265.3333333333312</v>
      </c>
      <c r="M111" s="285">
        <v>7176.7</v>
      </c>
      <c r="N111" s="285">
        <v>7062.05</v>
      </c>
      <c r="O111" s="300">
        <v>2434400</v>
      </c>
      <c r="P111" s="301">
        <v>-1.2614074224295274E-2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538.6</v>
      </c>
      <c r="F112" s="297">
        <v>541.06666666666672</v>
      </c>
      <c r="G112" s="298">
        <v>533.28333333333342</v>
      </c>
      <c r="H112" s="298">
        <v>527.9666666666667</v>
      </c>
      <c r="I112" s="298">
        <v>520.18333333333339</v>
      </c>
      <c r="J112" s="298">
        <v>546.38333333333344</v>
      </c>
      <c r="K112" s="298">
        <v>554.16666666666674</v>
      </c>
      <c r="L112" s="298">
        <v>559.48333333333346</v>
      </c>
      <c r="M112" s="285">
        <v>548.85</v>
      </c>
      <c r="N112" s="285">
        <v>535.75</v>
      </c>
      <c r="O112" s="300">
        <v>14135000</v>
      </c>
      <c r="P112" s="301">
        <v>-2.7436140018921477E-2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863.15</v>
      </c>
      <c r="F113" s="297">
        <v>865.05000000000007</v>
      </c>
      <c r="G113" s="298">
        <v>851.60000000000014</v>
      </c>
      <c r="H113" s="298">
        <v>840.05000000000007</v>
      </c>
      <c r="I113" s="298">
        <v>826.60000000000014</v>
      </c>
      <c r="J113" s="298">
        <v>876.60000000000014</v>
      </c>
      <c r="K113" s="298">
        <v>890.05000000000018</v>
      </c>
      <c r="L113" s="298">
        <v>901.60000000000014</v>
      </c>
      <c r="M113" s="285">
        <v>878.5</v>
      </c>
      <c r="N113" s="285">
        <v>853.5</v>
      </c>
      <c r="O113" s="300">
        <v>2428400</v>
      </c>
      <c r="P113" s="301">
        <v>-6.382978723404255E-3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1146.3</v>
      </c>
      <c r="F114" s="297">
        <v>1166.5666666666666</v>
      </c>
      <c r="G114" s="298">
        <v>1122.5833333333333</v>
      </c>
      <c r="H114" s="298">
        <v>1098.8666666666666</v>
      </c>
      <c r="I114" s="298">
        <v>1054.8833333333332</v>
      </c>
      <c r="J114" s="298">
        <v>1190.2833333333333</v>
      </c>
      <c r="K114" s="298">
        <v>1234.2666666666669</v>
      </c>
      <c r="L114" s="298">
        <v>1257.9833333333333</v>
      </c>
      <c r="M114" s="285">
        <v>1210.55</v>
      </c>
      <c r="N114" s="285">
        <v>1142.8499999999999</v>
      </c>
      <c r="O114" s="300">
        <v>1261200</v>
      </c>
      <c r="P114" s="301">
        <v>2.5365853658536587E-2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2003.85</v>
      </c>
      <c r="F115" s="297">
        <v>2008.9166666666667</v>
      </c>
      <c r="G115" s="298">
        <v>1977.0833333333335</v>
      </c>
      <c r="H115" s="298">
        <v>1950.3166666666668</v>
      </c>
      <c r="I115" s="298">
        <v>1918.4833333333336</v>
      </c>
      <c r="J115" s="298">
        <v>2035.6833333333334</v>
      </c>
      <c r="K115" s="298">
        <v>2067.5166666666669</v>
      </c>
      <c r="L115" s="298">
        <v>2094.2833333333333</v>
      </c>
      <c r="M115" s="285">
        <v>2040.75</v>
      </c>
      <c r="N115" s="285">
        <v>1982.15</v>
      </c>
      <c r="O115" s="300">
        <v>1688800</v>
      </c>
      <c r="P115" s="301">
        <v>-3.4309240622140899E-2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220.8</v>
      </c>
      <c r="F116" s="297">
        <v>222.08333333333334</v>
      </c>
      <c r="G116" s="298">
        <v>218.06666666666669</v>
      </c>
      <c r="H116" s="298">
        <v>215.33333333333334</v>
      </c>
      <c r="I116" s="298">
        <v>211.31666666666669</v>
      </c>
      <c r="J116" s="298">
        <v>224.81666666666669</v>
      </c>
      <c r="K116" s="298">
        <v>228.83333333333334</v>
      </c>
      <c r="L116" s="298">
        <v>231.56666666666669</v>
      </c>
      <c r="M116" s="285">
        <v>226.1</v>
      </c>
      <c r="N116" s="285">
        <v>219.35</v>
      </c>
      <c r="O116" s="300">
        <v>29547000</v>
      </c>
      <c r="P116" s="301">
        <v>-5.5282005371530885E-2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1689.65</v>
      </c>
      <c r="F117" s="297">
        <v>1712.3999999999999</v>
      </c>
      <c r="G117" s="298">
        <v>1648.0499999999997</v>
      </c>
      <c r="H117" s="298">
        <v>1606.4499999999998</v>
      </c>
      <c r="I117" s="298">
        <v>1542.0999999999997</v>
      </c>
      <c r="J117" s="298">
        <v>1753.9999999999998</v>
      </c>
      <c r="K117" s="298">
        <v>1818.3499999999997</v>
      </c>
      <c r="L117" s="298">
        <v>1859.9499999999998</v>
      </c>
      <c r="M117" s="285">
        <v>1776.75</v>
      </c>
      <c r="N117" s="285">
        <v>1670.8</v>
      </c>
      <c r="O117" s="300">
        <v>410150</v>
      </c>
      <c r="P117" s="301">
        <v>5.1666666666666666E-2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85812.6</v>
      </c>
      <c r="F118" s="297">
        <v>86335.883333333346</v>
      </c>
      <c r="G118" s="298">
        <v>85009.216666666689</v>
      </c>
      <c r="H118" s="298">
        <v>84205.833333333343</v>
      </c>
      <c r="I118" s="298">
        <v>82879.166666666686</v>
      </c>
      <c r="J118" s="298">
        <v>87139.266666666692</v>
      </c>
      <c r="K118" s="298">
        <v>88465.933333333349</v>
      </c>
      <c r="L118" s="298">
        <v>89269.316666666695</v>
      </c>
      <c r="M118" s="285">
        <v>87662.55</v>
      </c>
      <c r="N118" s="285">
        <v>85532.5</v>
      </c>
      <c r="O118" s="300">
        <v>50380</v>
      </c>
      <c r="P118" s="301">
        <v>7.8015603120624123E-3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1276.05</v>
      </c>
      <c r="F119" s="297">
        <v>1278.0166666666667</v>
      </c>
      <c r="G119" s="298">
        <v>1264.4833333333333</v>
      </c>
      <c r="H119" s="298">
        <v>1252.9166666666667</v>
      </c>
      <c r="I119" s="298">
        <v>1239.3833333333334</v>
      </c>
      <c r="J119" s="298">
        <v>1289.5833333333333</v>
      </c>
      <c r="K119" s="298">
        <v>1303.1166666666666</v>
      </c>
      <c r="L119" s="298">
        <v>1314.6833333333332</v>
      </c>
      <c r="M119" s="285">
        <v>1291.55</v>
      </c>
      <c r="N119" s="285">
        <v>1266.45</v>
      </c>
      <c r="O119" s="300">
        <v>3008250</v>
      </c>
      <c r="P119" s="301">
        <v>1.2878787878787878E-2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334.05</v>
      </c>
      <c r="F120" s="297">
        <v>335.65000000000003</v>
      </c>
      <c r="G120" s="298">
        <v>329.50000000000006</v>
      </c>
      <c r="H120" s="298">
        <v>324.95000000000005</v>
      </c>
      <c r="I120" s="298">
        <v>318.80000000000007</v>
      </c>
      <c r="J120" s="298">
        <v>340.20000000000005</v>
      </c>
      <c r="K120" s="298">
        <v>346.35</v>
      </c>
      <c r="L120" s="298">
        <v>350.90000000000003</v>
      </c>
      <c r="M120" s="285">
        <v>341.8</v>
      </c>
      <c r="N120" s="285">
        <v>331.1</v>
      </c>
      <c r="O120" s="300">
        <v>1497600</v>
      </c>
      <c r="P120" s="301">
        <v>-6.5868263473053898E-2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54.55</v>
      </c>
      <c r="F121" s="297">
        <v>55.416666666666664</v>
      </c>
      <c r="G121" s="298">
        <v>53.383333333333326</v>
      </c>
      <c r="H121" s="298">
        <v>52.216666666666661</v>
      </c>
      <c r="I121" s="298">
        <v>50.183333333333323</v>
      </c>
      <c r="J121" s="298">
        <v>56.583333333333329</v>
      </c>
      <c r="K121" s="298">
        <v>58.616666666666674</v>
      </c>
      <c r="L121" s="298">
        <v>59.783333333333331</v>
      </c>
      <c r="M121" s="285">
        <v>57.45</v>
      </c>
      <c r="N121" s="285">
        <v>54.25</v>
      </c>
      <c r="O121" s="300">
        <v>73253000</v>
      </c>
      <c r="P121" s="301">
        <v>2.3515439429928741E-2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4766.3</v>
      </c>
      <c r="F122" s="297">
        <v>4789.1499999999996</v>
      </c>
      <c r="G122" s="298">
        <v>4718.2999999999993</v>
      </c>
      <c r="H122" s="298">
        <v>4670.2999999999993</v>
      </c>
      <c r="I122" s="298">
        <v>4599.4499999999989</v>
      </c>
      <c r="J122" s="298">
        <v>4837.1499999999996</v>
      </c>
      <c r="K122" s="298">
        <v>4908</v>
      </c>
      <c r="L122" s="298">
        <v>4956</v>
      </c>
      <c r="M122" s="285">
        <v>4860</v>
      </c>
      <c r="N122" s="285">
        <v>4741.1499999999996</v>
      </c>
      <c r="O122" s="300">
        <v>856750</v>
      </c>
      <c r="P122" s="301">
        <v>-9.2512286788089051E-3</v>
      </c>
    </row>
    <row r="123" spans="1:16" ht="15">
      <c r="A123" s="263">
        <v>113</v>
      </c>
      <c r="B123" s="362" t="s">
        <v>855</v>
      </c>
      <c r="C123" s="468" t="s">
        <v>450</v>
      </c>
      <c r="D123" s="469">
        <v>44280</v>
      </c>
      <c r="E123" s="297">
        <v>2596.8000000000002</v>
      </c>
      <c r="F123" s="297">
        <v>2632.5833333333335</v>
      </c>
      <c r="G123" s="298">
        <v>2537.2166666666672</v>
      </c>
      <c r="H123" s="298">
        <v>2477.6333333333337</v>
      </c>
      <c r="I123" s="298">
        <v>2382.2666666666673</v>
      </c>
      <c r="J123" s="298">
        <v>2692.166666666667</v>
      </c>
      <c r="K123" s="298">
        <v>2787.5333333333328</v>
      </c>
      <c r="L123" s="298">
        <v>2847.1166666666668</v>
      </c>
      <c r="M123" s="285">
        <v>2727.95</v>
      </c>
      <c r="N123" s="285">
        <v>2573</v>
      </c>
      <c r="O123" s="300">
        <v>176175</v>
      </c>
      <c r="P123" s="301">
        <v>-8.3138173302107723E-2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16534.75</v>
      </c>
      <c r="F124" s="297">
        <v>16592.600000000002</v>
      </c>
      <c r="G124" s="298">
        <v>16362.150000000005</v>
      </c>
      <c r="H124" s="298">
        <v>16189.550000000003</v>
      </c>
      <c r="I124" s="298">
        <v>15959.100000000006</v>
      </c>
      <c r="J124" s="298">
        <v>16765.200000000004</v>
      </c>
      <c r="K124" s="298">
        <v>16995.650000000001</v>
      </c>
      <c r="L124" s="298">
        <v>17168.250000000004</v>
      </c>
      <c r="M124" s="285">
        <v>16823.05</v>
      </c>
      <c r="N124" s="285">
        <v>16420</v>
      </c>
      <c r="O124" s="300">
        <v>317650</v>
      </c>
      <c r="P124" s="301">
        <v>8.2282793867120951E-2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133.6</v>
      </c>
      <c r="F125" s="297">
        <v>134.68333333333331</v>
      </c>
      <c r="G125" s="298">
        <v>132.01666666666662</v>
      </c>
      <c r="H125" s="298">
        <v>130.43333333333331</v>
      </c>
      <c r="I125" s="298">
        <v>127.76666666666662</v>
      </c>
      <c r="J125" s="298">
        <v>136.26666666666662</v>
      </c>
      <c r="K125" s="298">
        <v>138.93333333333331</v>
      </c>
      <c r="L125" s="298">
        <v>140.51666666666662</v>
      </c>
      <c r="M125" s="285">
        <v>137.35</v>
      </c>
      <c r="N125" s="285">
        <v>133.1</v>
      </c>
      <c r="O125" s="300">
        <v>43141300</v>
      </c>
      <c r="P125" s="301">
        <v>-2.1725919173503496E-2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106.7</v>
      </c>
      <c r="F126" s="297">
        <v>107.7</v>
      </c>
      <c r="G126" s="298">
        <v>105.30000000000001</v>
      </c>
      <c r="H126" s="298">
        <v>103.9</v>
      </c>
      <c r="I126" s="298">
        <v>101.50000000000001</v>
      </c>
      <c r="J126" s="298">
        <v>109.10000000000001</v>
      </c>
      <c r="K126" s="298">
        <v>111.50000000000001</v>
      </c>
      <c r="L126" s="298">
        <v>112.9</v>
      </c>
      <c r="M126" s="285">
        <v>110.1</v>
      </c>
      <c r="N126" s="285">
        <v>106.3</v>
      </c>
      <c r="O126" s="300">
        <v>82952100</v>
      </c>
      <c r="P126" s="301">
        <v>-6.4176964566122754E-3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108.9</v>
      </c>
      <c r="F127" s="297">
        <v>110.39999999999999</v>
      </c>
      <c r="G127" s="298">
        <v>106.94999999999999</v>
      </c>
      <c r="H127" s="298">
        <v>105</v>
      </c>
      <c r="I127" s="298">
        <v>101.55</v>
      </c>
      <c r="J127" s="298">
        <v>112.34999999999998</v>
      </c>
      <c r="K127" s="298">
        <v>115.8</v>
      </c>
      <c r="L127" s="298">
        <v>117.74999999999997</v>
      </c>
      <c r="M127" s="285">
        <v>113.85</v>
      </c>
      <c r="N127" s="285">
        <v>108.45</v>
      </c>
      <c r="O127" s="300">
        <v>42049700</v>
      </c>
      <c r="P127" s="301">
        <v>-2.8464685998932576E-2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28710.7</v>
      </c>
      <c r="F128" s="297">
        <v>28694.233333333334</v>
      </c>
      <c r="G128" s="298">
        <v>28332.416666666668</v>
      </c>
      <c r="H128" s="298">
        <v>27954.133333333335</v>
      </c>
      <c r="I128" s="298">
        <v>27592.316666666669</v>
      </c>
      <c r="J128" s="298">
        <v>29072.516666666666</v>
      </c>
      <c r="K128" s="298">
        <v>29434.333333333332</v>
      </c>
      <c r="L128" s="298">
        <v>29812.616666666665</v>
      </c>
      <c r="M128" s="285">
        <v>29056.05</v>
      </c>
      <c r="N128" s="285">
        <v>28315.95</v>
      </c>
      <c r="O128" s="300">
        <v>60540</v>
      </c>
      <c r="P128" s="301">
        <v>1.3052208835341365E-2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1813.85</v>
      </c>
      <c r="F129" s="297">
        <v>1834.55</v>
      </c>
      <c r="G129" s="298">
        <v>1781.1</v>
      </c>
      <c r="H129" s="298">
        <v>1748.35</v>
      </c>
      <c r="I129" s="298">
        <v>1694.8999999999999</v>
      </c>
      <c r="J129" s="298">
        <v>1867.3</v>
      </c>
      <c r="K129" s="298">
        <v>1920.7500000000002</v>
      </c>
      <c r="L129" s="298">
        <v>1953.5</v>
      </c>
      <c r="M129" s="285">
        <v>1888</v>
      </c>
      <c r="N129" s="285">
        <v>1801.8</v>
      </c>
      <c r="O129" s="300">
        <v>3142150</v>
      </c>
      <c r="P129" s="301">
        <v>-1.2787281838603767E-2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229.9</v>
      </c>
      <c r="F130" s="297">
        <v>232.48333333333335</v>
      </c>
      <c r="G130" s="298">
        <v>226.66666666666669</v>
      </c>
      <c r="H130" s="298">
        <v>223.43333333333334</v>
      </c>
      <c r="I130" s="298">
        <v>217.61666666666667</v>
      </c>
      <c r="J130" s="298">
        <v>235.7166666666667</v>
      </c>
      <c r="K130" s="298">
        <v>241.53333333333336</v>
      </c>
      <c r="L130" s="298">
        <v>244.76666666666671</v>
      </c>
      <c r="M130" s="285">
        <v>238.3</v>
      </c>
      <c r="N130" s="285">
        <v>229.25</v>
      </c>
      <c r="O130" s="300">
        <v>19320000</v>
      </c>
      <c r="P130" s="301">
        <v>2.9082774049217001E-2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136</v>
      </c>
      <c r="F131" s="297">
        <v>137.23333333333332</v>
      </c>
      <c r="G131" s="298">
        <v>134.26666666666665</v>
      </c>
      <c r="H131" s="298">
        <v>132.53333333333333</v>
      </c>
      <c r="I131" s="298">
        <v>129.56666666666666</v>
      </c>
      <c r="J131" s="298">
        <v>138.96666666666664</v>
      </c>
      <c r="K131" s="298">
        <v>141.93333333333328</v>
      </c>
      <c r="L131" s="298">
        <v>143.66666666666663</v>
      </c>
      <c r="M131" s="285">
        <v>140.19999999999999</v>
      </c>
      <c r="N131" s="285">
        <v>135.5</v>
      </c>
      <c r="O131" s="300">
        <v>32215200</v>
      </c>
      <c r="P131" s="301">
        <v>-2.4225352112676058E-2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4492.95</v>
      </c>
      <c r="F132" s="297">
        <v>4529.4833333333336</v>
      </c>
      <c r="G132" s="298">
        <v>4443.4666666666672</v>
      </c>
      <c r="H132" s="298">
        <v>4393.9833333333336</v>
      </c>
      <c r="I132" s="298">
        <v>4307.9666666666672</v>
      </c>
      <c r="J132" s="298">
        <v>4578.9666666666672</v>
      </c>
      <c r="K132" s="298">
        <v>4664.9833333333336</v>
      </c>
      <c r="L132" s="298">
        <v>4714.4666666666672</v>
      </c>
      <c r="M132" s="285">
        <v>4615.5</v>
      </c>
      <c r="N132" s="285">
        <v>4480</v>
      </c>
      <c r="O132" s="300">
        <v>40875</v>
      </c>
      <c r="P132" s="301">
        <v>3.0674846625766872E-3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1724.8</v>
      </c>
      <c r="F133" s="297">
        <v>1729.5166666666664</v>
      </c>
      <c r="G133" s="298">
        <v>1712.4333333333329</v>
      </c>
      <c r="H133" s="298">
        <v>1700.0666666666666</v>
      </c>
      <c r="I133" s="298">
        <v>1682.9833333333331</v>
      </c>
      <c r="J133" s="298">
        <v>1741.8833333333328</v>
      </c>
      <c r="K133" s="298">
        <v>1758.9666666666662</v>
      </c>
      <c r="L133" s="298">
        <v>1771.3333333333326</v>
      </c>
      <c r="M133" s="285">
        <v>1746.6</v>
      </c>
      <c r="N133" s="285">
        <v>1717.15</v>
      </c>
      <c r="O133" s="300">
        <v>1983500</v>
      </c>
      <c r="P133" s="301">
        <v>-1.4899428855227216E-2</v>
      </c>
    </row>
    <row r="134" spans="1:16" ht="15">
      <c r="A134" s="263">
        <v>124</v>
      </c>
      <c r="B134" s="362" t="s">
        <v>855</v>
      </c>
      <c r="C134" s="468" t="s">
        <v>267</v>
      </c>
      <c r="D134" s="469">
        <v>44280</v>
      </c>
      <c r="E134" s="297">
        <v>2243.1</v>
      </c>
      <c r="F134" s="297">
        <v>2240.5166666666664</v>
      </c>
      <c r="G134" s="298">
        <v>2222.6833333333329</v>
      </c>
      <c r="H134" s="298">
        <v>2202.2666666666664</v>
      </c>
      <c r="I134" s="298">
        <v>2184.4333333333329</v>
      </c>
      <c r="J134" s="298">
        <v>2260.9333333333329</v>
      </c>
      <c r="K134" s="298">
        <v>2278.7666666666669</v>
      </c>
      <c r="L134" s="298">
        <v>2299.1833333333329</v>
      </c>
      <c r="M134" s="285">
        <v>2258.35</v>
      </c>
      <c r="N134" s="285">
        <v>2220.1</v>
      </c>
      <c r="O134" s="300">
        <v>307000</v>
      </c>
      <c r="P134" s="301">
        <v>-2.2292993630573247E-2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38</v>
      </c>
      <c r="F135" s="297">
        <v>38.566666666666663</v>
      </c>
      <c r="G135" s="298">
        <v>37.283333333333324</v>
      </c>
      <c r="H135" s="298">
        <v>36.566666666666663</v>
      </c>
      <c r="I135" s="298">
        <v>35.283333333333324</v>
      </c>
      <c r="J135" s="298">
        <v>39.283333333333324</v>
      </c>
      <c r="K135" s="298">
        <v>40.566666666666656</v>
      </c>
      <c r="L135" s="298">
        <v>41.283333333333324</v>
      </c>
      <c r="M135" s="285">
        <v>39.85</v>
      </c>
      <c r="N135" s="285">
        <v>37.85</v>
      </c>
      <c r="O135" s="300">
        <v>236992000</v>
      </c>
      <c r="P135" s="301">
        <v>9.3356047700170353E-3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221.25</v>
      </c>
      <c r="F136" s="297">
        <v>222.4</v>
      </c>
      <c r="G136" s="298">
        <v>219.35000000000002</v>
      </c>
      <c r="H136" s="298">
        <v>217.45000000000002</v>
      </c>
      <c r="I136" s="298">
        <v>214.40000000000003</v>
      </c>
      <c r="J136" s="298">
        <v>224.3</v>
      </c>
      <c r="K136" s="298">
        <v>227.35000000000002</v>
      </c>
      <c r="L136" s="298">
        <v>229.25</v>
      </c>
      <c r="M136" s="285">
        <v>225.45</v>
      </c>
      <c r="N136" s="285">
        <v>220.5</v>
      </c>
      <c r="O136" s="300">
        <v>13256000</v>
      </c>
      <c r="P136" s="301">
        <v>-5.1245347838534211E-2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1419.15</v>
      </c>
      <c r="F137" s="297">
        <v>1417.0500000000002</v>
      </c>
      <c r="G137" s="298">
        <v>1405.1500000000003</v>
      </c>
      <c r="H137" s="298">
        <v>1391.15</v>
      </c>
      <c r="I137" s="298">
        <v>1379.2500000000002</v>
      </c>
      <c r="J137" s="298">
        <v>1431.0500000000004</v>
      </c>
      <c r="K137" s="298">
        <v>1442.95</v>
      </c>
      <c r="L137" s="298">
        <v>1456.9500000000005</v>
      </c>
      <c r="M137" s="285">
        <v>1428.95</v>
      </c>
      <c r="N137" s="285">
        <v>1403.05</v>
      </c>
      <c r="O137" s="300">
        <v>1541309</v>
      </c>
      <c r="P137" s="301">
        <v>-6.1229548834903322E-2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952.9</v>
      </c>
      <c r="F138" s="297">
        <v>967.1</v>
      </c>
      <c r="G138" s="298">
        <v>933.1</v>
      </c>
      <c r="H138" s="298">
        <v>913.3</v>
      </c>
      <c r="I138" s="298">
        <v>879.3</v>
      </c>
      <c r="J138" s="298">
        <v>986.90000000000009</v>
      </c>
      <c r="K138" s="298">
        <v>1020.9000000000001</v>
      </c>
      <c r="L138" s="298">
        <v>1040.7000000000003</v>
      </c>
      <c r="M138" s="285">
        <v>1001.1</v>
      </c>
      <c r="N138" s="285">
        <v>947.3</v>
      </c>
      <c r="O138" s="300">
        <v>1755250</v>
      </c>
      <c r="P138" s="301">
        <v>9.2592592592592587E-2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224</v>
      </c>
      <c r="F139" s="297">
        <v>227.73333333333335</v>
      </c>
      <c r="G139" s="298">
        <v>218.91666666666669</v>
      </c>
      <c r="H139" s="298">
        <v>213.83333333333334</v>
      </c>
      <c r="I139" s="298">
        <v>205.01666666666668</v>
      </c>
      <c r="J139" s="298">
        <v>232.81666666666669</v>
      </c>
      <c r="K139" s="298">
        <v>241.63333333333335</v>
      </c>
      <c r="L139" s="298">
        <v>246.7166666666667</v>
      </c>
      <c r="M139" s="285">
        <v>236.55</v>
      </c>
      <c r="N139" s="285">
        <v>222.65</v>
      </c>
      <c r="O139" s="300">
        <v>21088800</v>
      </c>
      <c r="P139" s="301">
        <v>0.13963328631875882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146.69999999999999</v>
      </c>
      <c r="F140" s="297">
        <v>147.63333333333333</v>
      </c>
      <c r="G140" s="298">
        <v>145.01666666666665</v>
      </c>
      <c r="H140" s="298">
        <v>143.33333333333331</v>
      </c>
      <c r="I140" s="298">
        <v>140.71666666666664</v>
      </c>
      <c r="J140" s="298">
        <v>149.31666666666666</v>
      </c>
      <c r="K140" s="298">
        <v>151.93333333333334</v>
      </c>
      <c r="L140" s="298">
        <v>153.61666666666667</v>
      </c>
      <c r="M140" s="285">
        <v>150.25</v>
      </c>
      <c r="N140" s="285">
        <v>145.94999999999999</v>
      </c>
      <c r="O140" s="300">
        <v>18552000</v>
      </c>
      <c r="P140" s="301">
        <v>1.6436554898093359E-2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2064.8000000000002</v>
      </c>
      <c r="F141" s="297">
        <v>2073.0166666666664</v>
      </c>
      <c r="G141" s="298">
        <v>2035.4333333333329</v>
      </c>
      <c r="H141" s="298">
        <v>2006.0666666666666</v>
      </c>
      <c r="I141" s="298">
        <v>1968.4833333333331</v>
      </c>
      <c r="J141" s="298">
        <v>2102.3833333333328</v>
      </c>
      <c r="K141" s="298">
        <v>2139.9666666666667</v>
      </c>
      <c r="L141" s="298">
        <v>2169.3333333333326</v>
      </c>
      <c r="M141" s="285">
        <v>2110.6</v>
      </c>
      <c r="N141" s="285">
        <v>2043.65</v>
      </c>
      <c r="O141" s="300">
        <v>26593500</v>
      </c>
      <c r="P141" s="301">
        <v>-6.0641170589499456E-3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72.45</v>
      </c>
      <c r="F142" s="297">
        <v>73.349999999999994</v>
      </c>
      <c r="G142" s="298">
        <v>70.949999999999989</v>
      </c>
      <c r="H142" s="298">
        <v>69.449999999999989</v>
      </c>
      <c r="I142" s="298">
        <v>67.049999999999983</v>
      </c>
      <c r="J142" s="298">
        <v>74.849999999999994</v>
      </c>
      <c r="K142" s="298">
        <v>77.25</v>
      </c>
      <c r="L142" s="298">
        <v>78.75</v>
      </c>
      <c r="M142" s="285">
        <v>75.75</v>
      </c>
      <c r="N142" s="285">
        <v>71.849999999999994</v>
      </c>
      <c r="O142" s="300">
        <v>133361000</v>
      </c>
      <c r="P142" s="301">
        <v>7.7530509691313716E-3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892.9</v>
      </c>
      <c r="F143" s="297">
        <v>901.0333333333333</v>
      </c>
      <c r="G143" s="298">
        <v>880.66666666666663</v>
      </c>
      <c r="H143" s="298">
        <v>868.43333333333328</v>
      </c>
      <c r="I143" s="298">
        <v>848.06666666666661</v>
      </c>
      <c r="J143" s="298">
        <v>913.26666666666665</v>
      </c>
      <c r="K143" s="298">
        <v>933.63333333333344</v>
      </c>
      <c r="L143" s="298">
        <v>945.86666666666667</v>
      </c>
      <c r="M143" s="285">
        <v>921.4</v>
      </c>
      <c r="N143" s="285">
        <v>888.8</v>
      </c>
      <c r="O143" s="300">
        <v>7865250</v>
      </c>
      <c r="P143" s="301">
        <v>-6.4245560810207908E-2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369.15</v>
      </c>
      <c r="F144" s="297">
        <v>372.31666666666666</v>
      </c>
      <c r="G144" s="298">
        <v>364.08333333333331</v>
      </c>
      <c r="H144" s="298">
        <v>359.01666666666665</v>
      </c>
      <c r="I144" s="298">
        <v>350.7833333333333</v>
      </c>
      <c r="J144" s="298">
        <v>377.38333333333333</v>
      </c>
      <c r="K144" s="298">
        <v>385.61666666666667</v>
      </c>
      <c r="L144" s="298">
        <v>390.68333333333334</v>
      </c>
      <c r="M144" s="285">
        <v>380.55</v>
      </c>
      <c r="N144" s="285">
        <v>367.25</v>
      </c>
      <c r="O144" s="300">
        <v>90144000</v>
      </c>
      <c r="P144" s="301">
        <v>-1.1806491926201203E-2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26967.65</v>
      </c>
      <c r="F145" s="297">
        <v>27146.25</v>
      </c>
      <c r="G145" s="298">
        <v>26674.799999999999</v>
      </c>
      <c r="H145" s="298">
        <v>26381.95</v>
      </c>
      <c r="I145" s="298">
        <v>25910.5</v>
      </c>
      <c r="J145" s="298">
        <v>27439.1</v>
      </c>
      <c r="K145" s="298">
        <v>27910.549999999996</v>
      </c>
      <c r="L145" s="298">
        <v>28203.399999999998</v>
      </c>
      <c r="M145" s="285">
        <v>27617.7</v>
      </c>
      <c r="N145" s="285">
        <v>26853.4</v>
      </c>
      <c r="O145" s="300">
        <v>130150</v>
      </c>
      <c r="P145" s="301">
        <v>-1.8476621417797889E-2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1825.95</v>
      </c>
      <c r="F146" s="297">
        <v>1846.1166666666668</v>
      </c>
      <c r="G146" s="298">
        <v>1799.4333333333336</v>
      </c>
      <c r="H146" s="298">
        <v>1772.9166666666667</v>
      </c>
      <c r="I146" s="298">
        <v>1726.2333333333336</v>
      </c>
      <c r="J146" s="298">
        <v>1872.6333333333337</v>
      </c>
      <c r="K146" s="298">
        <v>1919.3166666666671</v>
      </c>
      <c r="L146" s="298">
        <v>1945.8333333333337</v>
      </c>
      <c r="M146" s="285">
        <v>1892.8</v>
      </c>
      <c r="N146" s="285">
        <v>1819.6</v>
      </c>
      <c r="O146" s="300">
        <v>686950</v>
      </c>
      <c r="P146" s="301">
        <v>-2.8015564202334631E-2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5406.95</v>
      </c>
      <c r="F147" s="297">
        <v>5441.8166666666666</v>
      </c>
      <c r="G147" s="298">
        <v>5343.7833333333328</v>
      </c>
      <c r="H147" s="298">
        <v>5280.6166666666659</v>
      </c>
      <c r="I147" s="298">
        <v>5182.5833333333321</v>
      </c>
      <c r="J147" s="298">
        <v>5504.9833333333336</v>
      </c>
      <c r="K147" s="298">
        <v>5603.0166666666682</v>
      </c>
      <c r="L147" s="298">
        <v>5666.1833333333343</v>
      </c>
      <c r="M147" s="285">
        <v>5539.85</v>
      </c>
      <c r="N147" s="285">
        <v>5378.65</v>
      </c>
      <c r="O147" s="300">
        <v>295000</v>
      </c>
      <c r="P147" s="301">
        <v>1.855848079413034E-2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1323.15</v>
      </c>
      <c r="F148" s="297">
        <v>1316.7500000000002</v>
      </c>
      <c r="G148" s="298">
        <v>1298.5500000000004</v>
      </c>
      <c r="H148" s="298">
        <v>1273.9500000000003</v>
      </c>
      <c r="I148" s="298">
        <v>1255.7500000000005</v>
      </c>
      <c r="J148" s="298">
        <v>1341.3500000000004</v>
      </c>
      <c r="K148" s="298">
        <v>1359.5500000000002</v>
      </c>
      <c r="L148" s="298">
        <v>1384.1500000000003</v>
      </c>
      <c r="M148" s="285">
        <v>1334.95</v>
      </c>
      <c r="N148" s="285">
        <v>1292.1500000000001</v>
      </c>
      <c r="O148" s="300">
        <v>4124000</v>
      </c>
      <c r="P148" s="301">
        <v>-2.6991317478293697E-2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587.25</v>
      </c>
      <c r="F149" s="297">
        <v>592.85</v>
      </c>
      <c r="G149" s="298">
        <v>578.90000000000009</v>
      </c>
      <c r="H149" s="298">
        <v>570.55000000000007</v>
      </c>
      <c r="I149" s="298">
        <v>556.60000000000014</v>
      </c>
      <c r="J149" s="298">
        <v>601.20000000000005</v>
      </c>
      <c r="K149" s="298">
        <v>615.15000000000009</v>
      </c>
      <c r="L149" s="298">
        <v>623.5</v>
      </c>
      <c r="M149" s="285">
        <v>606.79999999999995</v>
      </c>
      <c r="N149" s="285">
        <v>584.5</v>
      </c>
      <c r="O149" s="300">
        <v>42725200</v>
      </c>
      <c r="P149" s="301">
        <v>5.1048974080295092E-3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457.5</v>
      </c>
      <c r="F150" s="297">
        <v>462.18333333333334</v>
      </c>
      <c r="G150" s="298">
        <v>444.36666666666667</v>
      </c>
      <c r="H150" s="298">
        <v>431.23333333333335</v>
      </c>
      <c r="I150" s="298">
        <v>413.41666666666669</v>
      </c>
      <c r="J150" s="298">
        <v>475.31666666666666</v>
      </c>
      <c r="K150" s="298">
        <v>493.13333333333338</v>
      </c>
      <c r="L150" s="298">
        <v>506.26666666666665</v>
      </c>
      <c r="M150" s="285">
        <v>480</v>
      </c>
      <c r="N150" s="285">
        <v>449.05</v>
      </c>
      <c r="O150" s="300">
        <v>11838000</v>
      </c>
      <c r="P150" s="301">
        <v>-1.015928759563527E-2</v>
      </c>
    </row>
    <row r="151" spans="1:16" ht="15">
      <c r="A151" s="263">
        <v>141</v>
      </c>
      <c r="B151" s="362" t="s">
        <v>855</v>
      </c>
      <c r="C151" s="468" t="s">
        <v>177</v>
      </c>
      <c r="D151" s="469">
        <v>44280</v>
      </c>
      <c r="E151" s="297">
        <v>734.6</v>
      </c>
      <c r="F151" s="297">
        <v>747.68333333333339</v>
      </c>
      <c r="G151" s="298">
        <v>718.06666666666683</v>
      </c>
      <c r="H151" s="298">
        <v>701.53333333333342</v>
      </c>
      <c r="I151" s="298">
        <v>671.91666666666686</v>
      </c>
      <c r="J151" s="298">
        <v>764.21666666666681</v>
      </c>
      <c r="K151" s="298">
        <v>793.83333333333337</v>
      </c>
      <c r="L151" s="298">
        <v>810.36666666666679</v>
      </c>
      <c r="M151" s="285">
        <v>777.3</v>
      </c>
      <c r="N151" s="285">
        <v>731.15</v>
      </c>
      <c r="O151" s="300">
        <v>9912000</v>
      </c>
      <c r="P151" s="301">
        <v>3.8484909864290053E-3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603.70000000000005</v>
      </c>
      <c r="F152" s="297">
        <v>606.38333333333333</v>
      </c>
      <c r="G152" s="298">
        <v>597.76666666666665</v>
      </c>
      <c r="H152" s="298">
        <v>591.83333333333337</v>
      </c>
      <c r="I152" s="298">
        <v>583.2166666666667</v>
      </c>
      <c r="J152" s="298">
        <v>612.31666666666661</v>
      </c>
      <c r="K152" s="298">
        <v>620.93333333333317</v>
      </c>
      <c r="L152" s="298">
        <v>626.86666666666656</v>
      </c>
      <c r="M152" s="285">
        <v>615</v>
      </c>
      <c r="N152" s="285">
        <v>600.45000000000005</v>
      </c>
      <c r="O152" s="300">
        <v>12779100</v>
      </c>
      <c r="P152" s="301">
        <v>-1.8762309526277599E-2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306.45</v>
      </c>
      <c r="F153" s="297">
        <v>310.66666666666669</v>
      </c>
      <c r="G153" s="298">
        <v>300.23333333333335</v>
      </c>
      <c r="H153" s="298">
        <v>294.01666666666665</v>
      </c>
      <c r="I153" s="298">
        <v>283.58333333333331</v>
      </c>
      <c r="J153" s="298">
        <v>316.88333333333338</v>
      </c>
      <c r="K153" s="298">
        <v>327.31666666666666</v>
      </c>
      <c r="L153" s="298">
        <v>333.53333333333342</v>
      </c>
      <c r="M153" s="285">
        <v>321.10000000000002</v>
      </c>
      <c r="N153" s="285">
        <v>304.45</v>
      </c>
      <c r="O153" s="300">
        <v>95309700</v>
      </c>
      <c r="P153" s="301">
        <v>-5.708509246595707E-3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103.65</v>
      </c>
      <c r="F154" s="297">
        <v>105.78333333333335</v>
      </c>
      <c r="G154" s="298">
        <v>100.7166666666667</v>
      </c>
      <c r="H154" s="298">
        <v>97.783333333333346</v>
      </c>
      <c r="I154" s="298">
        <v>92.716666666666697</v>
      </c>
      <c r="J154" s="298">
        <v>108.7166666666667</v>
      </c>
      <c r="K154" s="298">
        <v>113.78333333333333</v>
      </c>
      <c r="L154" s="298">
        <v>116.7166666666667</v>
      </c>
      <c r="M154" s="285">
        <v>110.85</v>
      </c>
      <c r="N154" s="285">
        <v>102.85</v>
      </c>
      <c r="O154" s="300">
        <v>148108500</v>
      </c>
      <c r="P154" s="301">
        <v>-3.1087167711737172E-2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707.4</v>
      </c>
      <c r="F155" s="297">
        <v>710.26666666666677</v>
      </c>
      <c r="G155" s="298">
        <v>693.03333333333353</v>
      </c>
      <c r="H155" s="298">
        <v>678.66666666666674</v>
      </c>
      <c r="I155" s="298">
        <v>661.43333333333351</v>
      </c>
      <c r="J155" s="298">
        <v>724.63333333333355</v>
      </c>
      <c r="K155" s="298">
        <v>741.8666666666669</v>
      </c>
      <c r="L155" s="298">
        <v>756.23333333333358</v>
      </c>
      <c r="M155" s="285">
        <v>727.5</v>
      </c>
      <c r="N155" s="285">
        <v>695.9</v>
      </c>
      <c r="O155" s="300">
        <v>40946200</v>
      </c>
      <c r="P155" s="301">
        <v>-3.9287043546586166E-3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3124.25</v>
      </c>
      <c r="F156" s="297">
        <v>3129.5666666666671</v>
      </c>
      <c r="G156" s="298">
        <v>3094.7833333333342</v>
      </c>
      <c r="H156" s="298">
        <v>3065.3166666666671</v>
      </c>
      <c r="I156" s="298">
        <v>3030.5333333333342</v>
      </c>
      <c r="J156" s="298">
        <v>3159.0333333333342</v>
      </c>
      <c r="K156" s="298">
        <v>3193.8166666666671</v>
      </c>
      <c r="L156" s="298">
        <v>3223.2833333333342</v>
      </c>
      <c r="M156" s="285">
        <v>3164.35</v>
      </c>
      <c r="N156" s="285">
        <v>3100.1</v>
      </c>
      <c r="O156" s="300">
        <v>7705800</v>
      </c>
      <c r="P156" s="301">
        <v>-5.0986477499445799E-2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1023.3</v>
      </c>
      <c r="F157" s="297">
        <v>1018.8666666666667</v>
      </c>
      <c r="G157" s="298">
        <v>992.18333333333339</v>
      </c>
      <c r="H157" s="298">
        <v>961.06666666666672</v>
      </c>
      <c r="I157" s="298">
        <v>934.38333333333344</v>
      </c>
      <c r="J157" s="298">
        <v>1049.9833333333333</v>
      </c>
      <c r="K157" s="298">
        <v>1076.6666666666665</v>
      </c>
      <c r="L157" s="298">
        <v>1107.7833333333333</v>
      </c>
      <c r="M157" s="285">
        <v>1045.55</v>
      </c>
      <c r="N157" s="285">
        <v>987.75</v>
      </c>
      <c r="O157" s="300">
        <v>12200400</v>
      </c>
      <c r="P157" s="301">
        <v>-1.2625036418374284E-2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1479.4</v>
      </c>
      <c r="F158" s="297">
        <v>1486.3166666666668</v>
      </c>
      <c r="G158" s="298">
        <v>1469.1833333333336</v>
      </c>
      <c r="H158" s="298">
        <v>1458.9666666666667</v>
      </c>
      <c r="I158" s="298">
        <v>1441.8333333333335</v>
      </c>
      <c r="J158" s="298">
        <v>1496.5333333333338</v>
      </c>
      <c r="K158" s="298">
        <v>1513.666666666667</v>
      </c>
      <c r="L158" s="298">
        <v>1523.8833333333339</v>
      </c>
      <c r="M158" s="285">
        <v>1503.45</v>
      </c>
      <c r="N158" s="285">
        <v>1476.1</v>
      </c>
      <c r="O158" s="300">
        <v>5865000</v>
      </c>
      <c r="P158" s="301">
        <v>-1.4741086052664734E-2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2420.9499999999998</v>
      </c>
      <c r="F159" s="297">
        <v>2438.8333333333335</v>
      </c>
      <c r="G159" s="298">
        <v>2395.7666666666669</v>
      </c>
      <c r="H159" s="298">
        <v>2370.5833333333335</v>
      </c>
      <c r="I159" s="298">
        <v>2327.5166666666669</v>
      </c>
      <c r="J159" s="298">
        <v>2464.0166666666669</v>
      </c>
      <c r="K159" s="298">
        <v>2507.0833333333335</v>
      </c>
      <c r="L159" s="298">
        <v>2532.2666666666669</v>
      </c>
      <c r="M159" s="285">
        <v>2481.9</v>
      </c>
      <c r="N159" s="285">
        <v>2413.65</v>
      </c>
      <c r="O159" s="300">
        <v>1031750</v>
      </c>
      <c r="P159" s="301">
        <v>2.1534653465346533E-2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415.75</v>
      </c>
      <c r="F160" s="297">
        <v>421.5333333333333</v>
      </c>
      <c r="G160" s="298">
        <v>408.16666666666663</v>
      </c>
      <c r="H160" s="298">
        <v>400.58333333333331</v>
      </c>
      <c r="I160" s="298">
        <v>387.21666666666664</v>
      </c>
      <c r="J160" s="298">
        <v>429.11666666666662</v>
      </c>
      <c r="K160" s="298">
        <v>442.48333333333329</v>
      </c>
      <c r="L160" s="298">
        <v>450.06666666666661</v>
      </c>
      <c r="M160" s="285">
        <v>434.9</v>
      </c>
      <c r="N160" s="285">
        <v>413.95</v>
      </c>
      <c r="O160" s="300">
        <v>3018000</v>
      </c>
      <c r="P160" s="301">
        <v>1.9250253292806486E-2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826.65</v>
      </c>
      <c r="F161" s="297">
        <v>837.88333333333333</v>
      </c>
      <c r="G161" s="298">
        <v>811.76666666666665</v>
      </c>
      <c r="H161" s="298">
        <v>796.88333333333333</v>
      </c>
      <c r="I161" s="298">
        <v>770.76666666666665</v>
      </c>
      <c r="J161" s="298">
        <v>852.76666666666665</v>
      </c>
      <c r="K161" s="298">
        <v>878.88333333333321</v>
      </c>
      <c r="L161" s="298">
        <v>893.76666666666665</v>
      </c>
      <c r="M161" s="285">
        <v>864</v>
      </c>
      <c r="N161" s="285">
        <v>823</v>
      </c>
      <c r="O161" s="300">
        <v>607550</v>
      </c>
      <c r="P161" s="301">
        <v>2.0706455542021926E-2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577.85</v>
      </c>
      <c r="F162" s="297">
        <v>582.25000000000011</v>
      </c>
      <c r="G162" s="298">
        <v>569.80000000000018</v>
      </c>
      <c r="H162" s="298">
        <v>561.75000000000011</v>
      </c>
      <c r="I162" s="298">
        <v>549.30000000000018</v>
      </c>
      <c r="J162" s="298">
        <v>590.30000000000018</v>
      </c>
      <c r="K162" s="298">
        <v>602.75000000000023</v>
      </c>
      <c r="L162" s="298">
        <v>610.80000000000018</v>
      </c>
      <c r="M162" s="285">
        <v>594.70000000000005</v>
      </c>
      <c r="N162" s="285">
        <v>574.20000000000005</v>
      </c>
      <c r="O162" s="300">
        <v>3906000</v>
      </c>
      <c r="P162" s="301">
        <v>-3.4267912772585667E-2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1190.8499999999999</v>
      </c>
      <c r="F163" s="297">
        <v>1204.5333333333333</v>
      </c>
      <c r="G163" s="298">
        <v>1174.0666666666666</v>
      </c>
      <c r="H163" s="298">
        <v>1157.2833333333333</v>
      </c>
      <c r="I163" s="298">
        <v>1126.8166666666666</v>
      </c>
      <c r="J163" s="298">
        <v>1221.3166666666666</v>
      </c>
      <c r="K163" s="298">
        <v>1251.7833333333333</v>
      </c>
      <c r="L163" s="298">
        <v>1268.5666666666666</v>
      </c>
      <c r="M163" s="285">
        <v>1235</v>
      </c>
      <c r="N163" s="285">
        <v>1187.75</v>
      </c>
      <c r="O163" s="300">
        <v>1241100</v>
      </c>
      <c r="P163" s="301">
        <v>-4.3689320388349516E-2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6554</v>
      </c>
      <c r="F164" s="297">
        <v>6583.7</v>
      </c>
      <c r="G164" s="298">
        <v>6486</v>
      </c>
      <c r="H164" s="298">
        <v>6418</v>
      </c>
      <c r="I164" s="298">
        <v>6320.3</v>
      </c>
      <c r="J164" s="298">
        <v>6651.7</v>
      </c>
      <c r="K164" s="298">
        <v>6749.3999999999987</v>
      </c>
      <c r="L164" s="298">
        <v>6817.4</v>
      </c>
      <c r="M164" s="285">
        <v>6681.4</v>
      </c>
      <c r="N164" s="285">
        <v>6515.7</v>
      </c>
      <c r="O164" s="300">
        <v>1573600</v>
      </c>
      <c r="P164" s="301">
        <v>-9.4422762180536319E-3</v>
      </c>
    </row>
    <row r="165" spans="1:16" ht="15">
      <c r="A165" s="263">
        <v>155</v>
      </c>
      <c r="B165" s="362" t="s">
        <v>855</v>
      </c>
      <c r="C165" s="468" t="s">
        <v>193</v>
      </c>
      <c r="D165" s="469">
        <v>44280</v>
      </c>
      <c r="E165" s="297">
        <v>610.95000000000005</v>
      </c>
      <c r="F165" s="297">
        <v>615.73333333333335</v>
      </c>
      <c r="G165" s="298">
        <v>603.01666666666665</v>
      </c>
      <c r="H165" s="298">
        <v>595.08333333333326</v>
      </c>
      <c r="I165" s="298">
        <v>582.36666666666656</v>
      </c>
      <c r="J165" s="298">
        <v>623.66666666666674</v>
      </c>
      <c r="K165" s="298">
        <v>636.38333333333344</v>
      </c>
      <c r="L165" s="298">
        <v>644.31666666666683</v>
      </c>
      <c r="M165" s="285">
        <v>628.45000000000005</v>
      </c>
      <c r="N165" s="285">
        <v>607.79999999999995</v>
      </c>
      <c r="O165" s="300">
        <v>18822700</v>
      </c>
      <c r="P165" s="301">
        <v>-1.7106781616998166E-2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225.1</v>
      </c>
      <c r="F166" s="297">
        <v>227.11666666666667</v>
      </c>
      <c r="G166" s="298">
        <v>222.23333333333335</v>
      </c>
      <c r="H166" s="298">
        <v>219.36666666666667</v>
      </c>
      <c r="I166" s="298">
        <v>214.48333333333335</v>
      </c>
      <c r="J166" s="298">
        <v>229.98333333333335</v>
      </c>
      <c r="K166" s="298">
        <v>234.86666666666667</v>
      </c>
      <c r="L166" s="298">
        <v>237.73333333333335</v>
      </c>
      <c r="M166" s="285">
        <v>232</v>
      </c>
      <c r="N166" s="285">
        <v>224.25</v>
      </c>
      <c r="O166" s="300">
        <v>150294200</v>
      </c>
      <c r="P166" s="301">
        <v>-1.8980169971671387E-2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1005.2</v>
      </c>
      <c r="F167" s="297">
        <v>1014.4166666666666</v>
      </c>
      <c r="G167" s="298">
        <v>993.83333333333326</v>
      </c>
      <c r="H167" s="298">
        <v>982.46666666666658</v>
      </c>
      <c r="I167" s="298">
        <v>961.88333333333321</v>
      </c>
      <c r="J167" s="298">
        <v>1025.7833333333333</v>
      </c>
      <c r="K167" s="298">
        <v>1046.3666666666666</v>
      </c>
      <c r="L167" s="298">
        <v>1057.7333333333333</v>
      </c>
      <c r="M167" s="285">
        <v>1035</v>
      </c>
      <c r="N167" s="285">
        <v>1003.05</v>
      </c>
      <c r="O167" s="300">
        <v>3107000</v>
      </c>
      <c r="P167" s="301">
        <v>4.5423956931359352E-2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421.65</v>
      </c>
      <c r="F168" s="297">
        <v>426.41666666666669</v>
      </c>
      <c r="G168" s="298">
        <v>415.23333333333335</v>
      </c>
      <c r="H168" s="298">
        <v>408.81666666666666</v>
      </c>
      <c r="I168" s="298">
        <v>397.63333333333333</v>
      </c>
      <c r="J168" s="298">
        <v>432.83333333333337</v>
      </c>
      <c r="K168" s="298">
        <v>444.01666666666665</v>
      </c>
      <c r="L168" s="298">
        <v>450.43333333333339</v>
      </c>
      <c r="M168" s="285">
        <v>437.6</v>
      </c>
      <c r="N168" s="285">
        <v>420</v>
      </c>
      <c r="O168" s="300">
        <v>35558400</v>
      </c>
      <c r="P168" s="301">
        <v>-2.2447696866301518E-3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203.9</v>
      </c>
      <c r="F169" s="297">
        <v>206.55000000000004</v>
      </c>
      <c r="G169" s="298">
        <v>200.40000000000009</v>
      </c>
      <c r="H169" s="298">
        <v>196.90000000000006</v>
      </c>
      <c r="I169" s="298">
        <v>190.75000000000011</v>
      </c>
      <c r="J169" s="298">
        <v>210.05000000000007</v>
      </c>
      <c r="K169" s="298">
        <v>216.2</v>
      </c>
      <c r="L169" s="298">
        <v>219.70000000000005</v>
      </c>
      <c r="M169" s="285">
        <v>212.7</v>
      </c>
      <c r="N169" s="285">
        <v>203.05</v>
      </c>
      <c r="O169" s="300">
        <v>44982000</v>
      </c>
      <c r="P169" s="301">
        <v>2.327168497918515E-2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44273</v>
      </c>
    </row>
    <row r="7" spans="1:15">
      <c r="A7"/>
    </row>
    <row r="8" spans="1:15" ht="28.5" customHeight="1">
      <c r="A8" s="566" t="s">
        <v>16</v>
      </c>
      <c r="B8" s="567" t="s">
        <v>18</v>
      </c>
      <c r="C8" s="565" t="s">
        <v>19</v>
      </c>
      <c r="D8" s="565" t="s">
        <v>20</v>
      </c>
      <c r="E8" s="565" t="s">
        <v>21</v>
      </c>
      <c r="F8" s="565"/>
      <c r="G8" s="565"/>
      <c r="H8" s="565" t="s">
        <v>22</v>
      </c>
      <c r="I8" s="565"/>
      <c r="J8" s="565"/>
      <c r="K8" s="260"/>
      <c r="L8" s="268"/>
      <c r="M8" s="268"/>
    </row>
    <row r="9" spans="1:15" ht="36" customHeight="1">
      <c r="A9" s="561"/>
      <c r="B9" s="563"/>
      <c r="C9" s="568" t="s">
        <v>23</v>
      </c>
      <c r="D9" s="56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14721.3</v>
      </c>
      <c r="D10" s="284">
        <v>14791.299999999997</v>
      </c>
      <c r="E10" s="284">
        <v>14626.049999999996</v>
      </c>
      <c r="F10" s="284">
        <v>14530.799999999997</v>
      </c>
      <c r="G10" s="284">
        <v>14365.549999999996</v>
      </c>
      <c r="H10" s="284">
        <v>14886.549999999996</v>
      </c>
      <c r="I10" s="284">
        <v>15051.8</v>
      </c>
      <c r="J10" s="284">
        <v>15147.049999999996</v>
      </c>
      <c r="K10" s="283">
        <v>14956.55</v>
      </c>
      <c r="L10" s="283">
        <v>14696.05</v>
      </c>
      <c r="M10" s="288"/>
    </row>
    <row r="11" spans="1:15">
      <c r="A11" s="282">
        <v>2</v>
      </c>
      <c r="B11" s="263" t="s">
        <v>216</v>
      </c>
      <c r="C11" s="285">
        <v>34229.25</v>
      </c>
      <c r="D11" s="265">
        <v>34485.533333333333</v>
      </c>
      <c r="E11" s="265">
        <v>33870.566666666666</v>
      </c>
      <c r="F11" s="265">
        <v>33511.883333333331</v>
      </c>
      <c r="G11" s="265">
        <v>32896.916666666664</v>
      </c>
      <c r="H11" s="265">
        <v>34844.216666666667</v>
      </c>
      <c r="I11" s="265">
        <v>35459.183333333327</v>
      </c>
      <c r="J11" s="265">
        <v>35817.866666666669</v>
      </c>
      <c r="K11" s="285">
        <v>35100.5</v>
      </c>
      <c r="L11" s="285">
        <v>34126.85</v>
      </c>
      <c r="M11" s="288"/>
    </row>
    <row r="12" spans="1:15">
      <c r="A12" s="282">
        <v>3</v>
      </c>
      <c r="B12" s="271" t="s">
        <v>217</v>
      </c>
      <c r="C12" s="285">
        <v>1827.55</v>
      </c>
      <c r="D12" s="265">
        <v>1845.2333333333333</v>
      </c>
      <c r="E12" s="265">
        <v>1803.6166666666668</v>
      </c>
      <c r="F12" s="265">
        <v>1779.6833333333334</v>
      </c>
      <c r="G12" s="265">
        <v>1738.0666666666668</v>
      </c>
      <c r="H12" s="265">
        <v>1869.1666666666667</v>
      </c>
      <c r="I12" s="265">
        <v>1910.7833333333331</v>
      </c>
      <c r="J12" s="265">
        <v>1934.7166666666667</v>
      </c>
      <c r="K12" s="285">
        <v>1886.85</v>
      </c>
      <c r="L12" s="285">
        <v>1821.3</v>
      </c>
      <c r="M12" s="288"/>
    </row>
    <row r="13" spans="1:15">
      <c r="A13" s="282">
        <v>4</v>
      </c>
      <c r="B13" s="263" t="s">
        <v>218</v>
      </c>
      <c r="C13" s="285">
        <v>4100.75</v>
      </c>
      <c r="D13" s="265">
        <v>4132.6833333333334</v>
      </c>
      <c r="E13" s="265">
        <v>4060.6166666666668</v>
      </c>
      <c r="F13" s="265">
        <v>4020.4833333333336</v>
      </c>
      <c r="G13" s="265">
        <v>3948.416666666667</v>
      </c>
      <c r="H13" s="265">
        <v>4172.8166666666666</v>
      </c>
      <c r="I13" s="265">
        <v>4244.8833333333341</v>
      </c>
      <c r="J13" s="265">
        <v>4285.0166666666664</v>
      </c>
      <c r="K13" s="285">
        <v>4204.75</v>
      </c>
      <c r="L13" s="285">
        <v>4092.55</v>
      </c>
      <c r="M13" s="288"/>
    </row>
    <row r="14" spans="1:15">
      <c r="A14" s="282">
        <v>5</v>
      </c>
      <c r="B14" s="263" t="s">
        <v>219</v>
      </c>
      <c r="C14" s="285">
        <v>26183.5</v>
      </c>
      <c r="D14" s="265">
        <v>26318.116666666669</v>
      </c>
      <c r="E14" s="265">
        <v>25979.133333333339</v>
      </c>
      <c r="F14" s="265">
        <v>25774.76666666667</v>
      </c>
      <c r="G14" s="265">
        <v>25435.78333333334</v>
      </c>
      <c r="H14" s="265">
        <v>26522.483333333337</v>
      </c>
      <c r="I14" s="265">
        <v>26861.466666666667</v>
      </c>
      <c r="J14" s="265">
        <v>27065.833333333336</v>
      </c>
      <c r="K14" s="285">
        <v>26657.1</v>
      </c>
      <c r="L14" s="285">
        <v>26113.75</v>
      </c>
      <c r="M14" s="288"/>
    </row>
    <row r="15" spans="1:15">
      <c r="A15" s="282">
        <v>6</v>
      </c>
      <c r="B15" s="263" t="s">
        <v>220</v>
      </c>
      <c r="C15" s="285">
        <v>3193.35</v>
      </c>
      <c r="D15" s="265">
        <v>3223.2166666666667</v>
      </c>
      <c r="E15" s="265">
        <v>3154.2833333333333</v>
      </c>
      <c r="F15" s="265">
        <v>3115.2166666666667</v>
      </c>
      <c r="G15" s="265">
        <v>3046.2833333333333</v>
      </c>
      <c r="H15" s="265">
        <v>3262.2833333333333</v>
      </c>
      <c r="I15" s="265">
        <v>3331.2166666666667</v>
      </c>
      <c r="J15" s="265">
        <v>3370.2833333333333</v>
      </c>
      <c r="K15" s="285">
        <v>3292.15</v>
      </c>
      <c r="L15" s="285">
        <v>3184.15</v>
      </c>
      <c r="M15" s="288"/>
    </row>
    <row r="16" spans="1:15">
      <c r="A16" s="282">
        <v>7</v>
      </c>
      <c r="B16" s="263" t="s">
        <v>221</v>
      </c>
      <c r="C16" s="285">
        <v>6741.85</v>
      </c>
      <c r="D16" s="265">
        <v>6806.1333333333341</v>
      </c>
      <c r="E16" s="265">
        <v>6658.4166666666679</v>
      </c>
      <c r="F16" s="265">
        <v>6574.9833333333336</v>
      </c>
      <c r="G16" s="265">
        <v>6427.2666666666673</v>
      </c>
      <c r="H16" s="265">
        <v>6889.5666666666684</v>
      </c>
      <c r="I16" s="265">
        <v>7037.2833333333338</v>
      </c>
      <c r="J16" s="265">
        <v>7120.716666666669</v>
      </c>
      <c r="K16" s="285">
        <v>6953.85</v>
      </c>
      <c r="L16" s="285">
        <v>6722.7</v>
      </c>
      <c r="M16" s="288"/>
    </row>
    <row r="17" spans="1:13">
      <c r="A17" s="282">
        <v>8</v>
      </c>
      <c r="B17" s="263" t="s">
        <v>38</v>
      </c>
      <c r="C17" s="263">
        <v>1727.65</v>
      </c>
      <c r="D17" s="265">
        <v>1742.0500000000002</v>
      </c>
      <c r="E17" s="265">
        <v>1707.1500000000003</v>
      </c>
      <c r="F17" s="265">
        <v>1686.65</v>
      </c>
      <c r="G17" s="265">
        <v>1651.7500000000002</v>
      </c>
      <c r="H17" s="265">
        <v>1762.5500000000004</v>
      </c>
      <c r="I17" s="265">
        <v>1797.45</v>
      </c>
      <c r="J17" s="265">
        <v>1817.9500000000005</v>
      </c>
      <c r="K17" s="263">
        <v>1776.95</v>
      </c>
      <c r="L17" s="263">
        <v>1721.55</v>
      </c>
      <c r="M17" s="263">
        <v>8.7178400000000007</v>
      </c>
    </row>
    <row r="18" spans="1:13">
      <c r="A18" s="282">
        <v>9</v>
      </c>
      <c r="B18" s="263" t="s">
        <v>222</v>
      </c>
      <c r="C18" s="263">
        <v>1169.8499999999999</v>
      </c>
      <c r="D18" s="265">
        <v>1187.7333333333333</v>
      </c>
      <c r="E18" s="265">
        <v>1146.4666666666667</v>
      </c>
      <c r="F18" s="265">
        <v>1123.0833333333333</v>
      </c>
      <c r="G18" s="265">
        <v>1081.8166666666666</v>
      </c>
      <c r="H18" s="265">
        <v>1211.1166666666668</v>
      </c>
      <c r="I18" s="265">
        <v>1252.3833333333337</v>
      </c>
      <c r="J18" s="265">
        <v>1275.7666666666669</v>
      </c>
      <c r="K18" s="263">
        <v>1229</v>
      </c>
      <c r="L18" s="263">
        <v>1164.3499999999999</v>
      </c>
      <c r="M18" s="263">
        <v>8.1225000000000005</v>
      </c>
    </row>
    <row r="19" spans="1:13">
      <c r="A19" s="282">
        <v>10</v>
      </c>
      <c r="B19" s="263" t="s">
        <v>735</v>
      </c>
      <c r="C19" s="264">
        <v>1288.9000000000001</v>
      </c>
      <c r="D19" s="265">
        <v>1284.7666666666667</v>
      </c>
      <c r="E19" s="265">
        <v>1274.3333333333333</v>
      </c>
      <c r="F19" s="265">
        <v>1259.7666666666667</v>
      </c>
      <c r="G19" s="265">
        <v>1249.3333333333333</v>
      </c>
      <c r="H19" s="265">
        <v>1299.3333333333333</v>
      </c>
      <c r="I19" s="265">
        <v>1309.7666666666667</v>
      </c>
      <c r="J19" s="265">
        <v>1324.3333333333333</v>
      </c>
      <c r="K19" s="263">
        <v>1295.2</v>
      </c>
      <c r="L19" s="263">
        <v>1270.2</v>
      </c>
      <c r="M19" s="263">
        <v>1.80955</v>
      </c>
    </row>
    <row r="20" spans="1:13">
      <c r="A20" s="282">
        <v>11</v>
      </c>
      <c r="B20" s="263" t="s">
        <v>288</v>
      </c>
      <c r="C20" s="263">
        <v>14731.4</v>
      </c>
      <c r="D20" s="265">
        <v>14698.800000000001</v>
      </c>
      <c r="E20" s="265">
        <v>14572.600000000002</v>
      </c>
      <c r="F20" s="265">
        <v>14413.800000000001</v>
      </c>
      <c r="G20" s="265">
        <v>14287.600000000002</v>
      </c>
      <c r="H20" s="265">
        <v>14857.600000000002</v>
      </c>
      <c r="I20" s="265">
        <v>14983.800000000003</v>
      </c>
      <c r="J20" s="265">
        <v>15142.600000000002</v>
      </c>
      <c r="K20" s="263">
        <v>14825</v>
      </c>
      <c r="L20" s="263">
        <v>14540</v>
      </c>
      <c r="M20" s="263">
        <v>9.3899999999999997E-2</v>
      </c>
    </row>
    <row r="21" spans="1:13">
      <c r="A21" s="282">
        <v>12</v>
      </c>
      <c r="B21" s="263" t="s">
        <v>40</v>
      </c>
      <c r="C21" s="263">
        <v>873.9</v>
      </c>
      <c r="D21" s="265">
        <v>881.43333333333339</v>
      </c>
      <c r="E21" s="265">
        <v>857.46666666666681</v>
      </c>
      <c r="F21" s="265">
        <v>841.03333333333342</v>
      </c>
      <c r="G21" s="265">
        <v>817.06666666666683</v>
      </c>
      <c r="H21" s="265">
        <v>897.86666666666679</v>
      </c>
      <c r="I21" s="265">
        <v>921.83333333333348</v>
      </c>
      <c r="J21" s="265">
        <v>938.26666666666677</v>
      </c>
      <c r="K21" s="263">
        <v>905.4</v>
      </c>
      <c r="L21" s="263">
        <v>865</v>
      </c>
      <c r="M21" s="263">
        <v>38.865569999999998</v>
      </c>
    </row>
    <row r="22" spans="1:13">
      <c r="A22" s="282">
        <v>13</v>
      </c>
      <c r="B22" s="263" t="s">
        <v>289</v>
      </c>
      <c r="C22" s="263">
        <v>1164.3</v>
      </c>
      <c r="D22" s="265">
        <v>1187.7166666666667</v>
      </c>
      <c r="E22" s="265">
        <v>1135.4333333333334</v>
      </c>
      <c r="F22" s="265">
        <v>1106.5666666666666</v>
      </c>
      <c r="G22" s="265">
        <v>1054.2833333333333</v>
      </c>
      <c r="H22" s="265">
        <v>1216.5833333333335</v>
      </c>
      <c r="I22" s="265">
        <v>1268.8666666666668</v>
      </c>
      <c r="J22" s="265">
        <v>1297.7333333333336</v>
      </c>
      <c r="K22" s="263">
        <v>1240</v>
      </c>
      <c r="L22" s="263">
        <v>1158.8499999999999</v>
      </c>
      <c r="M22" s="263">
        <v>4.0731200000000003</v>
      </c>
    </row>
    <row r="23" spans="1:13">
      <c r="A23" s="282">
        <v>14</v>
      </c>
      <c r="B23" s="263" t="s">
        <v>41</v>
      </c>
      <c r="C23" s="263">
        <v>688.25</v>
      </c>
      <c r="D23" s="265">
        <v>696.33333333333337</v>
      </c>
      <c r="E23" s="265">
        <v>675.7166666666667</v>
      </c>
      <c r="F23" s="265">
        <v>663.18333333333328</v>
      </c>
      <c r="G23" s="265">
        <v>642.56666666666661</v>
      </c>
      <c r="H23" s="265">
        <v>708.86666666666679</v>
      </c>
      <c r="I23" s="265">
        <v>729.48333333333335</v>
      </c>
      <c r="J23" s="265">
        <v>742.01666666666688</v>
      </c>
      <c r="K23" s="263">
        <v>716.95</v>
      </c>
      <c r="L23" s="263">
        <v>683.8</v>
      </c>
      <c r="M23" s="263">
        <v>81.515439999999998</v>
      </c>
    </row>
    <row r="24" spans="1:13">
      <c r="A24" s="282">
        <v>15</v>
      </c>
      <c r="B24" s="263" t="s">
        <v>832</v>
      </c>
      <c r="C24" s="263">
        <v>744</v>
      </c>
      <c r="D24" s="265">
        <v>754.31666666666661</v>
      </c>
      <c r="E24" s="265">
        <v>729.68333333333317</v>
      </c>
      <c r="F24" s="265">
        <v>715.36666666666656</v>
      </c>
      <c r="G24" s="265">
        <v>690.73333333333312</v>
      </c>
      <c r="H24" s="265">
        <v>768.63333333333321</v>
      </c>
      <c r="I24" s="265">
        <v>793.26666666666665</v>
      </c>
      <c r="J24" s="265">
        <v>807.58333333333326</v>
      </c>
      <c r="K24" s="263">
        <v>778.95</v>
      </c>
      <c r="L24" s="263">
        <v>740</v>
      </c>
      <c r="M24" s="263">
        <v>18.729649999999999</v>
      </c>
    </row>
    <row r="25" spans="1:13">
      <c r="A25" s="282">
        <v>16</v>
      </c>
      <c r="B25" s="263" t="s">
        <v>290</v>
      </c>
      <c r="C25" s="263">
        <v>742.8</v>
      </c>
      <c r="D25" s="265">
        <v>756.2833333333333</v>
      </c>
      <c r="E25" s="265">
        <v>722.61666666666656</v>
      </c>
      <c r="F25" s="265">
        <v>702.43333333333328</v>
      </c>
      <c r="G25" s="265">
        <v>668.76666666666654</v>
      </c>
      <c r="H25" s="265">
        <v>776.46666666666658</v>
      </c>
      <c r="I25" s="265">
        <v>810.13333333333333</v>
      </c>
      <c r="J25" s="265">
        <v>830.31666666666661</v>
      </c>
      <c r="K25" s="263">
        <v>789.95</v>
      </c>
      <c r="L25" s="263">
        <v>736.1</v>
      </c>
      <c r="M25" s="263">
        <v>5.0537700000000001</v>
      </c>
    </row>
    <row r="26" spans="1:13">
      <c r="A26" s="282">
        <v>17</v>
      </c>
      <c r="B26" s="263" t="s">
        <v>223</v>
      </c>
      <c r="C26" s="263">
        <v>125.75</v>
      </c>
      <c r="D26" s="265">
        <v>128.38333333333333</v>
      </c>
      <c r="E26" s="265">
        <v>121.86666666666665</v>
      </c>
      <c r="F26" s="265">
        <v>117.98333333333332</v>
      </c>
      <c r="G26" s="265">
        <v>111.46666666666664</v>
      </c>
      <c r="H26" s="265">
        <v>132.26666666666665</v>
      </c>
      <c r="I26" s="265">
        <v>138.7833333333333</v>
      </c>
      <c r="J26" s="265">
        <v>142.66666666666666</v>
      </c>
      <c r="K26" s="263">
        <v>134.9</v>
      </c>
      <c r="L26" s="263">
        <v>124.5</v>
      </c>
      <c r="M26" s="263">
        <v>42.560740000000003</v>
      </c>
    </row>
    <row r="27" spans="1:13">
      <c r="A27" s="282">
        <v>18</v>
      </c>
      <c r="B27" s="263" t="s">
        <v>224</v>
      </c>
      <c r="C27" s="263">
        <v>204.8</v>
      </c>
      <c r="D27" s="265">
        <v>207.5</v>
      </c>
      <c r="E27" s="265">
        <v>199.05</v>
      </c>
      <c r="F27" s="265">
        <v>193.3</v>
      </c>
      <c r="G27" s="265">
        <v>184.85000000000002</v>
      </c>
      <c r="H27" s="265">
        <v>213.25</v>
      </c>
      <c r="I27" s="265">
        <v>221.7</v>
      </c>
      <c r="J27" s="265">
        <v>227.45</v>
      </c>
      <c r="K27" s="263">
        <v>215.95</v>
      </c>
      <c r="L27" s="263">
        <v>201.75</v>
      </c>
      <c r="M27" s="263">
        <v>19.584019999999999</v>
      </c>
    </row>
    <row r="28" spans="1:13">
      <c r="A28" s="282">
        <v>19</v>
      </c>
      <c r="B28" s="263" t="s">
        <v>225</v>
      </c>
      <c r="C28" s="263">
        <v>1794.3</v>
      </c>
      <c r="D28" s="265">
        <v>1790.1166666666668</v>
      </c>
      <c r="E28" s="265">
        <v>1775.4333333333336</v>
      </c>
      <c r="F28" s="265">
        <v>1756.5666666666668</v>
      </c>
      <c r="G28" s="265">
        <v>1741.8833333333337</v>
      </c>
      <c r="H28" s="265">
        <v>1808.9833333333336</v>
      </c>
      <c r="I28" s="265">
        <v>1823.666666666667</v>
      </c>
      <c r="J28" s="265">
        <v>1842.5333333333335</v>
      </c>
      <c r="K28" s="263">
        <v>1804.8</v>
      </c>
      <c r="L28" s="263">
        <v>1771.25</v>
      </c>
      <c r="M28" s="263">
        <v>0.41810999999999998</v>
      </c>
    </row>
    <row r="29" spans="1:13">
      <c r="A29" s="282">
        <v>20</v>
      </c>
      <c r="B29" s="263" t="s">
        <v>294</v>
      </c>
      <c r="C29" s="263">
        <v>902.15</v>
      </c>
      <c r="D29" s="265">
        <v>908.01666666666654</v>
      </c>
      <c r="E29" s="265">
        <v>893.23333333333312</v>
      </c>
      <c r="F29" s="265">
        <v>884.31666666666661</v>
      </c>
      <c r="G29" s="265">
        <v>869.53333333333319</v>
      </c>
      <c r="H29" s="265">
        <v>916.93333333333305</v>
      </c>
      <c r="I29" s="265">
        <v>931.71666666666658</v>
      </c>
      <c r="J29" s="265">
        <v>940.63333333333298</v>
      </c>
      <c r="K29" s="263">
        <v>922.8</v>
      </c>
      <c r="L29" s="263">
        <v>899.1</v>
      </c>
      <c r="M29" s="263">
        <v>1.9304600000000001</v>
      </c>
    </row>
    <row r="30" spans="1:13">
      <c r="A30" s="282">
        <v>21</v>
      </c>
      <c r="B30" s="263" t="s">
        <v>226</v>
      </c>
      <c r="C30" s="263">
        <v>2631.6</v>
      </c>
      <c r="D30" s="265">
        <v>2644.2000000000003</v>
      </c>
      <c r="E30" s="265">
        <v>2613.4000000000005</v>
      </c>
      <c r="F30" s="265">
        <v>2595.2000000000003</v>
      </c>
      <c r="G30" s="265">
        <v>2564.4000000000005</v>
      </c>
      <c r="H30" s="265">
        <v>2662.4000000000005</v>
      </c>
      <c r="I30" s="265">
        <v>2693.2000000000007</v>
      </c>
      <c r="J30" s="265">
        <v>2711.4000000000005</v>
      </c>
      <c r="K30" s="263">
        <v>2675</v>
      </c>
      <c r="L30" s="263">
        <v>2626</v>
      </c>
      <c r="M30" s="263">
        <v>0.5746</v>
      </c>
    </row>
    <row r="31" spans="1:13">
      <c r="A31" s="282">
        <v>22</v>
      </c>
      <c r="B31" s="263" t="s">
        <v>44</v>
      </c>
      <c r="C31" s="263">
        <v>866.1</v>
      </c>
      <c r="D31" s="265">
        <v>874.55000000000007</v>
      </c>
      <c r="E31" s="265">
        <v>853.55000000000018</v>
      </c>
      <c r="F31" s="265">
        <v>841.00000000000011</v>
      </c>
      <c r="G31" s="265">
        <v>820.00000000000023</v>
      </c>
      <c r="H31" s="265">
        <v>887.10000000000014</v>
      </c>
      <c r="I31" s="265">
        <v>908.09999999999991</v>
      </c>
      <c r="J31" s="265">
        <v>920.65000000000009</v>
      </c>
      <c r="K31" s="263">
        <v>895.55</v>
      </c>
      <c r="L31" s="263">
        <v>862</v>
      </c>
      <c r="M31" s="263">
        <v>6.0441200000000004</v>
      </c>
    </row>
    <row r="32" spans="1:13">
      <c r="A32" s="282">
        <v>23</v>
      </c>
      <c r="B32" s="263" t="s">
        <v>45</v>
      </c>
      <c r="C32" s="263">
        <v>280.85000000000002</v>
      </c>
      <c r="D32" s="265">
        <v>282.73333333333335</v>
      </c>
      <c r="E32" s="265">
        <v>278.11666666666667</v>
      </c>
      <c r="F32" s="265">
        <v>275.38333333333333</v>
      </c>
      <c r="G32" s="265">
        <v>270.76666666666665</v>
      </c>
      <c r="H32" s="265">
        <v>285.4666666666667</v>
      </c>
      <c r="I32" s="265">
        <v>290.08333333333337</v>
      </c>
      <c r="J32" s="265">
        <v>292.81666666666672</v>
      </c>
      <c r="K32" s="263">
        <v>287.35000000000002</v>
      </c>
      <c r="L32" s="263">
        <v>280</v>
      </c>
      <c r="M32" s="263">
        <v>50.16639</v>
      </c>
    </row>
    <row r="33" spans="1:13">
      <c r="A33" s="282">
        <v>24</v>
      </c>
      <c r="B33" s="263" t="s">
        <v>46</v>
      </c>
      <c r="C33" s="263">
        <v>2997.4</v>
      </c>
      <c r="D33" s="265">
        <v>3016.5666666666671</v>
      </c>
      <c r="E33" s="265">
        <v>2950.8333333333339</v>
      </c>
      <c r="F33" s="265">
        <v>2904.2666666666669</v>
      </c>
      <c r="G33" s="265">
        <v>2838.5333333333338</v>
      </c>
      <c r="H33" s="265">
        <v>3063.1333333333341</v>
      </c>
      <c r="I33" s="265">
        <v>3128.8666666666668</v>
      </c>
      <c r="J33" s="265">
        <v>3175.4333333333343</v>
      </c>
      <c r="K33" s="263">
        <v>3082.3</v>
      </c>
      <c r="L33" s="263">
        <v>2970</v>
      </c>
      <c r="M33" s="263">
        <v>7.4059900000000001</v>
      </c>
    </row>
    <row r="34" spans="1:13">
      <c r="A34" s="282">
        <v>25</v>
      </c>
      <c r="B34" s="263" t="s">
        <v>47</v>
      </c>
      <c r="C34" s="263">
        <v>223.65</v>
      </c>
      <c r="D34" s="265">
        <v>226.83333333333334</v>
      </c>
      <c r="E34" s="265">
        <v>219.31666666666669</v>
      </c>
      <c r="F34" s="265">
        <v>214.98333333333335</v>
      </c>
      <c r="G34" s="265">
        <v>207.4666666666667</v>
      </c>
      <c r="H34" s="265">
        <v>231.16666666666669</v>
      </c>
      <c r="I34" s="265">
        <v>238.68333333333334</v>
      </c>
      <c r="J34" s="265">
        <v>243.01666666666668</v>
      </c>
      <c r="K34" s="263">
        <v>234.35</v>
      </c>
      <c r="L34" s="263">
        <v>222.5</v>
      </c>
      <c r="M34" s="263">
        <v>51.767130000000002</v>
      </c>
    </row>
    <row r="35" spans="1:13">
      <c r="A35" s="282">
        <v>26</v>
      </c>
      <c r="B35" s="263" t="s">
        <v>48</v>
      </c>
      <c r="C35" s="263">
        <v>117.15</v>
      </c>
      <c r="D35" s="265">
        <v>118.98333333333333</v>
      </c>
      <c r="E35" s="265">
        <v>114.21666666666667</v>
      </c>
      <c r="F35" s="265">
        <v>111.28333333333333</v>
      </c>
      <c r="G35" s="265">
        <v>106.51666666666667</v>
      </c>
      <c r="H35" s="265">
        <v>121.91666666666667</v>
      </c>
      <c r="I35" s="265">
        <v>126.68333333333335</v>
      </c>
      <c r="J35" s="265">
        <v>129.61666666666667</v>
      </c>
      <c r="K35" s="263">
        <v>123.75</v>
      </c>
      <c r="L35" s="263">
        <v>116.05</v>
      </c>
      <c r="M35" s="263">
        <v>297.20641999999998</v>
      </c>
    </row>
    <row r="36" spans="1:13">
      <c r="A36" s="282">
        <v>27</v>
      </c>
      <c r="B36" s="263" t="s">
        <v>50</v>
      </c>
      <c r="C36" s="263">
        <v>2422.9499999999998</v>
      </c>
      <c r="D36" s="265">
        <v>2431.35</v>
      </c>
      <c r="E36" s="265">
        <v>2402.6999999999998</v>
      </c>
      <c r="F36" s="265">
        <v>2382.4499999999998</v>
      </c>
      <c r="G36" s="265">
        <v>2353.7999999999997</v>
      </c>
      <c r="H36" s="265">
        <v>2451.6</v>
      </c>
      <c r="I36" s="265">
        <v>2480.2500000000005</v>
      </c>
      <c r="J36" s="265">
        <v>2500.5</v>
      </c>
      <c r="K36" s="263">
        <v>2460</v>
      </c>
      <c r="L36" s="263">
        <v>2411.1</v>
      </c>
      <c r="M36" s="263">
        <v>16.231870000000001</v>
      </c>
    </row>
    <row r="37" spans="1:13">
      <c r="A37" s="282">
        <v>28</v>
      </c>
      <c r="B37" s="263" t="s">
        <v>52</v>
      </c>
      <c r="C37" s="263">
        <v>839.3</v>
      </c>
      <c r="D37" s="265">
        <v>841.13333333333333</v>
      </c>
      <c r="E37" s="265">
        <v>830.16666666666663</v>
      </c>
      <c r="F37" s="265">
        <v>821.0333333333333</v>
      </c>
      <c r="G37" s="265">
        <v>810.06666666666661</v>
      </c>
      <c r="H37" s="265">
        <v>850.26666666666665</v>
      </c>
      <c r="I37" s="265">
        <v>861.23333333333335</v>
      </c>
      <c r="J37" s="265">
        <v>870.36666666666667</v>
      </c>
      <c r="K37" s="263">
        <v>852.1</v>
      </c>
      <c r="L37" s="263">
        <v>832</v>
      </c>
      <c r="M37" s="263">
        <v>21.094100000000001</v>
      </c>
    </row>
    <row r="38" spans="1:13">
      <c r="A38" s="282">
        <v>29</v>
      </c>
      <c r="B38" s="263" t="s">
        <v>227</v>
      </c>
      <c r="C38" s="263">
        <v>3014.85</v>
      </c>
      <c r="D38" s="265">
        <v>3033.65</v>
      </c>
      <c r="E38" s="265">
        <v>2972.3</v>
      </c>
      <c r="F38" s="265">
        <v>2929.75</v>
      </c>
      <c r="G38" s="265">
        <v>2868.4</v>
      </c>
      <c r="H38" s="265">
        <v>3076.2000000000003</v>
      </c>
      <c r="I38" s="265">
        <v>3137.5499999999997</v>
      </c>
      <c r="J38" s="265">
        <v>3180.1000000000004</v>
      </c>
      <c r="K38" s="263">
        <v>3095</v>
      </c>
      <c r="L38" s="263">
        <v>2991.1</v>
      </c>
      <c r="M38" s="263">
        <v>3.04935</v>
      </c>
    </row>
    <row r="39" spans="1:13">
      <c r="A39" s="282">
        <v>30</v>
      </c>
      <c r="B39" s="263" t="s">
        <v>54</v>
      </c>
      <c r="C39" s="263">
        <v>727.9</v>
      </c>
      <c r="D39" s="265">
        <v>731.53333333333342</v>
      </c>
      <c r="E39" s="265">
        <v>721.06666666666683</v>
      </c>
      <c r="F39" s="265">
        <v>714.23333333333346</v>
      </c>
      <c r="G39" s="265">
        <v>703.76666666666688</v>
      </c>
      <c r="H39" s="265">
        <v>738.36666666666679</v>
      </c>
      <c r="I39" s="265">
        <v>748.83333333333326</v>
      </c>
      <c r="J39" s="265">
        <v>755.66666666666674</v>
      </c>
      <c r="K39" s="263">
        <v>742</v>
      </c>
      <c r="L39" s="263">
        <v>724.7</v>
      </c>
      <c r="M39" s="263">
        <v>123.80976</v>
      </c>
    </row>
    <row r="40" spans="1:13">
      <c r="A40" s="282">
        <v>31</v>
      </c>
      <c r="B40" s="263" t="s">
        <v>55</v>
      </c>
      <c r="C40" s="263">
        <v>3569.6</v>
      </c>
      <c r="D40" s="265">
        <v>3601.1333333333337</v>
      </c>
      <c r="E40" s="265">
        <v>3524.2666666666673</v>
      </c>
      <c r="F40" s="265">
        <v>3478.9333333333338</v>
      </c>
      <c r="G40" s="265">
        <v>3402.0666666666675</v>
      </c>
      <c r="H40" s="265">
        <v>3646.4666666666672</v>
      </c>
      <c r="I40" s="265">
        <v>3723.333333333333</v>
      </c>
      <c r="J40" s="265">
        <v>3768.666666666667</v>
      </c>
      <c r="K40" s="263">
        <v>3678</v>
      </c>
      <c r="L40" s="263">
        <v>3555.8</v>
      </c>
      <c r="M40" s="263">
        <v>7.7324000000000002</v>
      </c>
    </row>
    <row r="41" spans="1:13">
      <c r="A41" s="282">
        <v>32</v>
      </c>
      <c r="B41" s="263" t="s">
        <v>58</v>
      </c>
      <c r="C41" s="263">
        <v>5359.8</v>
      </c>
      <c r="D41" s="265">
        <v>5388.2166666666672</v>
      </c>
      <c r="E41" s="265">
        <v>5316.0333333333347</v>
      </c>
      <c r="F41" s="265">
        <v>5272.2666666666673</v>
      </c>
      <c r="G41" s="265">
        <v>5200.0833333333348</v>
      </c>
      <c r="H41" s="265">
        <v>5431.9833333333345</v>
      </c>
      <c r="I41" s="265">
        <v>5504.166666666667</v>
      </c>
      <c r="J41" s="265">
        <v>5547.9333333333343</v>
      </c>
      <c r="K41" s="263">
        <v>5460.4</v>
      </c>
      <c r="L41" s="263">
        <v>5344.45</v>
      </c>
      <c r="M41" s="263">
        <v>11.347580000000001</v>
      </c>
    </row>
    <row r="42" spans="1:13">
      <c r="A42" s="282">
        <v>33</v>
      </c>
      <c r="B42" s="263" t="s">
        <v>57</v>
      </c>
      <c r="C42" s="263">
        <v>9525.1</v>
      </c>
      <c r="D42" s="265">
        <v>9555.6666666666661</v>
      </c>
      <c r="E42" s="265">
        <v>9449.4833333333318</v>
      </c>
      <c r="F42" s="265">
        <v>9373.866666666665</v>
      </c>
      <c r="G42" s="265">
        <v>9267.6833333333307</v>
      </c>
      <c r="H42" s="265">
        <v>9631.2833333333328</v>
      </c>
      <c r="I42" s="265">
        <v>9737.4666666666672</v>
      </c>
      <c r="J42" s="265">
        <v>9813.0833333333339</v>
      </c>
      <c r="K42" s="263">
        <v>9661.85</v>
      </c>
      <c r="L42" s="263">
        <v>9480.0499999999993</v>
      </c>
      <c r="M42" s="263">
        <v>2.9344899999999998</v>
      </c>
    </row>
    <row r="43" spans="1:13">
      <c r="A43" s="282">
        <v>34</v>
      </c>
      <c r="B43" s="263" t="s">
        <v>228</v>
      </c>
      <c r="C43" s="263">
        <v>3475.8</v>
      </c>
      <c r="D43" s="265">
        <v>3482.25</v>
      </c>
      <c r="E43" s="265">
        <v>3435.5</v>
      </c>
      <c r="F43" s="265">
        <v>3395.2</v>
      </c>
      <c r="G43" s="265">
        <v>3348.45</v>
      </c>
      <c r="H43" s="265">
        <v>3522.55</v>
      </c>
      <c r="I43" s="265">
        <v>3569.3</v>
      </c>
      <c r="J43" s="265">
        <v>3609.6000000000004</v>
      </c>
      <c r="K43" s="263">
        <v>3529</v>
      </c>
      <c r="L43" s="263">
        <v>3441.95</v>
      </c>
      <c r="M43" s="263">
        <v>0.19722000000000001</v>
      </c>
    </row>
    <row r="44" spans="1:13">
      <c r="A44" s="282">
        <v>35</v>
      </c>
      <c r="B44" s="263" t="s">
        <v>59</v>
      </c>
      <c r="C44" s="263">
        <v>1635.25</v>
      </c>
      <c r="D44" s="265">
        <v>1632.4166666666667</v>
      </c>
      <c r="E44" s="265">
        <v>1624.8333333333335</v>
      </c>
      <c r="F44" s="265">
        <v>1614.4166666666667</v>
      </c>
      <c r="G44" s="265">
        <v>1606.8333333333335</v>
      </c>
      <c r="H44" s="265">
        <v>1642.8333333333335</v>
      </c>
      <c r="I44" s="265">
        <v>1650.416666666667</v>
      </c>
      <c r="J44" s="265">
        <v>1660.8333333333335</v>
      </c>
      <c r="K44" s="263">
        <v>1640</v>
      </c>
      <c r="L44" s="263">
        <v>1622</v>
      </c>
      <c r="M44" s="263">
        <v>4.3542699999999996</v>
      </c>
    </row>
    <row r="45" spans="1:13">
      <c r="A45" s="282">
        <v>36</v>
      </c>
      <c r="B45" s="263" t="s">
        <v>229</v>
      </c>
      <c r="C45" s="263">
        <v>335.9</v>
      </c>
      <c r="D45" s="265">
        <v>337.86666666666667</v>
      </c>
      <c r="E45" s="265">
        <v>332.43333333333334</v>
      </c>
      <c r="F45" s="265">
        <v>328.96666666666664</v>
      </c>
      <c r="G45" s="265">
        <v>323.5333333333333</v>
      </c>
      <c r="H45" s="265">
        <v>341.33333333333337</v>
      </c>
      <c r="I45" s="265">
        <v>346.76666666666677</v>
      </c>
      <c r="J45" s="265">
        <v>350.23333333333341</v>
      </c>
      <c r="K45" s="263">
        <v>343.3</v>
      </c>
      <c r="L45" s="263">
        <v>334.4</v>
      </c>
      <c r="M45" s="263">
        <v>42.027250000000002</v>
      </c>
    </row>
    <row r="46" spans="1:13">
      <c r="A46" s="282">
        <v>37</v>
      </c>
      <c r="B46" s="263" t="s">
        <v>60</v>
      </c>
      <c r="C46" s="263">
        <v>74.849999999999994</v>
      </c>
      <c r="D46" s="265">
        <v>76.033333333333331</v>
      </c>
      <c r="E46" s="265">
        <v>73.066666666666663</v>
      </c>
      <c r="F46" s="265">
        <v>71.283333333333331</v>
      </c>
      <c r="G46" s="265">
        <v>68.316666666666663</v>
      </c>
      <c r="H46" s="265">
        <v>77.816666666666663</v>
      </c>
      <c r="I46" s="265">
        <v>80.783333333333331</v>
      </c>
      <c r="J46" s="265">
        <v>82.566666666666663</v>
      </c>
      <c r="K46" s="263">
        <v>79</v>
      </c>
      <c r="L46" s="263">
        <v>74.25</v>
      </c>
      <c r="M46" s="263">
        <v>477.39116999999999</v>
      </c>
    </row>
    <row r="47" spans="1:13">
      <c r="A47" s="282">
        <v>38</v>
      </c>
      <c r="B47" s="263" t="s">
        <v>61</v>
      </c>
      <c r="C47" s="263">
        <v>68.599999999999994</v>
      </c>
      <c r="D47" s="265">
        <v>69.783333333333331</v>
      </c>
      <c r="E47" s="265">
        <v>66.966666666666669</v>
      </c>
      <c r="F47" s="265">
        <v>65.333333333333343</v>
      </c>
      <c r="G47" s="265">
        <v>62.51666666666668</v>
      </c>
      <c r="H47" s="265">
        <v>71.416666666666657</v>
      </c>
      <c r="I47" s="265">
        <v>74.23333333333332</v>
      </c>
      <c r="J47" s="265">
        <v>75.866666666666646</v>
      </c>
      <c r="K47" s="263">
        <v>72.599999999999994</v>
      </c>
      <c r="L47" s="263">
        <v>68.150000000000006</v>
      </c>
      <c r="M47" s="263">
        <v>38.439010000000003</v>
      </c>
    </row>
    <row r="48" spans="1:13">
      <c r="A48" s="282">
        <v>39</v>
      </c>
      <c r="B48" s="263" t="s">
        <v>62</v>
      </c>
      <c r="C48" s="263">
        <v>1480.35</v>
      </c>
      <c r="D48" s="265">
        <v>1483.45</v>
      </c>
      <c r="E48" s="265">
        <v>1471.9</v>
      </c>
      <c r="F48" s="265">
        <v>1463.45</v>
      </c>
      <c r="G48" s="265">
        <v>1451.9</v>
      </c>
      <c r="H48" s="265">
        <v>1491.9</v>
      </c>
      <c r="I48" s="265">
        <v>1503.4499999999998</v>
      </c>
      <c r="J48" s="265">
        <v>1511.9</v>
      </c>
      <c r="K48" s="263">
        <v>1495</v>
      </c>
      <c r="L48" s="263">
        <v>1475</v>
      </c>
      <c r="M48" s="263">
        <v>4.0205799999999998</v>
      </c>
    </row>
    <row r="49" spans="1:13">
      <c r="A49" s="282">
        <v>40</v>
      </c>
      <c r="B49" s="263" t="s">
        <v>65</v>
      </c>
      <c r="C49" s="263">
        <v>714.75</v>
      </c>
      <c r="D49" s="265">
        <v>719.1</v>
      </c>
      <c r="E49" s="265">
        <v>708.15000000000009</v>
      </c>
      <c r="F49" s="265">
        <v>701.55000000000007</v>
      </c>
      <c r="G49" s="265">
        <v>690.60000000000014</v>
      </c>
      <c r="H49" s="265">
        <v>725.7</v>
      </c>
      <c r="I49" s="265">
        <v>736.65000000000009</v>
      </c>
      <c r="J49" s="265">
        <v>743.25</v>
      </c>
      <c r="K49" s="263">
        <v>730.05</v>
      </c>
      <c r="L49" s="263">
        <v>712.5</v>
      </c>
      <c r="M49" s="263">
        <v>8.3355099999999993</v>
      </c>
    </row>
    <row r="50" spans="1:13">
      <c r="A50" s="282">
        <v>41</v>
      </c>
      <c r="B50" s="263" t="s">
        <v>64</v>
      </c>
      <c r="C50" s="263">
        <v>133.85</v>
      </c>
      <c r="D50" s="265">
        <v>135.04999999999998</v>
      </c>
      <c r="E50" s="265">
        <v>131.64999999999998</v>
      </c>
      <c r="F50" s="265">
        <v>129.44999999999999</v>
      </c>
      <c r="G50" s="265">
        <v>126.04999999999998</v>
      </c>
      <c r="H50" s="265">
        <v>137.24999999999997</v>
      </c>
      <c r="I50" s="265">
        <v>140.65</v>
      </c>
      <c r="J50" s="265">
        <v>142.84999999999997</v>
      </c>
      <c r="K50" s="263">
        <v>138.44999999999999</v>
      </c>
      <c r="L50" s="263">
        <v>132.85</v>
      </c>
      <c r="M50" s="263">
        <v>119.51944</v>
      </c>
    </row>
    <row r="51" spans="1:13">
      <c r="A51" s="282">
        <v>42</v>
      </c>
      <c r="B51" s="263" t="s">
        <v>66</v>
      </c>
      <c r="C51" s="263">
        <v>591.04999999999995</v>
      </c>
      <c r="D51" s="265">
        <v>598.7166666666667</v>
      </c>
      <c r="E51" s="265">
        <v>573.68333333333339</v>
      </c>
      <c r="F51" s="265">
        <v>556.31666666666672</v>
      </c>
      <c r="G51" s="265">
        <v>531.28333333333342</v>
      </c>
      <c r="H51" s="265">
        <v>616.08333333333337</v>
      </c>
      <c r="I51" s="265">
        <v>641.11666666666667</v>
      </c>
      <c r="J51" s="265">
        <v>658.48333333333335</v>
      </c>
      <c r="K51" s="263">
        <v>623.75</v>
      </c>
      <c r="L51" s="263">
        <v>581.35</v>
      </c>
      <c r="M51" s="263">
        <v>25.986059999999998</v>
      </c>
    </row>
    <row r="52" spans="1:13">
      <c r="A52" s="282">
        <v>43</v>
      </c>
      <c r="B52" s="263" t="s">
        <v>69</v>
      </c>
      <c r="C52" s="263">
        <v>50.1</v>
      </c>
      <c r="D52" s="265">
        <v>51.1</v>
      </c>
      <c r="E52" s="265">
        <v>48.2</v>
      </c>
      <c r="F52" s="265">
        <v>46.300000000000004</v>
      </c>
      <c r="G52" s="265">
        <v>43.400000000000006</v>
      </c>
      <c r="H52" s="265">
        <v>53</v>
      </c>
      <c r="I52" s="265">
        <v>55.899999999999991</v>
      </c>
      <c r="J52" s="265">
        <v>57.8</v>
      </c>
      <c r="K52" s="263">
        <v>54</v>
      </c>
      <c r="L52" s="263">
        <v>49.2</v>
      </c>
      <c r="M52" s="263">
        <v>607.27935000000002</v>
      </c>
    </row>
    <row r="53" spans="1:13">
      <c r="A53" s="282">
        <v>44</v>
      </c>
      <c r="B53" s="263" t="s">
        <v>73</v>
      </c>
      <c r="C53" s="263">
        <v>432.05</v>
      </c>
      <c r="D53" s="265">
        <v>436.2833333333333</v>
      </c>
      <c r="E53" s="265">
        <v>425.86666666666662</v>
      </c>
      <c r="F53" s="265">
        <v>419.68333333333334</v>
      </c>
      <c r="G53" s="265">
        <v>409.26666666666665</v>
      </c>
      <c r="H53" s="265">
        <v>442.46666666666658</v>
      </c>
      <c r="I53" s="265">
        <v>452.88333333333333</v>
      </c>
      <c r="J53" s="265">
        <v>459.06666666666655</v>
      </c>
      <c r="K53" s="263">
        <v>446.7</v>
      </c>
      <c r="L53" s="263">
        <v>430.1</v>
      </c>
      <c r="M53" s="263">
        <v>288.49799000000002</v>
      </c>
    </row>
    <row r="54" spans="1:13">
      <c r="A54" s="282">
        <v>45</v>
      </c>
      <c r="B54" s="263" t="s">
        <v>68</v>
      </c>
      <c r="C54" s="263">
        <v>522.9</v>
      </c>
      <c r="D54" s="265">
        <v>524.30000000000007</v>
      </c>
      <c r="E54" s="265">
        <v>517.60000000000014</v>
      </c>
      <c r="F54" s="265">
        <v>512.30000000000007</v>
      </c>
      <c r="G54" s="265">
        <v>505.60000000000014</v>
      </c>
      <c r="H54" s="265">
        <v>529.60000000000014</v>
      </c>
      <c r="I54" s="265">
        <v>536.30000000000018</v>
      </c>
      <c r="J54" s="265">
        <v>541.60000000000014</v>
      </c>
      <c r="K54" s="263">
        <v>531</v>
      </c>
      <c r="L54" s="263">
        <v>519</v>
      </c>
      <c r="M54" s="263">
        <v>83.264300000000006</v>
      </c>
    </row>
    <row r="55" spans="1:13">
      <c r="A55" s="282">
        <v>46</v>
      </c>
      <c r="B55" s="263" t="s">
        <v>70</v>
      </c>
      <c r="C55" s="263">
        <v>388.2</v>
      </c>
      <c r="D55" s="265">
        <v>389.39999999999992</v>
      </c>
      <c r="E55" s="265">
        <v>385.19999999999982</v>
      </c>
      <c r="F55" s="265">
        <v>382.19999999999987</v>
      </c>
      <c r="G55" s="265">
        <v>377.99999999999977</v>
      </c>
      <c r="H55" s="265">
        <v>392.39999999999986</v>
      </c>
      <c r="I55" s="265">
        <v>396.6</v>
      </c>
      <c r="J55" s="265">
        <v>399.59999999999991</v>
      </c>
      <c r="K55" s="263">
        <v>393.6</v>
      </c>
      <c r="L55" s="263">
        <v>386.4</v>
      </c>
      <c r="M55" s="263">
        <v>21.050689999999999</v>
      </c>
    </row>
    <row r="56" spans="1:13">
      <c r="A56" s="282">
        <v>47</v>
      </c>
      <c r="B56" s="263" t="s">
        <v>230</v>
      </c>
      <c r="C56" s="263">
        <v>1173.3</v>
      </c>
      <c r="D56" s="265">
        <v>1177.5833333333333</v>
      </c>
      <c r="E56" s="265">
        <v>1160.7666666666664</v>
      </c>
      <c r="F56" s="265">
        <v>1148.2333333333331</v>
      </c>
      <c r="G56" s="265">
        <v>1131.4166666666663</v>
      </c>
      <c r="H56" s="265">
        <v>1190.1166666666666</v>
      </c>
      <c r="I56" s="265">
        <v>1206.9333333333336</v>
      </c>
      <c r="J56" s="265">
        <v>1219.4666666666667</v>
      </c>
      <c r="K56" s="263">
        <v>1194.4000000000001</v>
      </c>
      <c r="L56" s="263">
        <v>1165.05</v>
      </c>
      <c r="M56" s="263">
        <v>0.41143000000000002</v>
      </c>
    </row>
    <row r="57" spans="1:13">
      <c r="A57" s="282">
        <v>48</v>
      </c>
      <c r="B57" s="263" t="s">
        <v>71</v>
      </c>
      <c r="C57" s="263">
        <v>14623.85</v>
      </c>
      <c r="D57" s="265">
        <v>14719.033333333333</v>
      </c>
      <c r="E57" s="265">
        <v>14444.816666666666</v>
      </c>
      <c r="F57" s="265">
        <v>14265.783333333333</v>
      </c>
      <c r="G57" s="265">
        <v>13991.566666666666</v>
      </c>
      <c r="H57" s="265">
        <v>14898.066666666666</v>
      </c>
      <c r="I57" s="265">
        <v>15172.283333333333</v>
      </c>
      <c r="J57" s="265">
        <v>15351.316666666666</v>
      </c>
      <c r="K57" s="263">
        <v>14993.25</v>
      </c>
      <c r="L57" s="263">
        <v>14540</v>
      </c>
      <c r="M57" s="263">
        <v>0.28294999999999998</v>
      </c>
    </row>
    <row r="58" spans="1:13">
      <c r="A58" s="282">
        <v>49</v>
      </c>
      <c r="B58" s="263" t="s">
        <v>74</v>
      </c>
      <c r="C58" s="263">
        <v>3467.9</v>
      </c>
      <c r="D58" s="265">
        <v>3471.0666666666671</v>
      </c>
      <c r="E58" s="265">
        <v>3443.1333333333341</v>
      </c>
      <c r="F58" s="265">
        <v>3418.3666666666672</v>
      </c>
      <c r="G58" s="265">
        <v>3390.4333333333343</v>
      </c>
      <c r="H58" s="265">
        <v>3495.8333333333339</v>
      </c>
      <c r="I58" s="265">
        <v>3523.7666666666673</v>
      </c>
      <c r="J58" s="265">
        <v>3548.5333333333338</v>
      </c>
      <c r="K58" s="263">
        <v>3499</v>
      </c>
      <c r="L58" s="263">
        <v>3446.3</v>
      </c>
      <c r="M58" s="263">
        <v>3.7813599999999998</v>
      </c>
    </row>
    <row r="59" spans="1:13">
      <c r="A59" s="282">
        <v>50</v>
      </c>
      <c r="B59" s="263" t="s">
        <v>80</v>
      </c>
      <c r="C59" s="263">
        <v>612.15</v>
      </c>
      <c r="D59" s="265">
        <v>616.08333333333337</v>
      </c>
      <c r="E59" s="265">
        <v>606.16666666666674</v>
      </c>
      <c r="F59" s="265">
        <v>600.18333333333339</v>
      </c>
      <c r="G59" s="265">
        <v>590.26666666666677</v>
      </c>
      <c r="H59" s="265">
        <v>622.06666666666672</v>
      </c>
      <c r="I59" s="265">
        <v>631.98333333333346</v>
      </c>
      <c r="J59" s="265">
        <v>637.9666666666667</v>
      </c>
      <c r="K59" s="263">
        <v>626</v>
      </c>
      <c r="L59" s="263">
        <v>610.1</v>
      </c>
      <c r="M59" s="263">
        <v>2.0730599999999999</v>
      </c>
    </row>
    <row r="60" spans="1:13">
      <c r="A60" s="282">
        <v>51</v>
      </c>
      <c r="B60" s="263" t="s">
        <v>75</v>
      </c>
      <c r="C60" s="263">
        <v>429.15</v>
      </c>
      <c r="D60" s="265">
        <v>432.96666666666664</v>
      </c>
      <c r="E60" s="265">
        <v>422.98333333333329</v>
      </c>
      <c r="F60" s="265">
        <v>416.81666666666666</v>
      </c>
      <c r="G60" s="265">
        <v>406.83333333333331</v>
      </c>
      <c r="H60" s="265">
        <v>439.13333333333327</v>
      </c>
      <c r="I60" s="265">
        <v>449.11666666666662</v>
      </c>
      <c r="J60" s="265">
        <v>455.28333333333325</v>
      </c>
      <c r="K60" s="263">
        <v>442.95</v>
      </c>
      <c r="L60" s="263">
        <v>426.8</v>
      </c>
      <c r="M60" s="263">
        <v>13.59127</v>
      </c>
    </row>
    <row r="61" spans="1:13">
      <c r="A61" s="282">
        <v>52</v>
      </c>
      <c r="B61" s="263" t="s">
        <v>76</v>
      </c>
      <c r="C61" s="263">
        <v>150.25</v>
      </c>
      <c r="D61" s="265">
        <v>152.53333333333333</v>
      </c>
      <c r="E61" s="265">
        <v>146.91666666666666</v>
      </c>
      <c r="F61" s="265">
        <v>143.58333333333331</v>
      </c>
      <c r="G61" s="265">
        <v>137.96666666666664</v>
      </c>
      <c r="H61" s="265">
        <v>155.86666666666667</v>
      </c>
      <c r="I61" s="265">
        <v>161.48333333333335</v>
      </c>
      <c r="J61" s="265">
        <v>164.81666666666669</v>
      </c>
      <c r="K61" s="263">
        <v>158.15</v>
      </c>
      <c r="L61" s="263">
        <v>149.19999999999999</v>
      </c>
      <c r="M61" s="263">
        <v>175.52475000000001</v>
      </c>
    </row>
    <row r="62" spans="1:13">
      <c r="A62" s="282">
        <v>53</v>
      </c>
      <c r="B62" s="263" t="s">
        <v>77</v>
      </c>
      <c r="C62" s="263">
        <v>124.35</v>
      </c>
      <c r="D62" s="265">
        <v>125.28333333333335</v>
      </c>
      <c r="E62" s="265">
        <v>123.06666666666669</v>
      </c>
      <c r="F62" s="265">
        <v>121.78333333333335</v>
      </c>
      <c r="G62" s="265">
        <v>119.56666666666669</v>
      </c>
      <c r="H62" s="265">
        <v>126.56666666666669</v>
      </c>
      <c r="I62" s="265">
        <v>128.78333333333336</v>
      </c>
      <c r="J62" s="265">
        <v>130.06666666666669</v>
      </c>
      <c r="K62" s="263">
        <v>127.5</v>
      </c>
      <c r="L62" s="263">
        <v>124</v>
      </c>
      <c r="M62" s="263">
        <v>11.468450000000001</v>
      </c>
    </row>
    <row r="63" spans="1:13">
      <c r="A63" s="282">
        <v>54</v>
      </c>
      <c r="B63" s="263" t="s">
        <v>81</v>
      </c>
      <c r="C63" s="263">
        <v>529.6</v>
      </c>
      <c r="D63" s="265">
        <v>533.23333333333335</v>
      </c>
      <c r="E63" s="265">
        <v>522.41666666666674</v>
      </c>
      <c r="F63" s="265">
        <v>515.23333333333335</v>
      </c>
      <c r="G63" s="265">
        <v>504.41666666666674</v>
      </c>
      <c r="H63" s="265">
        <v>540.41666666666674</v>
      </c>
      <c r="I63" s="265">
        <v>551.23333333333335</v>
      </c>
      <c r="J63" s="265">
        <v>558.41666666666674</v>
      </c>
      <c r="K63" s="263">
        <v>544.04999999999995</v>
      </c>
      <c r="L63" s="263">
        <v>526.04999999999995</v>
      </c>
      <c r="M63" s="263">
        <v>22.35033</v>
      </c>
    </row>
    <row r="64" spans="1:13">
      <c r="A64" s="282">
        <v>55</v>
      </c>
      <c r="B64" s="263" t="s">
        <v>82</v>
      </c>
      <c r="C64" s="263">
        <v>772.15</v>
      </c>
      <c r="D64" s="265">
        <v>778.98333333333323</v>
      </c>
      <c r="E64" s="265">
        <v>763.16666666666652</v>
      </c>
      <c r="F64" s="265">
        <v>754.18333333333328</v>
      </c>
      <c r="G64" s="265">
        <v>738.36666666666656</v>
      </c>
      <c r="H64" s="265">
        <v>787.96666666666647</v>
      </c>
      <c r="I64" s="265">
        <v>803.7833333333333</v>
      </c>
      <c r="J64" s="265">
        <v>812.76666666666642</v>
      </c>
      <c r="K64" s="263">
        <v>794.8</v>
      </c>
      <c r="L64" s="263">
        <v>770</v>
      </c>
      <c r="M64" s="263">
        <v>32.460920000000002</v>
      </c>
    </row>
    <row r="65" spans="1:13">
      <c r="A65" s="282">
        <v>56</v>
      </c>
      <c r="B65" s="263" t="s">
        <v>231</v>
      </c>
      <c r="C65" s="263">
        <v>169.1</v>
      </c>
      <c r="D65" s="265">
        <v>169.81666666666666</v>
      </c>
      <c r="E65" s="265">
        <v>167.28333333333333</v>
      </c>
      <c r="F65" s="265">
        <v>165.46666666666667</v>
      </c>
      <c r="G65" s="265">
        <v>162.93333333333334</v>
      </c>
      <c r="H65" s="265">
        <v>171.63333333333333</v>
      </c>
      <c r="I65" s="265">
        <v>174.16666666666663</v>
      </c>
      <c r="J65" s="265">
        <v>175.98333333333332</v>
      </c>
      <c r="K65" s="263">
        <v>172.35</v>
      </c>
      <c r="L65" s="263">
        <v>168</v>
      </c>
      <c r="M65" s="263">
        <v>20.788399999999999</v>
      </c>
    </row>
    <row r="66" spans="1:13">
      <c r="A66" s="282">
        <v>57</v>
      </c>
      <c r="B66" s="263" t="s">
        <v>83</v>
      </c>
      <c r="C66" s="263">
        <v>139.85</v>
      </c>
      <c r="D66" s="265">
        <v>141.6</v>
      </c>
      <c r="E66" s="265">
        <v>137.75</v>
      </c>
      <c r="F66" s="265">
        <v>135.65</v>
      </c>
      <c r="G66" s="265">
        <v>131.80000000000001</v>
      </c>
      <c r="H66" s="265">
        <v>143.69999999999999</v>
      </c>
      <c r="I66" s="265">
        <v>147.54999999999995</v>
      </c>
      <c r="J66" s="265">
        <v>149.64999999999998</v>
      </c>
      <c r="K66" s="263">
        <v>145.44999999999999</v>
      </c>
      <c r="L66" s="263">
        <v>139.5</v>
      </c>
      <c r="M66" s="263">
        <v>155.54810000000001</v>
      </c>
    </row>
    <row r="67" spans="1:13">
      <c r="A67" s="282">
        <v>58</v>
      </c>
      <c r="B67" s="263" t="s">
        <v>823</v>
      </c>
      <c r="C67" s="263">
        <v>2949.55</v>
      </c>
      <c r="D67" s="265">
        <v>2970.5166666666664</v>
      </c>
      <c r="E67" s="265">
        <v>2909.0333333333328</v>
      </c>
      <c r="F67" s="265">
        <v>2868.5166666666664</v>
      </c>
      <c r="G67" s="265">
        <v>2807.0333333333328</v>
      </c>
      <c r="H67" s="265">
        <v>3011.0333333333328</v>
      </c>
      <c r="I67" s="265">
        <v>3072.5166666666664</v>
      </c>
      <c r="J67" s="265">
        <v>3113.0333333333328</v>
      </c>
      <c r="K67" s="263">
        <v>3032</v>
      </c>
      <c r="L67" s="263">
        <v>2930</v>
      </c>
      <c r="M67" s="263">
        <v>7.8404600000000002</v>
      </c>
    </row>
    <row r="68" spans="1:13">
      <c r="A68" s="282">
        <v>59</v>
      </c>
      <c r="B68" s="263" t="s">
        <v>84</v>
      </c>
      <c r="C68" s="263">
        <v>1594.55</v>
      </c>
      <c r="D68" s="265">
        <v>1600.8833333333332</v>
      </c>
      <c r="E68" s="265">
        <v>1583.6666666666665</v>
      </c>
      <c r="F68" s="265">
        <v>1572.7833333333333</v>
      </c>
      <c r="G68" s="265">
        <v>1555.5666666666666</v>
      </c>
      <c r="H68" s="265">
        <v>1611.7666666666664</v>
      </c>
      <c r="I68" s="265">
        <v>1628.9833333333331</v>
      </c>
      <c r="J68" s="265">
        <v>1639.8666666666663</v>
      </c>
      <c r="K68" s="263">
        <v>1618.1</v>
      </c>
      <c r="L68" s="263">
        <v>1590</v>
      </c>
      <c r="M68" s="263">
        <v>2.06352</v>
      </c>
    </row>
    <row r="69" spans="1:13">
      <c r="A69" s="282">
        <v>60</v>
      </c>
      <c r="B69" s="263" t="s">
        <v>85</v>
      </c>
      <c r="C69" s="263">
        <v>539.1</v>
      </c>
      <c r="D69" s="265">
        <v>544.48333333333323</v>
      </c>
      <c r="E69" s="265">
        <v>531.46666666666647</v>
      </c>
      <c r="F69" s="265">
        <v>523.83333333333326</v>
      </c>
      <c r="G69" s="265">
        <v>510.81666666666649</v>
      </c>
      <c r="H69" s="265">
        <v>552.11666666666645</v>
      </c>
      <c r="I69" s="265">
        <v>565.1333333333331</v>
      </c>
      <c r="J69" s="265">
        <v>572.76666666666642</v>
      </c>
      <c r="K69" s="263">
        <v>557.5</v>
      </c>
      <c r="L69" s="263">
        <v>536.85</v>
      </c>
      <c r="M69" s="263">
        <v>23.640820000000001</v>
      </c>
    </row>
    <row r="70" spans="1:13">
      <c r="A70" s="282">
        <v>61</v>
      </c>
      <c r="B70" s="263" t="s">
        <v>232</v>
      </c>
      <c r="C70" s="263">
        <v>761.7</v>
      </c>
      <c r="D70" s="265">
        <v>763.69999999999993</v>
      </c>
      <c r="E70" s="265">
        <v>750.99999999999989</v>
      </c>
      <c r="F70" s="265">
        <v>740.3</v>
      </c>
      <c r="G70" s="265">
        <v>727.59999999999991</v>
      </c>
      <c r="H70" s="265">
        <v>774.39999999999986</v>
      </c>
      <c r="I70" s="265">
        <v>787.09999999999991</v>
      </c>
      <c r="J70" s="265">
        <v>797.79999999999984</v>
      </c>
      <c r="K70" s="263">
        <v>776.4</v>
      </c>
      <c r="L70" s="263">
        <v>753</v>
      </c>
      <c r="M70" s="263">
        <v>1.34314</v>
      </c>
    </row>
    <row r="71" spans="1:13">
      <c r="A71" s="282">
        <v>62</v>
      </c>
      <c r="B71" s="263" t="s">
        <v>233</v>
      </c>
      <c r="C71" s="263">
        <v>386.1</v>
      </c>
      <c r="D71" s="265">
        <v>391.60000000000008</v>
      </c>
      <c r="E71" s="265">
        <v>374.65000000000015</v>
      </c>
      <c r="F71" s="265">
        <v>363.20000000000005</v>
      </c>
      <c r="G71" s="265">
        <v>346.25000000000011</v>
      </c>
      <c r="H71" s="265">
        <v>403.05000000000018</v>
      </c>
      <c r="I71" s="265">
        <v>420.00000000000011</v>
      </c>
      <c r="J71" s="265">
        <v>431.45000000000022</v>
      </c>
      <c r="K71" s="263">
        <v>408.55</v>
      </c>
      <c r="L71" s="263">
        <v>380.15</v>
      </c>
      <c r="M71" s="263">
        <v>16.870090000000001</v>
      </c>
    </row>
    <row r="72" spans="1:13">
      <c r="A72" s="282">
        <v>63</v>
      </c>
      <c r="B72" s="263" t="s">
        <v>86</v>
      </c>
      <c r="C72" s="263">
        <v>839.05</v>
      </c>
      <c r="D72" s="265">
        <v>846.71666666666658</v>
      </c>
      <c r="E72" s="265">
        <v>827.78333333333319</v>
      </c>
      <c r="F72" s="265">
        <v>816.51666666666665</v>
      </c>
      <c r="G72" s="265">
        <v>797.58333333333326</v>
      </c>
      <c r="H72" s="265">
        <v>857.98333333333312</v>
      </c>
      <c r="I72" s="265">
        <v>876.91666666666652</v>
      </c>
      <c r="J72" s="265">
        <v>888.18333333333305</v>
      </c>
      <c r="K72" s="263">
        <v>865.65</v>
      </c>
      <c r="L72" s="263">
        <v>835.45</v>
      </c>
      <c r="M72" s="263">
        <v>11.181240000000001</v>
      </c>
    </row>
    <row r="73" spans="1:13">
      <c r="A73" s="282">
        <v>64</v>
      </c>
      <c r="B73" s="263" t="s">
        <v>92</v>
      </c>
      <c r="C73" s="263">
        <v>291.14999999999998</v>
      </c>
      <c r="D73" s="265">
        <v>295.61666666666662</v>
      </c>
      <c r="E73" s="265">
        <v>285.03333333333325</v>
      </c>
      <c r="F73" s="265">
        <v>278.91666666666663</v>
      </c>
      <c r="G73" s="265">
        <v>268.33333333333326</v>
      </c>
      <c r="H73" s="265">
        <v>301.73333333333323</v>
      </c>
      <c r="I73" s="265">
        <v>312.31666666666661</v>
      </c>
      <c r="J73" s="265">
        <v>318.43333333333322</v>
      </c>
      <c r="K73" s="263">
        <v>306.2</v>
      </c>
      <c r="L73" s="263">
        <v>289.5</v>
      </c>
      <c r="M73" s="263">
        <v>77.543210000000002</v>
      </c>
    </row>
    <row r="74" spans="1:13">
      <c r="A74" s="282">
        <v>65</v>
      </c>
      <c r="B74" s="263" t="s">
        <v>87</v>
      </c>
      <c r="C74" s="263">
        <v>527.54999999999995</v>
      </c>
      <c r="D74" s="265">
        <v>528.76666666666665</v>
      </c>
      <c r="E74" s="265">
        <v>524.0333333333333</v>
      </c>
      <c r="F74" s="265">
        <v>520.51666666666665</v>
      </c>
      <c r="G74" s="265">
        <v>515.7833333333333</v>
      </c>
      <c r="H74" s="265">
        <v>532.2833333333333</v>
      </c>
      <c r="I74" s="265">
        <v>537.01666666666665</v>
      </c>
      <c r="J74" s="265">
        <v>540.5333333333333</v>
      </c>
      <c r="K74" s="263">
        <v>533.5</v>
      </c>
      <c r="L74" s="263">
        <v>525.25</v>
      </c>
      <c r="M74" s="263">
        <v>20.54354</v>
      </c>
    </row>
    <row r="75" spans="1:13">
      <c r="A75" s="282">
        <v>66</v>
      </c>
      <c r="B75" s="263" t="s">
        <v>234</v>
      </c>
      <c r="C75" s="263">
        <v>1558.6</v>
      </c>
      <c r="D75" s="265">
        <v>1592.3166666666666</v>
      </c>
      <c r="E75" s="265">
        <v>1494.8833333333332</v>
      </c>
      <c r="F75" s="265">
        <v>1431.1666666666665</v>
      </c>
      <c r="G75" s="265">
        <v>1333.7333333333331</v>
      </c>
      <c r="H75" s="265">
        <v>1656.0333333333333</v>
      </c>
      <c r="I75" s="265">
        <v>1753.4666666666667</v>
      </c>
      <c r="J75" s="265">
        <v>1817.1833333333334</v>
      </c>
      <c r="K75" s="263">
        <v>1689.75</v>
      </c>
      <c r="L75" s="263">
        <v>1528.6</v>
      </c>
      <c r="M75" s="263">
        <v>11.67113</v>
      </c>
    </row>
    <row r="76" spans="1:13">
      <c r="A76" s="282">
        <v>67</v>
      </c>
      <c r="B76" s="263" t="s">
        <v>834</v>
      </c>
      <c r="C76" s="263">
        <v>281.7</v>
      </c>
      <c r="D76" s="265">
        <v>285.7833333333333</v>
      </c>
      <c r="E76" s="265">
        <v>265.91666666666663</v>
      </c>
      <c r="F76" s="265">
        <v>250.13333333333333</v>
      </c>
      <c r="G76" s="265">
        <v>230.26666666666665</v>
      </c>
      <c r="H76" s="265">
        <v>301.56666666666661</v>
      </c>
      <c r="I76" s="265">
        <v>321.43333333333328</v>
      </c>
      <c r="J76" s="265">
        <v>337.21666666666658</v>
      </c>
      <c r="K76" s="263">
        <v>305.64999999999998</v>
      </c>
      <c r="L76" s="263">
        <v>270</v>
      </c>
      <c r="M76" s="263">
        <v>28.162980000000001</v>
      </c>
    </row>
    <row r="77" spans="1:13">
      <c r="A77" s="282">
        <v>68</v>
      </c>
      <c r="B77" s="263" t="s">
        <v>90</v>
      </c>
      <c r="C77" s="263">
        <v>3378.3</v>
      </c>
      <c r="D77" s="265">
        <v>3371.9166666666665</v>
      </c>
      <c r="E77" s="265">
        <v>3351.4833333333331</v>
      </c>
      <c r="F77" s="265">
        <v>3324.6666666666665</v>
      </c>
      <c r="G77" s="265">
        <v>3304.2333333333331</v>
      </c>
      <c r="H77" s="265">
        <v>3398.7333333333331</v>
      </c>
      <c r="I77" s="265">
        <v>3419.1666666666665</v>
      </c>
      <c r="J77" s="265">
        <v>3445.9833333333331</v>
      </c>
      <c r="K77" s="263">
        <v>3392.35</v>
      </c>
      <c r="L77" s="263">
        <v>3345.1</v>
      </c>
      <c r="M77" s="263">
        <v>5.4736399999999996</v>
      </c>
    </row>
    <row r="78" spans="1:13">
      <c r="A78" s="282">
        <v>69</v>
      </c>
      <c r="B78" s="263" t="s">
        <v>348</v>
      </c>
      <c r="C78" s="263">
        <v>2450.3000000000002</v>
      </c>
      <c r="D78" s="265">
        <v>2483.1333333333337</v>
      </c>
      <c r="E78" s="265">
        <v>2398.2166666666672</v>
      </c>
      <c r="F78" s="265">
        <v>2346.1333333333337</v>
      </c>
      <c r="G78" s="265">
        <v>2261.2166666666672</v>
      </c>
      <c r="H78" s="265">
        <v>2535.2166666666672</v>
      </c>
      <c r="I78" s="265">
        <v>2620.1333333333341</v>
      </c>
      <c r="J78" s="265">
        <v>2672.2166666666672</v>
      </c>
      <c r="K78" s="263">
        <v>2568.0500000000002</v>
      </c>
      <c r="L78" s="263">
        <v>2431.0500000000002</v>
      </c>
      <c r="M78" s="263">
        <v>2.7049400000000001</v>
      </c>
    </row>
    <row r="79" spans="1:13">
      <c r="A79" s="282">
        <v>70</v>
      </c>
      <c r="B79" s="263" t="s">
        <v>93</v>
      </c>
      <c r="C79" s="263">
        <v>4355.8500000000004</v>
      </c>
      <c r="D79" s="265">
        <v>4388.3833333333341</v>
      </c>
      <c r="E79" s="265">
        <v>4311.7666666666682</v>
      </c>
      <c r="F79" s="265">
        <v>4267.6833333333343</v>
      </c>
      <c r="G79" s="265">
        <v>4191.0666666666684</v>
      </c>
      <c r="H79" s="265">
        <v>4432.4666666666681</v>
      </c>
      <c r="I79" s="265">
        <v>4509.0833333333348</v>
      </c>
      <c r="J79" s="265">
        <v>4553.1666666666679</v>
      </c>
      <c r="K79" s="263">
        <v>4465</v>
      </c>
      <c r="L79" s="263">
        <v>4344.3</v>
      </c>
      <c r="M79" s="263">
        <v>9.5397300000000005</v>
      </c>
    </row>
    <row r="80" spans="1:13">
      <c r="A80" s="282">
        <v>71</v>
      </c>
      <c r="B80" s="263" t="s">
        <v>235</v>
      </c>
      <c r="C80" s="263">
        <v>84.35</v>
      </c>
      <c r="D80" s="265">
        <v>86.366666666666674</v>
      </c>
      <c r="E80" s="265">
        <v>82.333333333333343</v>
      </c>
      <c r="F80" s="265">
        <v>80.316666666666663</v>
      </c>
      <c r="G80" s="265">
        <v>76.283333333333331</v>
      </c>
      <c r="H80" s="265">
        <v>88.383333333333354</v>
      </c>
      <c r="I80" s="265">
        <v>92.416666666666686</v>
      </c>
      <c r="J80" s="265">
        <v>94.433333333333366</v>
      </c>
      <c r="K80" s="263">
        <v>90.4</v>
      </c>
      <c r="L80" s="263">
        <v>84.35</v>
      </c>
      <c r="M80" s="263">
        <v>46.010509999999996</v>
      </c>
    </row>
    <row r="81" spans="1:13">
      <c r="A81" s="282">
        <v>72</v>
      </c>
      <c r="B81" s="263" t="s">
        <v>94</v>
      </c>
      <c r="C81" s="263">
        <v>2647</v>
      </c>
      <c r="D81" s="265">
        <v>2648.65</v>
      </c>
      <c r="E81" s="265">
        <v>2628.4</v>
      </c>
      <c r="F81" s="265">
        <v>2609.8000000000002</v>
      </c>
      <c r="G81" s="265">
        <v>2589.5500000000002</v>
      </c>
      <c r="H81" s="265">
        <v>2667.25</v>
      </c>
      <c r="I81" s="265">
        <v>2687.5</v>
      </c>
      <c r="J81" s="265">
        <v>2706.1</v>
      </c>
      <c r="K81" s="263">
        <v>2668.9</v>
      </c>
      <c r="L81" s="263">
        <v>2630.05</v>
      </c>
      <c r="M81" s="263">
        <v>6.3497700000000004</v>
      </c>
    </row>
    <row r="82" spans="1:13">
      <c r="A82" s="282">
        <v>73</v>
      </c>
      <c r="B82" s="263" t="s">
        <v>236</v>
      </c>
      <c r="C82" s="263">
        <v>484.75</v>
      </c>
      <c r="D82" s="265">
        <v>483.23333333333335</v>
      </c>
      <c r="E82" s="265">
        <v>471.51666666666671</v>
      </c>
      <c r="F82" s="265">
        <v>458.28333333333336</v>
      </c>
      <c r="G82" s="265">
        <v>446.56666666666672</v>
      </c>
      <c r="H82" s="265">
        <v>496.4666666666667</v>
      </c>
      <c r="I82" s="265">
        <v>508.18333333333339</v>
      </c>
      <c r="J82" s="265">
        <v>521.41666666666674</v>
      </c>
      <c r="K82" s="263">
        <v>494.95</v>
      </c>
      <c r="L82" s="263">
        <v>470</v>
      </c>
      <c r="M82" s="263">
        <v>3.60379</v>
      </c>
    </row>
    <row r="83" spans="1:13">
      <c r="A83" s="282">
        <v>74</v>
      </c>
      <c r="B83" s="263" t="s">
        <v>237</v>
      </c>
      <c r="C83" s="263">
        <v>1388.95</v>
      </c>
      <c r="D83" s="265">
        <v>1392.9833333333333</v>
      </c>
      <c r="E83" s="265">
        <v>1375.9666666666667</v>
      </c>
      <c r="F83" s="265">
        <v>1362.9833333333333</v>
      </c>
      <c r="G83" s="265">
        <v>1345.9666666666667</v>
      </c>
      <c r="H83" s="265">
        <v>1405.9666666666667</v>
      </c>
      <c r="I83" s="265">
        <v>1422.9833333333336</v>
      </c>
      <c r="J83" s="265">
        <v>1435.9666666666667</v>
      </c>
      <c r="K83" s="263">
        <v>1410</v>
      </c>
      <c r="L83" s="263">
        <v>1380</v>
      </c>
      <c r="M83" s="263">
        <v>0.57201000000000002</v>
      </c>
    </row>
    <row r="84" spans="1:13">
      <c r="A84" s="282">
        <v>75</v>
      </c>
      <c r="B84" s="263" t="s">
        <v>96</v>
      </c>
      <c r="C84" s="263">
        <v>1330.15</v>
      </c>
      <c r="D84" s="265">
        <v>1339.65</v>
      </c>
      <c r="E84" s="265">
        <v>1315.65</v>
      </c>
      <c r="F84" s="265">
        <v>1301.1500000000001</v>
      </c>
      <c r="G84" s="265">
        <v>1277.1500000000001</v>
      </c>
      <c r="H84" s="265">
        <v>1354.15</v>
      </c>
      <c r="I84" s="265">
        <v>1378.15</v>
      </c>
      <c r="J84" s="265">
        <v>1392.65</v>
      </c>
      <c r="K84" s="263">
        <v>1363.65</v>
      </c>
      <c r="L84" s="263">
        <v>1325.15</v>
      </c>
      <c r="M84" s="263">
        <v>6.4158799999999996</v>
      </c>
    </row>
    <row r="85" spans="1:13">
      <c r="A85" s="282">
        <v>76</v>
      </c>
      <c r="B85" s="263" t="s">
        <v>97</v>
      </c>
      <c r="C85" s="263">
        <v>192.5</v>
      </c>
      <c r="D85" s="265">
        <v>194.23333333333335</v>
      </c>
      <c r="E85" s="265">
        <v>189.66666666666669</v>
      </c>
      <c r="F85" s="265">
        <v>186.83333333333334</v>
      </c>
      <c r="G85" s="265">
        <v>182.26666666666668</v>
      </c>
      <c r="H85" s="265">
        <v>197.06666666666669</v>
      </c>
      <c r="I85" s="265">
        <v>201.63333333333335</v>
      </c>
      <c r="J85" s="265">
        <v>204.4666666666667</v>
      </c>
      <c r="K85" s="263">
        <v>198.8</v>
      </c>
      <c r="L85" s="263">
        <v>191.4</v>
      </c>
      <c r="M85" s="263">
        <v>23.919339999999998</v>
      </c>
    </row>
    <row r="86" spans="1:13">
      <c r="A86" s="282">
        <v>77</v>
      </c>
      <c r="B86" s="263" t="s">
        <v>98</v>
      </c>
      <c r="C86" s="263">
        <v>80.2</v>
      </c>
      <c r="D86" s="265">
        <v>81.216666666666654</v>
      </c>
      <c r="E86" s="265">
        <v>78.683333333333309</v>
      </c>
      <c r="F86" s="265">
        <v>77.166666666666657</v>
      </c>
      <c r="G86" s="265">
        <v>74.633333333333312</v>
      </c>
      <c r="H86" s="265">
        <v>82.733333333333306</v>
      </c>
      <c r="I86" s="265">
        <v>85.266666666666637</v>
      </c>
      <c r="J86" s="265">
        <v>86.783333333333303</v>
      </c>
      <c r="K86" s="263">
        <v>83.75</v>
      </c>
      <c r="L86" s="263">
        <v>79.7</v>
      </c>
      <c r="M86" s="263">
        <v>206.84329</v>
      </c>
    </row>
    <row r="87" spans="1:13">
      <c r="A87" s="282">
        <v>78</v>
      </c>
      <c r="B87" s="263" t="s">
        <v>359</v>
      </c>
      <c r="C87" s="263">
        <v>184.65</v>
      </c>
      <c r="D87" s="265">
        <v>188.98333333333335</v>
      </c>
      <c r="E87" s="265">
        <v>178.76666666666671</v>
      </c>
      <c r="F87" s="265">
        <v>172.88333333333335</v>
      </c>
      <c r="G87" s="265">
        <v>162.66666666666671</v>
      </c>
      <c r="H87" s="265">
        <v>194.8666666666667</v>
      </c>
      <c r="I87" s="265">
        <v>205.08333333333334</v>
      </c>
      <c r="J87" s="265">
        <v>210.9666666666667</v>
      </c>
      <c r="K87" s="263">
        <v>199.2</v>
      </c>
      <c r="L87" s="263">
        <v>183.1</v>
      </c>
      <c r="M87" s="263">
        <v>69.524879999999996</v>
      </c>
    </row>
    <row r="88" spans="1:13">
      <c r="A88" s="282">
        <v>79</v>
      </c>
      <c r="B88" s="263" t="s">
        <v>240</v>
      </c>
      <c r="C88" s="263">
        <v>64.55</v>
      </c>
      <c r="D88" s="265">
        <v>65.2</v>
      </c>
      <c r="E88" s="265">
        <v>63.5</v>
      </c>
      <c r="F88" s="265">
        <v>62.45</v>
      </c>
      <c r="G88" s="265">
        <v>60.75</v>
      </c>
      <c r="H88" s="265">
        <v>66.25</v>
      </c>
      <c r="I88" s="265">
        <v>67.950000000000017</v>
      </c>
      <c r="J88" s="265">
        <v>69</v>
      </c>
      <c r="K88" s="263">
        <v>66.900000000000006</v>
      </c>
      <c r="L88" s="263">
        <v>64.150000000000006</v>
      </c>
      <c r="M88" s="263">
        <v>26.24549</v>
      </c>
    </row>
    <row r="89" spans="1:13">
      <c r="A89" s="282">
        <v>80</v>
      </c>
      <c r="B89" s="263" t="s">
        <v>99</v>
      </c>
      <c r="C89" s="263">
        <v>138.4</v>
      </c>
      <c r="D89" s="265">
        <v>140.38333333333333</v>
      </c>
      <c r="E89" s="265">
        <v>135.26666666666665</v>
      </c>
      <c r="F89" s="265">
        <v>132.13333333333333</v>
      </c>
      <c r="G89" s="265">
        <v>127.01666666666665</v>
      </c>
      <c r="H89" s="265">
        <v>143.51666666666665</v>
      </c>
      <c r="I89" s="265">
        <v>148.63333333333333</v>
      </c>
      <c r="J89" s="265">
        <v>151.76666666666665</v>
      </c>
      <c r="K89" s="263">
        <v>145.5</v>
      </c>
      <c r="L89" s="263">
        <v>137.25</v>
      </c>
      <c r="M89" s="263">
        <v>156.13785999999999</v>
      </c>
    </row>
    <row r="90" spans="1:13">
      <c r="A90" s="282">
        <v>81</v>
      </c>
      <c r="B90" s="263" t="s">
        <v>102</v>
      </c>
      <c r="C90" s="263">
        <v>26.2</v>
      </c>
      <c r="D90" s="265">
        <v>26.599999999999998</v>
      </c>
      <c r="E90" s="265">
        <v>25.599999999999994</v>
      </c>
      <c r="F90" s="265">
        <v>24.999999999999996</v>
      </c>
      <c r="G90" s="265">
        <v>23.999999999999993</v>
      </c>
      <c r="H90" s="265">
        <v>27.199999999999996</v>
      </c>
      <c r="I90" s="265">
        <v>28.200000000000003</v>
      </c>
      <c r="J90" s="265">
        <v>28.799999999999997</v>
      </c>
      <c r="K90" s="263">
        <v>27.6</v>
      </c>
      <c r="L90" s="263">
        <v>26</v>
      </c>
      <c r="M90" s="263">
        <v>278.24668000000003</v>
      </c>
    </row>
    <row r="91" spans="1:13">
      <c r="A91" s="282">
        <v>82</v>
      </c>
      <c r="B91" s="263" t="s">
        <v>241</v>
      </c>
      <c r="C91" s="263">
        <v>227.3</v>
      </c>
      <c r="D91" s="265">
        <v>228.53333333333333</v>
      </c>
      <c r="E91" s="265">
        <v>212.86666666666667</v>
      </c>
      <c r="F91" s="265">
        <v>198.43333333333334</v>
      </c>
      <c r="G91" s="265">
        <v>182.76666666666668</v>
      </c>
      <c r="H91" s="265">
        <v>242.96666666666667</v>
      </c>
      <c r="I91" s="265">
        <v>258.63333333333333</v>
      </c>
      <c r="J91" s="265">
        <v>273.06666666666666</v>
      </c>
      <c r="K91" s="263">
        <v>244.2</v>
      </c>
      <c r="L91" s="263">
        <v>214.1</v>
      </c>
      <c r="M91" s="263">
        <v>44.543729999999996</v>
      </c>
    </row>
    <row r="92" spans="1:13">
      <c r="A92" s="282">
        <v>83</v>
      </c>
      <c r="B92" s="263" t="s">
        <v>100</v>
      </c>
      <c r="C92" s="263">
        <v>458.95</v>
      </c>
      <c r="D92" s="265">
        <v>464.59999999999997</v>
      </c>
      <c r="E92" s="265">
        <v>451.54999999999995</v>
      </c>
      <c r="F92" s="265">
        <v>444.15</v>
      </c>
      <c r="G92" s="265">
        <v>431.09999999999997</v>
      </c>
      <c r="H92" s="265">
        <v>471.99999999999994</v>
      </c>
      <c r="I92" s="265">
        <v>485.05</v>
      </c>
      <c r="J92" s="265">
        <v>492.44999999999993</v>
      </c>
      <c r="K92" s="263">
        <v>477.65</v>
      </c>
      <c r="L92" s="263">
        <v>457.2</v>
      </c>
      <c r="M92" s="263">
        <v>17.407589999999999</v>
      </c>
    </row>
    <row r="93" spans="1:13">
      <c r="A93" s="282">
        <v>84</v>
      </c>
      <c r="B93" s="263" t="s">
        <v>242</v>
      </c>
      <c r="C93" s="263">
        <v>480.75</v>
      </c>
      <c r="D93" s="265">
        <v>482.40000000000003</v>
      </c>
      <c r="E93" s="265">
        <v>475.80000000000007</v>
      </c>
      <c r="F93" s="265">
        <v>470.85</v>
      </c>
      <c r="G93" s="265">
        <v>464.25000000000006</v>
      </c>
      <c r="H93" s="265">
        <v>487.35000000000008</v>
      </c>
      <c r="I93" s="265">
        <v>493.9500000000001</v>
      </c>
      <c r="J93" s="265">
        <v>498.90000000000009</v>
      </c>
      <c r="K93" s="263">
        <v>489</v>
      </c>
      <c r="L93" s="263">
        <v>477.45</v>
      </c>
      <c r="M93" s="263">
        <v>1.21218</v>
      </c>
    </row>
    <row r="94" spans="1:13">
      <c r="A94" s="282">
        <v>85</v>
      </c>
      <c r="B94" s="263" t="s">
        <v>103</v>
      </c>
      <c r="C94" s="263">
        <v>660.8</v>
      </c>
      <c r="D94" s="265">
        <v>667.23333333333323</v>
      </c>
      <c r="E94" s="265">
        <v>653.41666666666652</v>
      </c>
      <c r="F94" s="265">
        <v>646.0333333333333</v>
      </c>
      <c r="G94" s="265">
        <v>632.21666666666658</v>
      </c>
      <c r="H94" s="265">
        <v>674.61666666666645</v>
      </c>
      <c r="I94" s="265">
        <v>688.43333333333328</v>
      </c>
      <c r="J94" s="265">
        <v>695.81666666666638</v>
      </c>
      <c r="K94" s="263">
        <v>681.05</v>
      </c>
      <c r="L94" s="263">
        <v>659.85</v>
      </c>
      <c r="M94" s="263">
        <v>15.381539999999999</v>
      </c>
    </row>
    <row r="95" spans="1:13">
      <c r="A95" s="282">
        <v>86</v>
      </c>
      <c r="B95" s="263" t="s">
        <v>243</v>
      </c>
      <c r="C95" s="263">
        <v>506.6</v>
      </c>
      <c r="D95" s="265">
        <v>506.81666666666666</v>
      </c>
      <c r="E95" s="265">
        <v>500.83333333333337</v>
      </c>
      <c r="F95" s="265">
        <v>495.06666666666672</v>
      </c>
      <c r="G95" s="265">
        <v>489.08333333333343</v>
      </c>
      <c r="H95" s="265">
        <v>512.58333333333326</v>
      </c>
      <c r="I95" s="265">
        <v>518.56666666666661</v>
      </c>
      <c r="J95" s="265">
        <v>524.33333333333326</v>
      </c>
      <c r="K95" s="263">
        <v>512.79999999999995</v>
      </c>
      <c r="L95" s="263">
        <v>501.05</v>
      </c>
      <c r="M95" s="263">
        <v>4.0094500000000002</v>
      </c>
    </row>
    <row r="96" spans="1:13">
      <c r="A96" s="282">
        <v>87</v>
      </c>
      <c r="B96" s="263" t="s">
        <v>244</v>
      </c>
      <c r="C96" s="263">
        <v>1389.9</v>
      </c>
      <c r="D96" s="265">
        <v>1410.1499999999999</v>
      </c>
      <c r="E96" s="265">
        <v>1355.2999999999997</v>
      </c>
      <c r="F96" s="265">
        <v>1320.6999999999998</v>
      </c>
      <c r="G96" s="265">
        <v>1265.8499999999997</v>
      </c>
      <c r="H96" s="265">
        <v>1444.7499999999998</v>
      </c>
      <c r="I96" s="265">
        <v>1499.5999999999997</v>
      </c>
      <c r="J96" s="265">
        <v>1534.1999999999998</v>
      </c>
      <c r="K96" s="263">
        <v>1465</v>
      </c>
      <c r="L96" s="263">
        <v>1375.55</v>
      </c>
      <c r="M96" s="263">
        <v>15.74981</v>
      </c>
    </row>
    <row r="97" spans="1:13">
      <c r="A97" s="282">
        <v>88</v>
      </c>
      <c r="B97" s="263" t="s">
        <v>104</v>
      </c>
      <c r="C97" s="263">
        <v>1367.1</v>
      </c>
      <c r="D97" s="265">
        <v>1374.4333333333334</v>
      </c>
      <c r="E97" s="265">
        <v>1353.9666666666667</v>
      </c>
      <c r="F97" s="265">
        <v>1340.8333333333333</v>
      </c>
      <c r="G97" s="265">
        <v>1320.3666666666666</v>
      </c>
      <c r="H97" s="265">
        <v>1387.5666666666668</v>
      </c>
      <c r="I97" s="265">
        <v>1408.0333333333335</v>
      </c>
      <c r="J97" s="265">
        <v>1421.166666666667</v>
      </c>
      <c r="K97" s="263">
        <v>1394.9</v>
      </c>
      <c r="L97" s="263">
        <v>1361.3</v>
      </c>
      <c r="M97" s="263">
        <v>10.05552</v>
      </c>
    </row>
    <row r="98" spans="1:13">
      <c r="A98" s="282">
        <v>89</v>
      </c>
      <c r="B98" s="263" t="s">
        <v>372</v>
      </c>
      <c r="C98" s="263">
        <v>516.79999999999995</v>
      </c>
      <c r="D98" s="265">
        <v>528.61666666666667</v>
      </c>
      <c r="E98" s="265">
        <v>502.73333333333335</v>
      </c>
      <c r="F98" s="265">
        <v>488.66666666666663</v>
      </c>
      <c r="G98" s="265">
        <v>462.7833333333333</v>
      </c>
      <c r="H98" s="265">
        <v>542.68333333333339</v>
      </c>
      <c r="I98" s="265">
        <v>568.56666666666683</v>
      </c>
      <c r="J98" s="265">
        <v>582.63333333333344</v>
      </c>
      <c r="K98" s="263">
        <v>554.5</v>
      </c>
      <c r="L98" s="263">
        <v>514.54999999999995</v>
      </c>
      <c r="M98" s="263">
        <v>40.819569999999999</v>
      </c>
    </row>
    <row r="99" spans="1:13">
      <c r="A99" s="282">
        <v>90</v>
      </c>
      <c r="B99" s="263" t="s">
        <v>246</v>
      </c>
      <c r="C99" s="263">
        <v>264.64999999999998</v>
      </c>
      <c r="D99" s="265">
        <v>268.26666666666665</v>
      </c>
      <c r="E99" s="265">
        <v>259.5333333333333</v>
      </c>
      <c r="F99" s="265">
        <v>254.41666666666663</v>
      </c>
      <c r="G99" s="265">
        <v>245.68333333333328</v>
      </c>
      <c r="H99" s="265">
        <v>273.38333333333333</v>
      </c>
      <c r="I99" s="265">
        <v>282.11666666666667</v>
      </c>
      <c r="J99" s="265">
        <v>287.23333333333335</v>
      </c>
      <c r="K99" s="263">
        <v>277</v>
      </c>
      <c r="L99" s="263">
        <v>263.14999999999998</v>
      </c>
      <c r="M99" s="263">
        <v>8.0962200000000006</v>
      </c>
    </row>
    <row r="100" spans="1:13">
      <c r="A100" s="282">
        <v>91</v>
      </c>
      <c r="B100" s="263" t="s">
        <v>107</v>
      </c>
      <c r="C100" s="263">
        <v>987.45</v>
      </c>
      <c r="D100" s="265">
        <v>998.01666666666677</v>
      </c>
      <c r="E100" s="265">
        <v>972.13333333333355</v>
      </c>
      <c r="F100" s="265">
        <v>956.81666666666683</v>
      </c>
      <c r="G100" s="265">
        <v>930.93333333333362</v>
      </c>
      <c r="H100" s="265">
        <v>1013.3333333333335</v>
      </c>
      <c r="I100" s="265">
        <v>1039.2166666666667</v>
      </c>
      <c r="J100" s="265">
        <v>1054.5333333333333</v>
      </c>
      <c r="K100" s="263">
        <v>1023.9</v>
      </c>
      <c r="L100" s="263">
        <v>982.7</v>
      </c>
      <c r="M100" s="263">
        <v>67.589010000000002</v>
      </c>
    </row>
    <row r="101" spans="1:13">
      <c r="A101" s="282">
        <v>92</v>
      </c>
      <c r="B101" s="263" t="s">
        <v>248</v>
      </c>
      <c r="C101" s="263">
        <v>2914.3</v>
      </c>
      <c r="D101" s="265">
        <v>2935.1666666666665</v>
      </c>
      <c r="E101" s="265">
        <v>2883.0333333333328</v>
      </c>
      <c r="F101" s="265">
        <v>2851.7666666666664</v>
      </c>
      <c r="G101" s="265">
        <v>2799.6333333333328</v>
      </c>
      <c r="H101" s="265">
        <v>2966.4333333333329</v>
      </c>
      <c r="I101" s="265">
        <v>3018.5666666666671</v>
      </c>
      <c r="J101" s="265">
        <v>3049.833333333333</v>
      </c>
      <c r="K101" s="263">
        <v>2987.3</v>
      </c>
      <c r="L101" s="263">
        <v>2903.9</v>
      </c>
      <c r="M101" s="263">
        <v>1.79186</v>
      </c>
    </row>
    <row r="102" spans="1:13">
      <c r="A102" s="282">
        <v>93</v>
      </c>
      <c r="B102" s="263" t="s">
        <v>109</v>
      </c>
      <c r="C102" s="263">
        <v>1495.35</v>
      </c>
      <c r="D102" s="265">
        <v>1508.1833333333334</v>
      </c>
      <c r="E102" s="265">
        <v>1477.3666666666668</v>
      </c>
      <c r="F102" s="265">
        <v>1459.3833333333334</v>
      </c>
      <c r="G102" s="265">
        <v>1428.5666666666668</v>
      </c>
      <c r="H102" s="265">
        <v>1526.1666666666667</v>
      </c>
      <c r="I102" s="265">
        <v>1556.9833333333333</v>
      </c>
      <c r="J102" s="265">
        <v>1574.9666666666667</v>
      </c>
      <c r="K102" s="263">
        <v>1539</v>
      </c>
      <c r="L102" s="263">
        <v>1490.2</v>
      </c>
      <c r="M102" s="263">
        <v>105.32214</v>
      </c>
    </row>
    <row r="103" spans="1:13">
      <c r="A103" s="282">
        <v>94</v>
      </c>
      <c r="B103" s="263" t="s">
        <v>249</v>
      </c>
      <c r="C103" s="263">
        <v>689.8</v>
      </c>
      <c r="D103" s="265">
        <v>694.80000000000007</v>
      </c>
      <c r="E103" s="265">
        <v>682.50000000000011</v>
      </c>
      <c r="F103" s="265">
        <v>675.2</v>
      </c>
      <c r="G103" s="265">
        <v>662.90000000000009</v>
      </c>
      <c r="H103" s="265">
        <v>702.10000000000014</v>
      </c>
      <c r="I103" s="265">
        <v>714.40000000000009</v>
      </c>
      <c r="J103" s="265">
        <v>721.70000000000016</v>
      </c>
      <c r="K103" s="263">
        <v>707.1</v>
      </c>
      <c r="L103" s="263">
        <v>687.5</v>
      </c>
      <c r="M103" s="263">
        <v>21.00094</v>
      </c>
    </row>
    <row r="104" spans="1:13">
      <c r="A104" s="282">
        <v>95</v>
      </c>
      <c r="B104" s="263" t="s">
        <v>105</v>
      </c>
      <c r="C104" s="263">
        <v>1061.8</v>
      </c>
      <c r="D104" s="265">
        <v>1069.4666666666665</v>
      </c>
      <c r="E104" s="265">
        <v>1044.833333333333</v>
      </c>
      <c r="F104" s="265">
        <v>1027.8666666666666</v>
      </c>
      <c r="G104" s="265">
        <v>1003.2333333333331</v>
      </c>
      <c r="H104" s="265">
        <v>1086.4333333333329</v>
      </c>
      <c r="I104" s="265">
        <v>1111.0666666666666</v>
      </c>
      <c r="J104" s="265">
        <v>1128.0333333333328</v>
      </c>
      <c r="K104" s="263">
        <v>1094.0999999999999</v>
      </c>
      <c r="L104" s="263">
        <v>1052.5</v>
      </c>
      <c r="M104" s="263">
        <v>11.499129999999999</v>
      </c>
    </row>
    <row r="105" spans="1:13">
      <c r="A105" s="282">
        <v>96</v>
      </c>
      <c r="B105" s="263" t="s">
        <v>110</v>
      </c>
      <c r="C105" s="263">
        <v>3190.55</v>
      </c>
      <c r="D105" s="265">
        <v>3214.8166666666671</v>
      </c>
      <c r="E105" s="265">
        <v>3150.733333333334</v>
      </c>
      <c r="F105" s="265">
        <v>3110.916666666667</v>
      </c>
      <c r="G105" s="265">
        <v>3046.8333333333339</v>
      </c>
      <c r="H105" s="265">
        <v>3254.6333333333341</v>
      </c>
      <c r="I105" s="265">
        <v>3318.7166666666672</v>
      </c>
      <c r="J105" s="265">
        <v>3358.5333333333342</v>
      </c>
      <c r="K105" s="263">
        <v>3278.9</v>
      </c>
      <c r="L105" s="263">
        <v>3175</v>
      </c>
      <c r="M105" s="263">
        <v>9.9181500000000007</v>
      </c>
    </row>
    <row r="106" spans="1:13">
      <c r="A106" s="282">
        <v>97</v>
      </c>
      <c r="B106" s="263" t="s">
        <v>112</v>
      </c>
      <c r="C106" s="263">
        <v>326.39999999999998</v>
      </c>
      <c r="D106" s="265">
        <v>328.31666666666666</v>
      </c>
      <c r="E106" s="265">
        <v>323.08333333333331</v>
      </c>
      <c r="F106" s="265">
        <v>319.76666666666665</v>
      </c>
      <c r="G106" s="265">
        <v>314.5333333333333</v>
      </c>
      <c r="H106" s="265">
        <v>331.63333333333333</v>
      </c>
      <c r="I106" s="265">
        <v>336.86666666666667</v>
      </c>
      <c r="J106" s="265">
        <v>340.18333333333334</v>
      </c>
      <c r="K106" s="263">
        <v>333.55</v>
      </c>
      <c r="L106" s="263">
        <v>325</v>
      </c>
      <c r="M106" s="263">
        <v>110.28677999999999</v>
      </c>
    </row>
    <row r="107" spans="1:13">
      <c r="A107" s="282">
        <v>98</v>
      </c>
      <c r="B107" s="263" t="s">
        <v>113</v>
      </c>
      <c r="C107" s="263">
        <v>235.9</v>
      </c>
      <c r="D107" s="265">
        <v>237.19999999999996</v>
      </c>
      <c r="E107" s="265">
        <v>232.39999999999992</v>
      </c>
      <c r="F107" s="265">
        <v>228.89999999999995</v>
      </c>
      <c r="G107" s="265">
        <v>224.09999999999991</v>
      </c>
      <c r="H107" s="265">
        <v>240.69999999999993</v>
      </c>
      <c r="I107" s="265">
        <v>245.49999999999994</v>
      </c>
      <c r="J107" s="265">
        <v>248.99999999999994</v>
      </c>
      <c r="K107" s="263">
        <v>242</v>
      </c>
      <c r="L107" s="263">
        <v>233.7</v>
      </c>
      <c r="M107" s="263">
        <v>90.974909999999994</v>
      </c>
    </row>
    <row r="108" spans="1:13">
      <c r="A108" s="282">
        <v>99</v>
      </c>
      <c r="B108" s="263" t="s">
        <v>114</v>
      </c>
      <c r="C108" s="263">
        <v>2226.3000000000002</v>
      </c>
      <c r="D108" s="265">
        <v>2235.85</v>
      </c>
      <c r="E108" s="265">
        <v>2209.6999999999998</v>
      </c>
      <c r="F108" s="265">
        <v>2193.1</v>
      </c>
      <c r="G108" s="265">
        <v>2166.9499999999998</v>
      </c>
      <c r="H108" s="265">
        <v>2252.4499999999998</v>
      </c>
      <c r="I108" s="265">
        <v>2278.6000000000004</v>
      </c>
      <c r="J108" s="265">
        <v>2295.1999999999998</v>
      </c>
      <c r="K108" s="263">
        <v>2262</v>
      </c>
      <c r="L108" s="263">
        <v>2219.25</v>
      </c>
      <c r="M108" s="263">
        <v>37.033650000000002</v>
      </c>
    </row>
    <row r="109" spans="1:13">
      <c r="A109" s="282">
        <v>100</v>
      </c>
      <c r="B109" s="263" t="s">
        <v>250</v>
      </c>
      <c r="C109" s="263">
        <v>295.10000000000002</v>
      </c>
      <c r="D109" s="265">
        <v>298.41666666666669</v>
      </c>
      <c r="E109" s="265">
        <v>290.43333333333339</v>
      </c>
      <c r="F109" s="265">
        <v>285.76666666666671</v>
      </c>
      <c r="G109" s="265">
        <v>277.78333333333342</v>
      </c>
      <c r="H109" s="265">
        <v>303.08333333333337</v>
      </c>
      <c r="I109" s="265">
        <v>311.06666666666661</v>
      </c>
      <c r="J109" s="265">
        <v>315.73333333333335</v>
      </c>
      <c r="K109" s="263">
        <v>306.39999999999998</v>
      </c>
      <c r="L109" s="263">
        <v>293.75</v>
      </c>
      <c r="M109" s="263">
        <v>4.8878199999999996</v>
      </c>
    </row>
    <row r="110" spans="1:13">
      <c r="A110" s="282">
        <v>101</v>
      </c>
      <c r="B110" s="263" t="s">
        <v>251</v>
      </c>
      <c r="C110" s="263">
        <v>47.3</v>
      </c>
      <c r="D110" s="265">
        <v>47.93333333333333</v>
      </c>
      <c r="E110" s="265">
        <v>46.466666666666661</v>
      </c>
      <c r="F110" s="265">
        <v>45.633333333333333</v>
      </c>
      <c r="G110" s="265">
        <v>44.166666666666664</v>
      </c>
      <c r="H110" s="265">
        <v>48.766666666666659</v>
      </c>
      <c r="I110" s="265">
        <v>50.233333333333327</v>
      </c>
      <c r="J110" s="265">
        <v>51.066666666666656</v>
      </c>
      <c r="K110" s="263">
        <v>49.4</v>
      </c>
      <c r="L110" s="263">
        <v>47.1</v>
      </c>
      <c r="M110" s="263">
        <v>25.02411</v>
      </c>
    </row>
    <row r="111" spans="1:13">
      <c r="A111" s="282">
        <v>102</v>
      </c>
      <c r="B111" s="263" t="s">
        <v>108</v>
      </c>
      <c r="C111" s="263">
        <v>2515.5500000000002</v>
      </c>
      <c r="D111" s="265">
        <v>2520.1</v>
      </c>
      <c r="E111" s="265">
        <v>2498.1999999999998</v>
      </c>
      <c r="F111" s="265">
        <v>2480.85</v>
      </c>
      <c r="G111" s="265">
        <v>2458.9499999999998</v>
      </c>
      <c r="H111" s="265">
        <v>2537.4499999999998</v>
      </c>
      <c r="I111" s="265">
        <v>2559.3500000000004</v>
      </c>
      <c r="J111" s="265">
        <v>2576.6999999999998</v>
      </c>
      <c r="K111" s="263">
        <v>2542</v>
      </c>
      <c r="L111" s="263">
        <v>2502.75</v>
      </c>
      <c r="M111" s="263">
        <v>33.624420000000001</v>
      </c>
    </row>
    <row r="112" spans="1:13">
      <c r="A112" s="282">
        <v>103</v>
      </c>
      <c r="B112" s="263" t="s">
        <v>116</v>
      </c>
      <c r="C112" s="263">
        <v>589.5</v>
      </c>
      <c r="D112" s="265">
        <v>593.38333333333333</v>
      </c>
      <c r="E112" s="265">
        <v>583.11666666666667</v>
      </c>
      <c r="F112" s="265">
        <v>576.73333333333335</v>
      </c>
      <c r="G112" s="265">
        <v>566.4666666666667</v>
      </c>
      <c r="H112" s="265">
        <v>599.76666666666665</v>
      </c>
      <c r="I112" s="265">
        <v>610.0333333333333</v>
      </c>
      <c r="J112" s="265">
        <v>616.41666666666663</v>
      </c>
      <c r="K112" s="263">
        <v>603.65</v>
      </c>
      <c r="L112" s="263">
        <v>587</v>
      </c>
      <c r="M112" s="263">
        <v>202.14081999999999</v>
      </c>
    </row>
    <row r="113" spans="1:13">
      <c r="A113" s="282">
        <v>104</v>
      </c>
      <c r="B113" s="263" t="s">
        <v>252</v>
      </c>
      <c r="C113" s="263">
        <v>1475.1</v>
      </c>
      <c r="D113" s="265">
        <v>1478.25</v>
      </c>
      <c r="E113" s="265">
        <v>1451.4</v>
      </c>
      <c r="F113" s="265">
        <v>1427.7</v>
      </c>
      <c r="G113" s="265">
        <v>1400.8500000000001</v>
      </c>
      <c r="H113" s="265">
        <v>1501.95</v>
      </c>
      <c r="I113" s="265">
        <v>1528.8</v>
      </c>
      <c r="J113" s="265">
        <v>1552.5</v>
      </c>
      <c r="K113" s="263">
        <v>1505.1</v>
      </c>
      <c r="L113" s="263">
        <v>1454.55</v>
      </c>
      <c r="M113" s="263">
        <v>2.7444299999999999</v>
      </c>
    </row>
    <row r="114" spans="1:13">
      <c r="A114" s="282">
        <v>105</v>
      </c>
      <c r="B114" s="263" t="s">
        <v>117</v>
      </c>
      <c r="C114" s="263">
        <v>426.55</v>
      </c>
      <c r="D114" s="265">
        <v>432.4666666666667</v>
      </c>
      <c r="E114" s="265">
        <v>419.08333333333337</v>
      </c>
      <c r="F114" s="265">
        <v>411.61666666666667</v>
      </c>
      <c r="G114" s="265">
        <v>398.23333333333335</v>
      </c>
      <c r="H114" s="265">
        <v>439.93333333333339</v>
      </c>
      <c r="I114" s="265">
        <v>453.31666666666672</v>
      </c>
      <c r="J114" s="265">
        <v>460.78333333333342</v>
      </c>
      <c r="K114" s="263">
        <v>445.85</v>
      </c>
      <c r="L114" s="263">
        <v>425</v>
      </c>
      <c r="M114" s="263">
        <v>55.886899999999997</v>
      </c>
    </row>
    <row r="115" spans="1:13">
      <c r="A115" s="282">
        <v>106</v>
      </c>
      <c r="B115" s="263" t="s">
        <v>387</v>
      </c>
      <c r="C115" s="263">
        <v>405</v>
      </c>
      <c r="D115" s="265">
        <v>408.0333333333333</v>
      </c>
      <c r="E115" s="265">
        <v>400.06666666666661</v>
      </c>
      <c r="F115" s="265">
        <v>395.13333333333333</v>
      </c>
      <c r="G115" s="265">
        <v>387.16666666666663</v>
      </c>
      <c r="H115" s="265">
        <v>412.96666666666658</v>
      </c>
      <c r="I115" s="265">
        <v>420.93333333333328</v>
      </c>
      <c r="J115" s="265">
        <v>425.86666666666656</v>
      </c>
      <c r="K115" s="263">
        <v>416</v>
      </c>
      <c r="L115" s="263">
        <v>403.1</v>
      </c>
      <c r="M115" s="263">
        <v>5.6429299999999998</v>
      </c>
    </row>
    <row r="116" spans="1:13">
      <c r="A116" s="282">
        <v>107</v>
      </c>
      <c r="B116" s="263" t="s">
        <v>119</v>
      </c>
      <c r="C116" s="263">
        <v>60.9</v>
      </c>
      <c r="D116" s="265">
        <v>61.75</v>
      </c>
      <c r="E116" s="265">
        <v>59.8</v>
      </c>
      <c r="F116" s="265">
        <v>58.699999999999996</v>
      </c>
      <c r="G116" s="265">
        <v>56.749999999999993</v>
      </c>
      <c r="H116" s="265">
        <v>62.85</v>
      </c>
      <c r="I116" s="265">
        <v>64.800000000000011</v>
      </c>
      <c r="J116" s="265">
        <v>65.900000000000006</v>
      </c>
      <c r="K116" s="263">
        <v>63.7</v>
      </c>
      <c r="L116" s="263">
        <v>60.65</v>
      </c>
      <c r="M116" s="263">
        <v>323.00124</v>
      </c>
    </row>
    <row r="117" spans="1:13">
      <c r="A117" s="282">
        <v>108</v>
      </c>
      <c r="B117" s="263" t="s">
        <v>126</v>
      </c>
      <c r="C117" s="263">
        <v>210.6</v>
      </c>
      <c r="D117" s="265">
        <v>211.01666666666665</v>
      </c>
      <c r="E117" s="265">
        <v>208.1333333333333</v>
      </c>
      <c r="F117" s="265">
        <v>205.66666666666666</v>
      </c>
      <c r="G117" s="265">
        <v>202.7833333333333</v>
      </c>
      <c r="H117" s="265">
        <v>213.48333333333329</v>
      </c>
      <c r="I117" s="265">
        <v>216.36666666666662</v>
      </c>
      <c r="J117" s="265">
        <v>218.83333333333329</v>
      </c>
      <c r="K117" s="263">
        <v>213.9</v>
      </c>
      <c r="L117" s="263">
        <v>208.55</v>
      </c>
      <c r="M117" s="263">
        <v>785.78697999999997</v>
      </c>
    </row>
    <row r="118" spans="1:13">
      <c r="A118" s="282">
        <v>109</v>
      </c>
      <c r="B118" s="263" t="s">
        <v>115</v>
      </c>
      <c r="C118" s="263">
        <v>214.8</v>
      </c>
      <c r="D118" s="265">
        <v>217.35</v>
      </c>
      <c r="E118" s="265">
        <v>210.95</v>
      </c>
      <c r="F118" s="265">
        <v>207.1</v>
      </c>
      <c r="G118" s="265">
        <v>200.7</v>
      </c>
      <c r="H118" s="265">
        <v>221.2</v>
      </c>
      <c r="I118" s="265">
        <v>227.60000000000002</v>
      </c>
      <c r="J118" s="265">
        <v>231.45</v>
      </c>
      <c r="K118" s="263">
        <v>223.75</v>
      </c>
      <c r="L118" s="263">
        <v>213.5</v>
      </c>
      <c r="M118" s="263">
        <v>170.70296999999999</v>
      </c>
    </row>
    <row r="119" spans="1:13">
      <c r="A119" s="282">
        <v>110</v>
      </c>
      <c r="B119" s="263" t="s">
        <v>255</v>
      </c>
      <c r="C119" s="263">
        <v>119.75</v>
      </c>
      <c r="D119" s="265">
        <v>120.03333333333335</v>
      </c>
      <c r="E119" s="265">
        <v>118.7166666666667</v>
      </c>
      <c r="F119" s="265">
        <v>117.68333333333335</v>
      </c>
      <c r="G119" s="265">
        <v>116.3666666666667</v>
      </c>
      <c r="H119" s="265">
        <v>121.06666666666669</v>
      </c>
      <c r="I119" s="265">
        <v>122.38333333333333</v>
      </c>
      <c r="J119" s="265">
        <v>123.41666666666669</v>
      </c>
      <c r="K119" s="263">
        <v>121.35</v>
      </c>
      <c r="L119" s="263">
        <v>119</v>
      </c>
      <c r="M119" s="263">
        <v>7.9086299999999996</v>
      </c>
    </row>
    <row r="120" spans="1:13">
      <c r="A120" s="282">
        <v>111</v>
      </c>
      <c r="B120" s="263" t="s">
        <v>125</v>
      </c>
      <c r="C120" s="263">
        <v>98.2</v>
      </c>
      <c r="D120" s="265">
        <v>99.149999999999991</v>
      </c>
      <c r="E120" s="265">
        <v>97.049999999999983</v>
      </c>
      <c r="F120" s="265">
        <v>95.899999999999991</v>
      </c>
      <c r="G120" s="265">
        <v>93.799999999999983</v>
      </c>
      <c r="H120" s="265">
        <v>100.29999999999998</v>
      </c>
      <c r="I120" s="265">
        <v>102.39999999999998</v>
      </c>
      <c r="J120" s="265">
        <v>103.54999999999998</v>
      </c>
      <c r="K120" s="263">
        <v>101.25</v>
      </c>
      <c r="L120" s="263">
        <v>98</v>
      </c>
      <c r="M120" s="263">
        <v>209.22333</v>
      </c>
    </row>
    <row r="121" spans="1:13">
      <c r="A121" s="282">
        <v>112</v>
      </c>
      <c r="B121" s="263" t="s">
        <v>772</v>
      </c>
      <c r="C121" s="263">
        <v>1824</v>
      </c>
      <c r="D121" s="265">
        <v>1848.1499999999999</v>
      </c>
      <c r="E121" s="265">
        <v>1776.8499999999997</v>
      </c>
      <c r="F121" s="265">
        <v>1729.6999999999998</v>
      </c>
      <c r="G121" s="265">
        <v>1658.3999999999996</v>
      </c>
      <c r="H121" s="265">
        <v>1895.2999999999997</v>
      </c>
      <c r="I121" s="265">
        <v>1966.6</v>
      </c>
      <c r="J121" s="265">
        <v>2013.7499999999998</v>
      </c>
      <c r="K121" s="263">
        <v>1919.45</v>
      </c>
      <c r="L121" s="263">
        <v>1801</v>
      </c>
      <c r="M121" s="263">
        <v>23.637509999999999</v>
      </c>
    </row>
    <row r="122" spans="1:13">
      <c r="A122" s="282">
        <v>113</v>
      </c>
      <c r="B122" s="263" t="s">
        <v>120</v>
      </c>
      <c r="C122" s="263">
        <v>501.05</v>
      </c>
      <c r="D122" s="265">
        <v>505.85000000000008</v>
      </c>
      <c r="E122" s="265">
        <v>493.30000000000018</v>
      </c>
      <c r="F122" s="265">
        <v>485.55000000000013</v>
      </c>
      <c r="G122" s="265">
        <v>473.00000000000023</v>
      </c>
      <c r="H122" s="265">
        <v>513.60000000000014</v>
      </c>
      <c r="I122" s="265">
        <v>526.15</v>
      </c>
      <c r="J122" s="265">
        <v>533.90000000000009</v>
      </c>
      <c r="K122" s="263">
        <v>518.4</v>
      </c>
      <c r="L122" s="263">
        <v>498.1</v>
      </c>
      <c r="M122" s="263">
        <v>23.220859999999998</v>
      </c>
    </row>
    <row r="123" spans="1:13">
      <c r="A123" s="282">
        <v>114</v>
      </c>
      <c r="B123" s="263" t="s">
        <v>827</v>
      </c>
      <c r="C123" s="263">
        <v>254.3</v>
      </c>
      <c r="D123" s="265">
        <v>257.18333333333334</v>
      </c>
      <c r="E123" s="265">
        <v>250.61666666666667</v>
      </c>
      <c r="F123" s="265">
        <v>246.93333333333334</v>
      </c>
      <c r="G123" s="265">
        <v>240.36666666666667</v>
      </c>
      <c r="H123" s="265">
        <v>260.86666666666667</v>
      </c>
      <c r="I123" s="265">
        <v>267.43333333333339</v>
      </c>
      <c r="J123" s="265">
        <v>271.11666666666667</v>
      </c>
      <c r="K123" s="263">
        <v>263.75</v>
      </c>
      <c r="L123" s="263">
        <v>253.5</v>
      </c>
      <c r="M123" s="263">
        <v>21.79326</v>
      </c>
    </row>
    <row r="124" spans="1:13">
      <c r="A124" s="282">
        <v>115</v>
      </c>
      <c r="B124" s="263" t="s">
        <v>122</v>
      </c>
      <c r="C124" s="263">
        <v>1008.95</v>
      </c>
      <c r="D124" s="265">
        <v>1016.85</v>
      </c>
      <c r="E124" s="265">
        <v>994.7</v>
      </c>
      <c r="F124" s="265">
        <v>980.45</v>
      </c>
      <c r="G124" s="265">
        <v>958.30000000000007</v>
      </c>
      <c r="H124" s="265">
        <v>1031.0999999999999</v>
      </c>
      <c r="I124" s="265">
        <v>1053.25</v>
      </c>
      <c r="J124" s="265">
        <v>1067.5</v>
      </c>
      <c r="K124" s="263">
        <v>1039</v>
      </c>
      <c r="L124" s="263">
        <v>1002.6</v>
      </c>
      <c r="M124" s="263">
        <v>47.125700000000002</v>
      </c>
    </row>
    <row r="125" spans="1:13">
      <c r="A125" s="282">
        <v>116</v>
      </c>
      <c r="B125" s="263" t="s">
        <v>256</v>
      </c>
      <c r="C125" s="263">
        <v>4761.7</v>
      </c>
      <c r="D125" s="265">
        <v>4780.2333333333336</v>
      </c>
      <c r="E125" s="265">
        <v>4716.4666666666672</v>
      </c>
      <c r="F125" s="265">
        <v>4671.2333333333336</v>
      </c>
      <c r="G125" s="265">
        <v>4607.4666666666672</v>
      </c>
      <c r="H125" s="265">
        <v>4825.4666666666672</v>
      </c>
      <c r="I125" s="265">
        <v>4889.2333333333336</v>
      </c>
      <c r="J125" s="265">
        <v>4934.4666666666672</v>
      </c>
      <c r="K125" s="263">
        <v>4844</v>
      </c>
      <c r="L125" s="263">
        <v>4735</v>
      </c>
      <c r="M125" s="263">
        <v>2.96665</v>
      </c>
    </row>
    <row r="126" spans="1:13">
      <c r="A126" s="282">
        <v>117</v>
      </c>
      <c r="B126" s="263" t="s">
        <v>124</v>
      </c>
      <c r="C126" s="263">
        <v>1387</v>
      </c>
      <c r="D126" s="265">
        <v>1389.6666666666667</v>
      </c>
      <c r="E126" s="265">
        <v>1379.3333333333335</v>
      </c>
      <c r="F126" s="265">
        <v>1371.6666666666667</v>
      </c>
      <c r="G126" s="265">
        <v>1361.3333333333335</v>
      </c>
      <c r="H126" s="265">
        <v>1397.3333333333335</v>
      </c>
      <c r="I126" s="265">
        <v>1407.666666666667</v>
      </c>
      <c r="J126" s="265">
        <v>1415.3333333333335</v>
      </c>
      <c r="K126" s="263">
        <v>1400</v>
      </c>
      <c r="L126" s="263">
        <v>1382</v>
      </c>
      <c r="M126" s="263">
        <v>76.267439999999993</v>
      </c>
    </row>
    <row r="127" spans="1:13">
      <c r="A127" s="282">
        <v>118</v>
      </c>
      <c r="B127" s="263" t="s">
        <v>121</v>
      </c>
      <c r="C127" s="263">
        <v>1695.55</v>
      </c>
      <c r="D127" s="265">
        <v>1694.8666666666668</v>
      </c>
      <c r="E127" s="265">
        <v>1671.7333333333336</v>
      </c>
      <c r="F127" s="265">
        <v>1647.9166666666667</v>
      </c>
      <c r="G127" s="265">
        <v>1624.7833333333335</v>
      </c>
      <c r="H127" s="265">
        <v>1718.6833333333336</v>
      </c>
      <c r="I127" s="265">
        <v>1741.8166666666668</v>
      </c>
      <c r="J127" s="265">
        <v>1765.6333333333337</v>
      </c>
      <c r="K127" s="263">
        <v>1718</v>
      </c>
      <c r="L127" s="263">
        <v>1671.05</v>
      </c>
      <c r="M127" s="263">
        <v>16.29064</v>
      </c>
    </row>
    <row r="128" spans="1:13">
      <c r="A128" s="282">
        <v>119</v>
      </c>
      <c r="B128" s="263" t="s">
        <v>257</v>
      </c>
      <c r="C128" s="263">
        <v>1890.55</v>
      </c>
      <c r="D128" s="265">
        <v>1900.7333333333333</v>
      </c>
      <c r="E128" s="265">
        <v>1873.9166666666667</v>
      </c>
      <c r="F128" s="265">
        <v>1857.2833333333333</v>
      </c>
      <c r="G128" s="265">
        <v>1830.4666666666667</v>
      </c>
      <c r="H128" s="265">
        <v>1917.3666666666668</v>
      </c>
      <c r="I128" s="265">
        <v>1944.1833333333334</v>
      </c>
      <c r="J128" s="265">
        <v>1960.8166666666668</v>
      </c>
      <c r="K128" s="263">
        <v>1927.55</v>
      </c>
      <c r="L128" s="263">
        <v>1884.1</v>
      </c>
      <c r="M128" s="263">
        <v>1.4164399999999999</v>
      </c>
    </row>
    <row r="129" spans="1:13">
      <c r="A129" s="282">
        <v>120</v>
      </c>
      <c r="B129" s="263" t="s">
        <v>258</v>
      </c>
      <c r="C129" s="263">
        <v>83.65</v>
      </c>
      <c r="D129" s="265">
        <v>83.95</v>
      </c>
      <c r="E129" s="265">
        <v>81.2</v>
      </c>
      <c r="F129" s="265">
        <v>78.75</v>
      </c>
      <c r="G129" s="265">
        <v>76</v>
      </c>
      <c r="H129" s="265">
        <v>86.4</v>
      </c>
      <c r="I129" s="265">
        <v>89.15</v>
      </c>
      <c r="J129" s="265">
        <v>91.600000000000009</v>
      </c>
      <c r="K129" s="263">
        <v>86.7</v>
      </c>
      <c r="L129" s="263">
        <v>81.5</v>
      </c>
      <c r="M129" s="263">
        <v>40.304839999999999</v>
      </c>
    </row>
    <row r="130" spans="1:13">
      <c r="A130" s="282">
        <v>121</v>
      </c>
      <c r="B130" s="263" t="s">
        <v>128</v>
      </c>
      <c r="C130" s="263">
        <v>422.5</v>
      </c>
      <c r="D130" s="265">
        <v>421.98333333333335</v>
      </c>
      <c r="E130" s="265">
        <v>418.01666666666671</v>
      </c>
      <c r="F130" s="265">
        <v>413.53333333333336</v>
      </c>
      <c r="G130" s="265">
        <v>409.56666666666672</v>
      </c>
      <c r="H130" s="265">
        <v>426.4666666666667</v>
      </c>
      <c r="I130" s="265">
        <v>430.43333333333339</v>
      </c>
      <c r="J130" s="265">
        <v>434.91666666666669</v>
      </c>
      <c r="K130" s="263">
        <v>425.95</v>
      </c>
      <c r="L130" s="263">
        <v>417.5</v>
      </c>
      <c r="M130" s="263">
        <v>47.385899999999999</v>
      </c>
    </row>
    <row r="131" spans="1:13">
      <c r="A131" s="282">
        <v>122</v>
      </c>
      <c r="B131" s="263" t="s">
        <v>127</v>
      </c>
      <c r="C131" s="263">
        <v>308.75</v>
      </c>
      <c r="D131" s="265">
        <v>312.95</v>
      </c>
      <c r="E131" s="265">
        <v>301.39999999999998</v>
      </c>
      <c r="F131" s="265">
        <v>294.05</v>
      </c>
      <c r="G131" s="265">
        <v>282.5</v>
      </c>
      <c r="H131" s="265">
        <v>320.29999999999995</v>
      </c>
      <c r="I131" s="265">
        <v>331.85</v>
      </c>
      <c r="J131" s="265">
        <v>339.19999999999993</v>
      </c>
      <c r="K131" s="263">
        <v>324.5</v>
      </c>
      <c r="L131" s="263">
        <v>305.60000000000002</v>
      </c>
      <c r="M131" s="263">
        <v>64.303110000000004</v>
      </c>
    </row>
    <row r="132" spans="1:13">
      <c r="A132" s="282">
        <v>123</v>
      </c>
      <c r="B132" s="263" t="s">
        <v>129</v>
      </c>
      <c r="C132" s="263">
        <v>2869.8</v>
      </c>
      <c r="D132" s="265">
        <v>2894.2333333333336</v>
      </c>
      <c r="E132" s="265">
        <v>2827.416666666667</v>
      </c>
      <c r="F132" s="265">
        <v>2785.0333333333333</v>
      </c>
      <c r="G132" s="265">
        <v>2718.2166666666667</v>
      </c>
      <c r="H132" s="265">
        <v>2936.6166666666672</v>
      </c>
      <c r="I132" s="265">
        <v>3003.4333333333338</v>
      </c>
      <c r="J132" s="265">
        <v>3045.8166666666675</v>
      </c>
      <c r="K132" s="263">
        <v>2961.05</v>
      </c>
      <c r="L132" s="263">
        <v>2851.85</v>
      </c>
      <c r="M132" s="263">
        <v>5.12981</v>
      </c>
    </row>
    <row r="133" spans="1:13">
      <c r="A133" s="282">
        <v>124</v>
      </c>
      <c r="B133" s="263" t="s">
        <v>131</v>
      </c>
      <c r="C133" s="263">
        <v>1868.35</v>
      </c>
      <c r="D133" s="265">
        <v>1882.3500000000001</v>
      </c>
      <c r="E133" s="265">
        <v>1847.0000000000002</v>
      </c>
      <c r="F133" s="265">
        <v>1825.65</v>
      </c>
      <c r="G133" s="265">
        <v>1790.3000000000002</v>
      </c>
      <c r="H133" s="265">
        <v>1903.7000000000003</v>
      </c>
      <c r="I133" s="265">
        <v>1939.0500000000002</v>
      </c>
      <c r="J133" s="265">
        <v>1960.4000000000003</v>
      </c>
      <c r="K133" s="263">
        <v>1917.7</v>
      </c>
      <c r="L133" s="263">
        <v>1861</v>
      </c>
      <c r="M133" s="263">
        <v>26.949940000000002</v>
      </c>
    </row>
    <row r="134" spans="1:13">
      <c r="A134" s="282">
        <v>125</v>
      </c>
      <c r="B134" s="263" t="s">
        <v>132</v>
      </c>
      <c r="C134" s="263">
        <v>101.7</v>
      </c>
      <c r="D134" s="265">
        <v>102.96666666666665</v>
      </c>
      <c r="E134" s="265">
        <v>99.983333333333306</v>
      </c>
      <c r="F134" s="265">
        <v>98.266666666666652</v>
      </c>
      <c r="G134" s="265">
        <v>95.283333333333303</v>
      </c>
      <c r="H134" s="265">
        <v>104.68333333333331</v>
      </c>
      <c r="I134" s="265">
        <v>107.66666666666666</v>
      </c>
      <c r="J134" s="265">
        <v>109.38333333333331</v>
      </c>
      <c r="K134" s="263">
        <v>105.95</v>
      </c>
      <c r="L134" s="263">
        <v>101.25</v>
      </c>
      <c r="M134" s="263">
        <v>85.222830000000002</v>
      </c>
    </row>
    <row r="135" spans="1:13">
      <c r="A135" s="282">
        <v>126</v>
      </c>
      <c r="B135" s="263" t="s">
        <v>259</v>
      </c>
      <c r="C135" s="263">
        <v>2589.4499999999998</v>
      </c>
      <c r="D135" s="265">
        <v>2647.4500000000003</v>
      </c>
      <c r="E135" s="265">
        <v>2499.9000000000005</v>
      </c>
      <c r="F135" s="265">
        <v>2410.3500000000004</v>
      </c>
      <c r="G135" s="265">
        <v>2262.8000000000006</v>
      </c>
      <c r="H135" s="265">
        <v>2737.0000000000005</v>
      </c>
      <c r="I135" s="265">
        <v>2884.5500000000006</v>
      </c>
      <c r="J135" s="265">
        <v>2974.1000000000004</v>
      </c>
      <c r="K135" s="263">
        <v>2795</v>
      </c>
      <c r="L135" s="263">
        <v>2557.9</v>
      </c>
      <c r="M135" s="263">
        <v>7.2750899999999996</v>
      </c>
    </row>
    <row r="136" spans="1:13">
      <c r="A136" s="282">
        <v>127</v>
      </c>
      <c r="B136" s="263" t="s">
        <v>133</v>
      </c>
      <c r="C136" s="263">
        <v>417.15</v>
      </c>
      <c r="D136" s="265">
        <v>421.66666666666669</v>
      </c>
      <c r="E136" s="265">
        <v>411.23333333333335</v>
      </c>
      <c r="F136" s="265">
        <v>405.31666666666666</v>
      </c>
      <c r="G136" s="265">
        <v>394.88333333333333</v>
      </c>
      <c r="H136" s="265">
        <v>427.58333333333337</v>
      </c>
      <c r="I136" s="265">
        <v>438.01666666666665</v>
      </c>
      <c r="J136" s="265">
        <v>443.93333333333339</v>
      </c>
      <c r="K136" s="263">
        <v>432.1</v>
      </c>
      <c r="L136" s="263">
        <v>415.75</v>
      </c>
      <c r="M136" s="263">
        <v>30.619630000000001</v>
      </c>
    </row>
    <row r="137" spans="1:13">
      <c r="A137" s="282">
        <v>128</v>
      </c>
      <c r="B137" s="263" t="s">
        <v>260</v>
      </c>
      <c r="C137" s="263">
        <v>4048.3</v>
      </c>
      <c r="D137" s="265">
        <v>4085.6833333333329</v>
      </c>
      <c r="E137" s="265">
        <v>3982.6166666666659</v>
      </c>
      <c r="F137" s="265">
        <v>3916.9333333333329</v>
      </c>
      <c r="G137" s="265">
        <v>3813.8666666666659</v>
      </c>
      <c r="H137" s="265">
        <v>4151.3666666666659</v>
      </c>
      <c r="I137" s="265">
        <v>4254.4333333333325</v>
      </c>
      <c r="J137" s="265">
        <v>4320.1166666666659</v>
      </c>
      <c r="K137" s="263">
        <v>4188.75</v>
      </c>
      <c r="L137" s="263">
        <v>4020</v>
      </c>
      <c r="M137" s="263">
        <v>3.1992799999999999</v>
      </c>
    </row>
    <row r="138" spans="1:13">
      <c r="A138" s="282">
        <v>129</v>
      </c>
      <c r="B138" s="263" t="s">
        <v>134</v>
      </c>
      <c r="C138" s="263">
        <v>1437.65</v>
      </c>
      <c r="D138" s="265">
        <v>1454.1166666666668</v>
      </c>
      <c r="E138" s="265">
        <v>1415.2833333333335</v>
      </c>
      <c r="F138" s="265">
        <v>1392.9166666666667</v>
      </c>
      <c r="G138" s="265">
        <v>1354.0833333333335</v>
      </c>
      <c r="H138" s="265">
        <v>1476.4833333333336</v>
      </c>
      <c r="I138" s="265">
        <v>1515.3166666666666</v>
      </c>
      <c r="J138" s="265">
        <v>1537.6833333333336</v>
      </c>
      <c r="K138" s="263">
        <v>1492.95</v>
      </c>
      <c r="L138" s="263">
        <v>1431.75</v>
      </c>
      <c r="M138" s="263">
        <v>51.783839999999998</v>
      </c>
    </row>
    <row r="139" spans="1:13">
      <c r="A139" s="282">
        <v>130</v>
      </c>
      <c r="B139" s="263" t="s">
        <v>135</v>
      </c>
      <c r="C139" s="263">
        <v>1020.9</v>
      </c>
      <c r="D139" s="265">
        <v>1029.6166666666666</v>
      </c>
      <c r="E139" s="265">
        <v>1006.2833333333331</v>
      </c>
      <c r="F139" s="265">
        <v>991.66666666666652</v>
      </c>
      <c r="G139" s="265">
        <v>968.33333333333303</v>
      </c>
      <c r="H139" s="265">
        <v>1044.2333333333331</v>
      </c>
      <c r="I139" s="265">
        <v>1067.5666666666666</v>
      </c>
      <c r="J139" s="265">
        <v>1082.1833333333332</v>
      </c>
      <c r="K139" s="263">
        <v>1052.95</v>
      </c>
      <c r="L139" s="263">
        <v>1015</v>
      </c>
      <c r="M139" s="263">
        <v>15.593830000000001</v>
      </c>
    </row>
    <row r="140" spans="1:13">
      <c r="A140" s="282">
        <v>131</v>
      </c>
      <c r="B140" s="263" t="s">
        <v>146</v>
      </c>
      <c r="C140" s="263">
        <v>85609</v>
      </c>
      <c r="D140" s="265">
        <v>86061.266666666663</v>
      </c>
      <c r="E140" s="265">
        <v>84793.983333333323</v>
      </c>
      <c r="F140" s="265">
        <v>83978.96666666666</v>
      </c>
      <c r="G140" s="265">
        <v>82711.68333333332</v>
      </c>
      <c r="H140" s="265">
        <v>86876.283333333326</v>
      </c>
      <c r="I140" s="265">
        <v>88143.566666666651</v>
      </c>
      <c r="J140" s="265">
        <v>88958.583333333328</v>
      </c>
      <c r="K140" s="263">
        <v>87328.55</v>
      </c>
      <c r="L140" s="263">
        <v>85246.25</v>
      </c>
      <c r="M140" s="263">
        <v>0.18540999999999999</v>
      </c>
    </row>
    <row r="141" spans="1:13">
      <c r="A141" s="282">
        <v>132</v>
      </c>
      <c r="B141" s="263" t="s">
        <v>143</v>
      </c>
      <c r="C141" s="263">
        <v>1145.25</v>
      </c>
      <c r="D141" s="265">
        <v>1164.5333333333333</v>
      </c>
      <c r="E141" s="265">
        <v>1122.6166666666666</v>
      </c>
      <c r="F141" s="265">
        <v>1099.9833333333333</v>
      </c>
      <c r="G141" s="265">
        <v>1058.0666666666666</v>
      </c>
      <c r="H141" s="265">
        <v>1187.1666666666665</v>
      </c>
      <c r="I141" s="265">
        <v>1229.0833333333335</v>
      </c>
      <c r="J141" s="265">
        <v>1251.7166666666665</v>
      </c>
      <c r="K141" s="263">
        <v>1206.45</v>
      </c>
      <c r="L141" s="263">
        <v>1141.9000000000001</v>
      </c>
      <c r="M141" s="263">
        <v>3.9018600000000001</v>
      </c>
    </row>
    <row r="142" spans="1:13">
      <c r="A142" s="282">
        <v>133</v>
      </c>
      <c r="B142" s="263" t="s">
        <v>137</v>
      </c>
      <c r="C142" s="263">
        <v>203.45</v>
      </c>
      <c r="D142" s="265">
        <v>205.93333333333331</v>
      </c>
      <c r="E142" s="265">
        <v>200.01666666666662</v>
      </c>
      <c r="F142" s="265">
        <v>196.58333333333331</v>
      </c>
      <c r="G142" s="265">
        <v>190.66666666666663</v>
      </c>
      <c r="H142" s="265">
        <v>209.36666666666662</v>
      </c>
      <c r="I142" s="265">
        <v>215.2833333333333</v>
      </c>
      <c r="J142" s="265">
        <v>218.71666666666661</v>
      </c>
      <c r="K142" s="263">
        <v>211.85</v>
      </c>
      <c r="L142" s="263">
        <v>202.5</v>
      </c>
      <c r="M142" s="263">
        <v>55.665480000000002</v>
      </c>
    </row>
    <row r="143" spans="1:13">
      <c r="A143" s="282">
        <v>134</v>
      </c>
      <c r="B143" s="263" t="s">
        <v>136</v>
      </c>
      <c r="C143" s="263">
        <v>836.95</v>
      </c>
      <c r="D143" s="265">
        <v>840.66666666666663</v>
      </c>
      <c r="E143" s="265">
        <v>829.98333333333323</v>
      </c>
      <c r="F143" s="265">
        <v>823.01666666666665</v>
      </c>
      <c r="G143" s="265">
        <v>812.33333333333326</v>
      </c>
      <c r="H143" s="265">
        <v>847.63333333333321</v>
      </c>
      <c r="I143" s="265">
        <v>858.31666666666661</v>
      </c>
      <c r="J143" s="265">
        <v>865.28333333333319</v>
      </c>
      <c r="K143" s="263">
        <v>851.35</v>
      </c>
      <c r="L143" s="263">
        <v>833.7</v>
      </c>
      <c r="M143" s="263">
        <v>20.345829999999999</v>
      </c>
    </row>
    <row r="144" spans="1:13">
      <c r="A144" s="282">
        <v>135</v>
      </c>
      <c r="B144" s="263" t="s">
        <v>138</v>
      </c>
      <c r="C144" s="263">
        <v>159.4</v>
      </c>
      <c r="D144" s="265">
        <v>161.16666666666666</v>
      </c>
      <c r="E144" s="265">
        <v>156.83333333333331</v>
      </c>
      <c r="F144" s="265">
        <v>154.26666666666665</v>
      </c>
      <c r="G144" s="265">
        <v>149.93333333333331</v>
      </c>
      <c r="H144" s="265">
        <v>163.73333333333332</v>
      </c>
      <c r="I144" s="265">
        <v>168.06666666666663</v>
      </c>
      <c r="J144" s="265">
        <v>170.63333333333333</v>
      </c>
      <c r="K144" s="263">
        <v>165.5</v>
      </c>
      <c r="L144" s="263">
        <v>158.6</v>
      </c>
      <c r="M144" s="263">
        <v>33.897979999999997</v>
      </c>
    </row>
    <row r="145" spans="1:13">
      <c r="A145" s="282">
        <v>136</v>
      </c>
      <c r="B145" s="263" t="s">
        <v>139</v>
      </c>
      <c r="C145" s="263">
        <v>391.55</v>
      </c>
      <c r="D145" s="265">
        <v>391.45</v>
      </c>
      <c r="E145" s="265">
        <v>386.5</v>
      </c>
      <c r="F145" s="265">
        <v>381.45</v>
      </c>
      <c r="G145" s="265">
        <v>376.5</v>
      </c>
      <c r="H145" s="265">
        <v>396.5</v>
      </c>
      <c r="I145" s="265">
        <v>401.44999999999993</v>
      </c>
      <c r="J145" s="265">
        <v>406.5</v>
      </c>
      <c r="K145" s="263">
        <v>396.4</v>
      </c>
      <c r="L145" s="263">
        <v>386.4</v>
      </c>
      <c r="M145" s="263">
        <v>23.64847</v>
      </c>
    </row>
    <row r="146" spans="1:13">
      <c r="A146" s="282">
        <v>137</v>
      </c>
      <c r="B146" s="263" t="s">
        <v>140</v>
      </c>
      <c r="C146" s="263">
        <v>7064.65</v>
      </c>
      <c r="D146" s="265">
        <v>7092.7</v>
      </c>
      <c r="E146" s="265">
        <v>7015.45</v>
      </c>
      <c r="F146" s="265">
        <v>6966.25</v>
      </c>
      <c r="G146" s="265">
        <v>6889</v>
      </c>
      <c r="H146" s="265">
        <v>7141.9</v>
      </c>
      <c r="I146" s="265">
        <v>7219.15</v>
      </c>
      <c r="J146" s="265">
        <v>7268.3499999999995</v>
      </c>
      <c r="K146" s="263">
        <v>7169.95</v>
      </c>
      <c r="L146" s="263">
        <v>7043.5</v>
      </c>
      <c r="M146" s="263">
        <v>6.8858100000000002</v>
      </c>
    </row>
    <row r="147" spans="1:13">
      <c r="A147" s="282">
        <v>138</v>
      </c>
      <c r="B147" s="263" t="s">
        <v>142</v>
      </c>
      <c r="C147" s="263">
        <v>862.4</v>
      </c>
      <c r="D147" s="265">
        <v>864.08333333333337</v>
      </c>
      <c r="E147" s="265">
        <v>850.26666666666677</v>
      </c>
      <c r="F147" s="265">
        <v>838.13333333333344</v>
      </c>
      <c r="G147" s="265">
        <v>824.31666666666683</v>
      </c>
      <c r="H147" s="265">
        <v>876.2166666666667</v>
      </c>
      <c r="I147" s="265">
        <v>890.0333333333333</v>
      </c>
      <c r="J147" s="265">
        <v>902.16666666666663</v>
      </c>
      <c r="K147" s="263">
        <v>877.9</v>
      </c>
      <c r="L147" s="263">
        <v>851.95</v>
      </c>
      <c r="M147" s="263">
        <v>7.6499899999999998</v>
      </c>
    </row>
    <row r="148" spans="1:13">
      <c r="A148" s="282">
        <v>139</v>
      </c>
      <c r="B148" s="263" t="s">
        <v>144</v>
      </c>
      <c r="C148" s="263">
        <v>1998.9</v>
      </c>
      <c r="D148" s="265">
        <v>2004.5833333333333</v>
      </c>
      <c r="E148" s="265">
        <v>1971.9166666666665</v>
      </c>
      <c r="F148" s="265">
        <v>1944.9333333333332</v>
      </c>
      <c r="G148" s="265">
        <v>1912.2666666666664</v>
      </c>
      <c r="H148" s="265">
        <v>2031.5666666666666</v>
      </c>
      <c r="I148" s="265">
        <v>2064.2333333333331</v>
      </c>
      <c r="J148" s="265">
        <v>2091.2166666666667</v>
      </c>
      <c r="K148" s="263">
        <v>2037.25</v>
      </c>
      <c r="L148" s="263">
        <v>1977.6</v>
      </c>
      <c r="M148" s="263">
        <v>18.076049999999999</v>
      </c>
    </row>
    <row r="149" spans="1:13">
      <c r="A149" s="282">
        <v>140</v>
      </c>
      <c r="B149" s="263" t="s">
        <v>145</v>
      </c>
      <c r="C149" s="263">
        <v>220.55</v>
      </c>
      <c r="D149" s="265">
        <v>221.68333333333331</v>
      </c>
      <c r="E149" s="265">
        <v>217.56666666666661</v>
      </c>
      <c r="F149" s="265">
        <v>214.58333333333329</v>
      </c>
      <c r="G149" s="265">
        <v>210.46666666666658</v>
      </c>
      <c r="H149" s="265">
        <v>224.66666666666663</v>
      </c>
      <c r="I149" s="265">
        <v>228.78333333333336</v>
      </c>
      <c r="J149" s="265">
        <v>231.76666666666665</v>
      </c>
      <c r="K149" s="263">
        <v>225.8</v>
      </c>
      <c r="L149" s="263">
        <v>218.7</v>
      </c>
      <c r="M149" s="263">
        <v>123.58792</v>
      </c>
    </row>
    <row r="150" spans="1:13">
      <c r="A150" s="282">
        <v>141</v>
      </c>
      <c r="B150" s="263" t="s">
        <v>262</v>
      </c>
      <c r="C150" s="263">
        <v>1683.8</v>
      </c>
      <c r="D150" s="265">
        <v>1706</v>
      </c>
      <c r="E150" s="265">
        <v>1643</v>
      </c>
      <c r="F150" s="265">
        <v>1602.2</v>
      </c>
      <c r="G150" s="265">
        <v>1539.2</v>
      </c>
      <c r="H150" s="265">
        <v>1746.8</v>
      </c>
      <c r="I150" s="265">
        <v>1809.8</v>
      </c>
      <c r="J150" s="265">
        <v>1850.6</v>
      </c>
      <c r="K150" s="263">
        <v>1769</v>
      </c>
      <c r="L150" s="263">
        <v>1665.2</v>
      </c>
      <c r="M150" s="263">
        <v>9.7109100000000002</v>
      </c>
    </row>
    <row r="151" spans="1:13">
      <c r="A151" s="282">
        <v>142</v>
      </c>
      <c r="B151" s="263" t="s">
        <v>147</v>
      </c>
      <c r="C151" s="263">
        <v>1279</v>
      </c>
      <c r="D151" s="265">
        <v>1279.1666666666667</v>
      </c>
      <c r="E151" s="265">
        <v>1266.3333333333335</v>
      </c>
      <c r="F151" s="265">
        <v>1253.6666666666667</v>
      </c>
      <c r="G151" s="265">
        <v>1240.8333333333335</v>
      </c>
      <c r="H151" s="265">
        <v>1291.8333333333335</v>
      </c>
      <c r="I151" s="265">
        <v>1304.666666666667</v>
      </c>
      <c r="J151" s="265">
        <v>1317.3333333333335</v>
      </c>
      <c r="K151" s="263">
        <v>1292</v>
      </c>
      <c r="L151" s="263">
        <v>1266.5</v>
      </c>
      <c r="M151" s="263">
        <v>11.424799999999999</v>
      </c>
    </row>
    <row r="152" spans="1:13">
      <c r="A152" s="282">
        <v>143</v>
      </c>
      <c r="B152" s="263" t="s">
        <v>263</v>
      </c>
      <c r="C152" s="263">
        <v>820.6</v>
      </c>
      <c r="D152" s="265">
        <v>819.51666666666677</v>
      </c>
      <c r="E152" s="265">
        <v>814.08333333333348</v>
      </c>
      <c r="F152" s="265">
        <v>807.56666666666672</v>
      </c>
      <c r="G152" s="265">
        <v>802.13333333333344</v>
      </c>
      <c r="H152" s="265">
        <v>826.03333333333353</v>
      </c>
      <c r="I152" s="265">
        <v>831.4666666666667</v>
      </c>
      <c r="J152" s="265">
        <v>837.98333333333358</v>
      </c>
      <c r="K152" s="263">
        <v>824.95</v>
      </c>
      <c r="L152" s="263">
        <v>813</v>
      </c>
      <c r="M152" s="263">
        <v>2.31446</v>
      </c>
    </row>
    <row r="153" spans="1:13">
      <c r="A153" s="282">
        <v>144</v>
      </c>
      <c r="B153" s="263" t="s">
        <v>152</v>
      </c>
      <c r="C153" s="263">
        <v>133.05000000000001</v>
      </c>
      <c r="D153" s="265">
        <v>134.11666666666667</v>
      </c>
      <c r="E153" s="265">
        <v>131.58333333333334</v>
      </c>
      <c r="F153" s="265">
        <v>130.11666666666667</v>
      </c>
      <c r="G153" s="265">
        <v>127.58333333333334</v>
      </c>
      <c r="H153" s="265">
        <v>135.58333333333334</v>
      </c>
      <c r="I153" s="265">
        <v>138.11666666666665</v>
      </c>
      <c r="J153" s="265">
        <v>139.58333333333334</v>
      </c>
      <c r="K153" s="263">
        <v>136.65</v>
      </c>
      <c r="L153" s="263">
        <v>132.65</v>
      </c>
      <c r="M153" s="263">
        <v>92.546419999999998</v>
      </c>
    </row>
    <row r="154" spans="1:13">
      <c r="A154" s="282">
        <v>145</v>
      </c>
      <c r="B154" s="263" t="s">
        <v>153</v>
      </c>
      <c r="C154" s="263">
        <v>106.55</v>
      </c>
      <c r="D154" s="265">
        <v>107.53333333333335</v>
      </c>
      <c r="E154" s="265">
        <v>105.16666666666669</v>
      </c>
      <c r="F154" s="265">
        <v>103.78333333333335</v>
      </c>
      <c r="G154" s="265">
        <v>101.41666666666669</v>
      </c>
      <c r="H154" s="265">
        <v>108.91666666666669</v>
      </c>
      <c r="I154" s="265">
        <v>111.28333333333333</v>
      </c>
      <c r="J154" s="265">
        <v>112.66666666666669</v>
      </c>
      <c r="K154" s="263">
        <v>109.9</v>
      </c>
      <c r="L154" s="263">
        <v>106.15</v>
      </c>
      <c r="M154" s="263">
        <v>188.50429</v>
      </c>
    </row>
    <row r="155" spans="1:13">
      <c r="A155" s="282">
        <v>146</v>
      </c>
      <c r="B155" s="263" t="s">
        <v>148</v>
      </c>
      <c r="C155" s="263">
        <v>56.25</v>
      </c>
      <c r="D155" s="265">
        <v>57.25</v>
      </c>
      <c r="E155" s="265">
        <v>55</v>
      </c>
      <c r="F155" s="265">
        <v>53.75</v>
      </c>
      <c r="G155" s="265">
        <v>51.5</v>
      </c>
      <c r="H155" s="265">
        <v>58.5</v>
      </c>
      <c r="I155" s="265">
        <v>60.75</v>
      </c>
      <c r="J155" s="265">
        <v>62</v>
      </c>
      <c r="K155" s="263">
        <v>59.5</v>
      </c>
      <c r="L155" s="263">
        <v>56</v>
      </c>
      <c r="M155" s="263">
        <v>141.00936999999999</v>
      </c>
    </row>
    <row r="156" spans="1:13">
      <c r="A156" s="282">
        <v>147</v>
      </c>
      <c r="B156" s="263" t="s">
        <v>450</v>
      </c>
      <c r="C156" s="263">
        <v>2590.5500000000002</v>
      </c>
      <c r="D156" s="265">
        <v>2628.1833333333334</v>
      </c>
      <c r="E156" s="265">
        <v>2531.3666666666668</v>
      </c>
      <c r="F156" s="265">
        <v>2472.1833333333334</v>
      </c>
      <c r="G156" s="265">
        <v>2375.3666666666668</v>
      </c>
      <c r="H156" s="265">
        <v>2687.3666666666668</v>
      </c>
      <c r="I156" s="265">
        <v>2784.1833333333334</v>
      </c>
      <c r="J156" s="265">
        <v>2843.3666666666668</v>
      </c>
      <c r="K156" s="263">
        <v>2725</v>
      </c>
      <c r="L156" s="263">
        <v>2569</v>
      </c>
      <c r="M156" s="263">
        <v>1.8652899999999999</v>
      </c>
    </row>
    <row r="157" spans="1:13">
      <c r="A157" s="282">
        <v>148</v>
      </c>
      <c r="B157" s="263" t="s">
        <v>151</v>
      </c>
      <c r="C157" s="263">
        <v>16455.75</v>
      </c>
      <c r="D157" s="265">
        <v>16528.600000000002</v>
      </c>
      <c r="E157" s="265">
        <v>16267.200000000004</v>
      </c>
      <c r="F157" s="265">
        <v>16078.650000000001</v>
      </c>
      <c r="G157" s="265">
        <v>15817.250000000004</v>
      </c>
      <c r="H157" s="265">
        <v>16717.150000000005</v>
      </c>
      <c r="I157" s="265">
        <v>16978.550000000007</v>
      </c>
      <c r="J157" s="265">
        <v>17167.100000000006</v>
      </c>
      <c r="K157" s="263">
        <v>16790</v>
      </c>
      <c r="L157" s="263">
        <v>16340.05</v>
      </c>
      <c r="M157" s="263">
        <v>1.5717300000000001</v>
      </c>
    </row>
    <row r="158" spans="1:13">
      <c r="A158" s="282">
        <v>149</v>
      </c>
      <c r="B158" s="263" t="s">
        <v>790</v>
      </c>
      <c r="C158" s="263">
        <v>333.65</v>
      </c>
      <c r="D158" s="265">
        <v>335.05</v>
      </c>
      <c r="E158" s="265">
        <v>328.70000000000005</v>
      </c>
      <c r="F158" s="265">
        <v>323.75000000000006</v>
      </c>
      <c r="G158" s="265">
        <v>317.40000000000009</v>
      </c>
      <c r="H158" s="265">
        <v>340</v>
      </c>
      <c r="I158" s="265">
        <v>346.35</v>
      </c>
      <c r="J158" s="265">
        <v>351.29999999999995</v>
      </c>
      <c r="K158" s="263">
        <v>341.4</v>
      </c>
      <c r="L158" s="263">
        <v>330.1</v>
      </c>
      <c r="M158" s="263">
        <v>8.6512399999999996</v>
      </c>
    </row>
    <row r="159" spans="1:13">
      <c r="A159" s="282">
        <v>150</v>
      </c>
      <c r="B159" s="263" t="s">
        <v>265</v>
      </c>
      <c r="C159" s="263">
        <v>575.20000000000005</v>
      </c>
      <c r="D159" s="265">
        <v>573.56666666666672</v>
      </c>
      <c r="E159" s="265">
        <v>563.13333333333344</v>
      </c>
      <c r="F159" s="265">
        <v>551.06666666666672</v>
      </c>
      <c r="G159" s="265">
        <v>540.63333333333344</v>
      </c>
      <c r="H159" s="265">
        <v>585.63333333333344</v>
      </c>
      <c r="I159" s="265">
        <v>596.06666666666661</v>
      </c>
      <c r="J159" s="265">
        <v>608.13333333333344</v>
      </c>
      <c r="K159" s="263">
        <v>584</v>
      </c>
      <c r="L159" s="263">
        <v>561.5</v>
      </c>
      <c r="M159" s="263">
        <v>4.0080499999999999</v>
      </c>
    </row>
    <row r="160" spans="1:13">
      <c r="A160" s="282">
        <v>151</v>
      </c>
      <c r="B160" s="263" t="s">
        <v>155</v>
      </c>
      <c r="C160" s="263">
        <v>109.35</v>
      </c>
      <c r="D160" s="265">
        <v>110.98333333333333</v>
      </c>
      <c r="E160" s="265">
        <v>107.11666666666667</v>
      </c>
      <c r="F160" s="265">
        <v>104.88333333333334</v>
      </c>
      <c r="G160" s="265">
        <v>101.01666666666668</v>
      </c>
      <c r="H160" s="265">
        <v>113.21666666666667</v>
      </c>
      <c r="I160" s="265">
        <v>117.08333333333331</v>
      </c>
      <c r="J160" s="265">
        <v>119.31666666666666</v>
      </c>
      <c r="K160" s="263">
        <v>114.85</v>
      </c>
      <c r="L160" s="263">
        <v>108.75</v>
      </c>
      <c r="M160" s="263">
        <v>310.17863</v>
      </c>
    </row>
    <row r="161" spans="1:13">
      <c r="A161" s="282">
        <v>152</v>
      </c>
      <c r="B161" s="263" t="s">
        <v>154</v>
      </c>
      <c r="C161" s="263">
        <v>129.30000000000001</v>
      </c>
      <c r="D161" s="265">
        <v>130.4</v>
      </c>
      <c r="E161" s="265">
        <v>127.60000000000002</v>
      </c>
      <c r="F161" s="265">
        <v>125.9</v>
      </c>
      <c r="G161" s="265">
        <v>123.10000000000002</v>
      </c>
      <c r="H161" s="265">
        <v>132.10000000000002</v>
      </c>
      <c r="I161" s="265">
        <v>134.90000000000003</v>
      </c>
      <c r="J161" s="265">
        <v>136.60000000000002</v>
      </c>
      <c r="K161" s="263">
        <v>133.19999999999999</v>
      </c>
      <c r="L161" s="263">
        <v>128.69999999999999</v>
      </c>
      <c r="M161" s="263">
        <v>10.500780000000001</v>
      </c>
    </row>
    <row r="162" spans="1:13">
      <c r="A162" s="282">
        <v>153</v>
      </c>
      <c r="B162" s="263" t="s">
        <v>266</v>
      </c>
      <c r="C162" s="263">
        <v>3206.9</v>
      </c>
      <c r="D162" s="265">
        <v>3265.9666666666667</v>
      </c>
      <c r="E162" s="265">
        <v>3091.9333333333334</v>
      </c>
      <c r="F162" s="265">
        <v>2976.9666666666667</v>
      </c>
      <c r="G162" s="265">
        <v>2802.9333333333334</v>
      </c>
      <c r="H162" s="265">
        <v>3380.9333333333334</v>
      </c>
      <c r="I162" s="265">
        <v>3554.9666666666672</v>
      </c>
      <c r="J162" s="265">
        <v>3669.9333333333334</v>
      </c>
      <c r="K162" s="263">
        <v>3440</v>
      </c>
      <c r="L162" s="263">
        <v>3151</v>
      </c>
      <c r="M162" s="263">
        <v>4.8779000000000003</v>
      </c>
    </row>
    <row r="163" spans="1:13">
      <c r="A163" s="282">
        <v>154</v>
      </c>
      <c r="B163" s="263" t="s">
        <v>267</v>
      </c>
      <c r="C163" s="263">
        <v>2241.5</v>
      </c>
      <c r="D163" s="265">
        <v>2236.5</v>
      </c>
      <c r="E163" s="265">
        <v>2216</v>
      </c>
      <c r="F163" s="265">
        <v>2190.5</v>
      </c>
      <c r="G163" s="265">
        <v>2170</v>
      </c>
      <c r="H163" s="265">
        <v>2262</v>
      </c>
      <c r="I163" s="265">
        <v>2282.5</v>
      </c>
      <c r="J163" s="265">
        <v>2308</v>
      </c>
      <c r="K163" s="263">
        <v>2257</v>
      </c>
      <c r="L163" s="263">
        <v>2211</v>
      </c>
      <c r="M163" s="263">
        <v>1.5469599999999999</v>
      </c>
    </row>
    <row r="164" spans="1:13">
      <c r="A164" s="282">
        <v>155</v>
      </c>
      <c r="B164" s="263" t="s">
        <v>156</v>
      </c>
      <c r="C164" s="263">
        <v>28694</v>
      </c>
      <c r="D164" s="265">
        <v>28631.350000000002</v>
      </c>
      <c r="E164" s="265">
        <v>28312.700000000004</v>
      </c>
      <c r="F164" s="265">
        <v>27931.4</v>
      </c>
      <c r="G164" s="265">
        <v>27612.750000000004</v>
      </c>
      <c r="H164" s="265">
        <v>29012.650000000005</v>
      </c>
      <c r="I164" s="265">
        <v>29331.300000000007</v>
      </c>
      <c r="J164" s="265">
        <v>29712.600000000006</v>
      </c>
      <c r="K164" s="263">
        <v>28950</v>
      </c>
      <c r="L164" s="263">
        <v>28250.05</v>
      </c>
      <c r="M164" s="263">
        <v>0.36199999999999999</v>
      </c>
    </row>
    <row r="165" spans="1:13">
      <c r="A165" s="282">
        <v>156</v>
      </c>
      <c r="B165" s="263" t="s">
        <v>158</v>
      </c>
      <c r="C165" s="263">
        <v>228.85</v>
      </c>
      <c r="D165" s="265">
        <v>231.61666666666665</v>
      </c>
      <c r="E165" s="265">
        <v>225.43333333333328</v>
      </c>
      <c r="F165" s="265">
        <v>222.01666666666662</v>
      </c>
      <c r="G165" s="265">
        <v>215.83333333333326</v>
      </c>
      <c r="H165" s="265">
        <v>235.0333333333333</v>
      </c>
      <c r="I165" s="265">
        <v>241.21666666666664</v>
      </c>
      <c r="J165" s="265">
        <v>244.63333333333333</v>
      </c>
      <c r="K165" s="263">
        <v>237.8</v>
      </c>
      <c r="L165" s="263">
        <v>228.2</v>
      </c>
      <c r="M165" s="263">
        <v>52.857819999999997</v>
      </c>
    </row>
    <row r="166" spans="1:13">
      <c r="A166" s="282">
        <v>157</v>
      </c>
      <c r="B166" s="263" t="s">
        <v>269</v>
      </c>
      <c r="C166" s="263">
        <v>4493.3999999999996</v>
      </c>
      <c r="D166" s="265">
        <v>4539.4666666666662</v>
      </c>
      <c r="E166" s="265">
        <v>4433.9333333333325</v>
      </c>
      <c r="F166" s="265">
        <v>4374.4666666666662</v>
      </c>
      <c r="G166" s="265">
        <v>4268.9333333333325</v>
      </c>
      <c r="H166" s="265">
        <v>4598.9333333333325</v>
      </c>
      <c r="I166" s="265">
        <v>4704.4666666666672</v>
      </c>
      <c r="J166" s="265">
        <v>4763.9333333333325</v>
      </c>
      <c r="K166" s="263">
        <v>4645</v>
      </c>
      <c r="L166" s="263">
        <v>4480</v>
      </c>
      <c r="M166" s="263">
        <v>0.41061999999999999</v>
      </c>
    </row>
    <row r="167" spans="1:13">
      <c r="A167" s="282">
        <v>158</v>
      </c>
      <c r="B167" s="263" t="s">
        <v>160</v>
      </c>
      <c r="C167" s="263">
        <v>1723.55</v>
      </c>
      <c r="D167" s="265">
        <v>1727.3666666666668</v>
      </c>
      <c r="E167" s="265">
        <v>1711.1833333333336</v>
      </c>
      <c r="F167" s="265">
        <v>1698.8166666666668</v>
      </c>
      <c r="G167" s="265">
        <v>1682.6333333333337</v>
      </c>
      <c r="H167" s="265">
        <v>1739.7333333333336</v>
      </c>
      <c r="I167" s="265">
        <v>1755.916666666667</v>
      </c>
      <c r="J167" s="265">
        <v>1768.2833333333335</v>
      </c>
      <c r="K167" s="263">
        <v>1743.55</v>
      </c>
      <c r="L167" s="263">
        <v>1715</v>
      </c>
      <c r="M167" s="263">
        <v>3.55972</v>
      </c>
    </row>
    <row r="168" spans="1:13">
      <c r="A168" s="282">
        <v>159</v>
      </c>
      <c r="B168" s="263" t="s">
        <v>157</v>
      </c>
      <c r="C168" s="263">
        <v>1809.7</v>
      </c>
      <c r="D168" s="265">
        <v>1831.3666666666668</v>
      </c>
      <c r="E168" s="265">
        <v>1776.9833333333336</v>
      </c>
      <c r="F168" s="265">
        <v>1744.2666666666669</v>
      </c>
      <c r="G168" s="265">
        <v>1689.8833333333337</v>
      </c>
      <c r="H168" s="265">
        <v>1864.0833333333335</v>
      </c>
      <c r="I168" s="265">
        <v>1918.4666666666667</v>
      </c>
      <c r="J168" s="265">
        <v>1951.1833333333334</v>
      </c>
      <c r="K168" s="263">
        <v>1885.75</v>
      </c>
      <c r="L168" s="263">
        <v>1798.65</v>
      </c>
      <c r="M168" s="263">
        <v>6.17943</v>
      </c>
    </row>
    <row r="169" spans="1:13">
      <c r="A169" s="282">
        <v>160</v>
      </c>
      <c r="B169" s="263" t="s">
        <v>461</v>
      </c>
      <c r="C169" s="263">
        <v>1352.35</v>
      </c>
      <c r="D169" s="265">
        <v>1350.8</v>
      </c>
      <c r="E169" s="265">
        <v>1341.6499999999999</v>
      </c>
      <c r="F169" s="265">
        <v>1330.9499999999998</v>
      </c>
      <c r="G169" s="265">
        <v>1321.7999999999997</v>
      </c>
      <c r="H169" s="265">
        <v>1361.5</v>
      </c>
      <c r="I169" s="265">
        <v>1370.65</v>
      </c>
      <c r="J169" s="265">
        <v>1381.3500000000001</v>
      </c>
      <c r="K169" s="263">
        <v>1359.95</v>
      </c>
      <c r="L169" s="263">
        <v>1340.1</v>
      </c>
      <c r="M169" s="263">
        <v>0.94211</v>
      </c>
    </row>
    <row r="170" spans="1:13">
      <c r="A170" s="282">
        <v>161</v>
      </c>
      <c r="B170" s="263" t="s">
        <v>159</v>
      </c>
      <c r="C170" s="263">
        <v>135.69999999999999</v>
      </c>
      <c r="D170" s="265">
        <v>136.86666666666667</v>
      </c>
      <c r="E170" s="265">
        <v>133.83333333333334</v>
      </c>
      <c r="F170" s="265">
        <v>131.96666666666667</v>
      </c>
      <c r="G170" s="265">
        <v>128.93333333333334</v>
      </c>
      <c r="H170" s="265">
        <v>138.73333333333335</v>
      </c>
      <c r="I170" s="265">
        <v>141.76666666666665</v>
      </c>
      <c r="J170" s="265">
        <v>143.63333333333335</v>
      </c>
      <c r="K170" s="263">
        <v>139.9</v>
      </c>
      <c r="L170" s="263">
        <v>135</v>
      </c>
      <c r="M170" s="263">
        <v>81.752960000000002</v>
      </c>
    </row>
    <row r="171" spans="1:13">
      <c r="A171" s="282">
        <v>162</v>
      </c>
      <c r="B171" s="263" t="s">
        <v>162</v>
      </c>
      <c r="C171" s="263">
        <v>220.45</v>
      </c>
      <c r="D171" s="265">
        <v>221.6</v>
      </c>
      <c r="E171" s="265">
        <v>218.2</v>
      </c>
      <c r="F171" s="265">
        <v>215.95</v>
      </c>
      <c r="G171" s="265">
        <v>212.54999999999998</v>
      </c>
      <c r="H171" s="265">
        <v>223.85</v>
      </c>
      <c r="I171" s="265">
        <v>227.25000000000003</v>
      </c>
      <c r="J171" s="265">
        <v>229.5</v>
      </c>
      <c r="K171" s="263">
        <v>225</v>
      </c>
      <c r="L171" s="263">
        <v>219.35</v>
      </c>
      <c r="M171" s="263">
        <v>70.712639999999993</v>
      </c>
    </row>
    <row r="172" spans="1:13">
      <c r="A172" s="282">
        <v>163</v>
      </c>
      <c r="B172" s="263" t="s">
        <v>270</v>
      </c>
      <c r="C172" s="263">
        <v>276.39999999999998</v>
      </c>
      <c r="D172" s="265">
        <v>275.63333333333333</v>
      </c>
      <c r="E172" s="265">
        <v>271.76666666666665</v>
      </c>
      <c r="F172" s="265">
        <v>267.13333333333333</v>
      </c>
      <c r="G172" s="265">
        <v>263.26666666666665</v>
      </c>
      <c r="H172" s="265">
        <v>280.26666666666665</v>
      </c>
      <c r="I172" s="265">
        <v>284.13333333333333</v>
      </c>
      <c r="J172" s="265">
        <v>288.76666666666665</v>
      </c>
      <c r="K172" s="263">
        <v>279.5</v>
      </c>
      <c r="L172" s="263">
        <v>271</v>
      </c>
      <c r="M172" s="263">
        <v>2.7126700000000001</v>
      </c>
    </row>
    <row r="173" spans="1:13">
      <c r="A173" s="282">
        <v>164</v>
      </c>
      <c r="B173" s="263" t="s">
        <v>271</v>
      </c>
      <c r="C173" s="263">
        <v>12870.15</v>
      </c>
      <c r="D173" s="265">
        <v>12901.733333333332</v>
      </c>
      <c r="E173" s="265">
        <v>12803.466666666664</v>
      </c>
      <c r="F173" s="265">
        <v>12736.783333333331</v>
      </c>
      <c r="G173" s="265">
        <v>12638.516666666663</v>
      </c>
      <c r="H173" s="265">
        <v>12968.416666666664</v>
      </c>
      <c r="I173" s="265">
        <v>13066.683333333331</v>
      </c>
      <c r="J173" s="265">
        <v>13133.366666666665</v>
      </c>
      <c r="K173" s="263">
        <v>13000</v>
      </c>
      <c r="L173" s="263">
        <v>12835.05</v>
      </c>
      <c r="M173" s="263">
        <v>1.89E-2</v>
      </c>
    </row>
    <row r="174" spans="1:13">
      <c r="A174" s="282">
        <v>165</v>
      </c>
      <c r="B174" s="263" t="s">
        <v>161</v>
      </c>
      <c r="C174" s="263">
        <v>38.4</v>
      </c>
      <c r="D174" s="265">
        <v>38.799999999999997</v>
      </c>
      <c r="E174" s="265">
        <v>37.649999999999991</v>
      </c>
      <c r="F174" s="265">
        <v>36.899999999999991</v>
      </c>
      <c r="G174" s="265">
        <v>35.749999999999986</v>
      </c>
      <c r="H174" s="265">
        <v>39.549999999999997</v>
      </c>
      <c r="I174" s="265">
        <v>40.700000000000003</v>
      </c>
      <c r="J174" s="265">
        <v>41.45</v>
      </c>
      <c r="K174" s="263">
        <v>39.950000000000003</v>
      </c>
      <c r="L174" s="263">
        <v>38.049999999999997</v>
      </c>
      <c r="M174" s="263">
        <v>892.95594000000006</v>
      </c>
    </row>
    <row r="175" spans="1:13">
      <c r="A175" s="282">
        <v>166</v>
      </c>
      <c r="B175" s="263" t="s">
        <v>165</v>
      </c>
      <c r="C175" s="263">
        <v>223.4</v>
      </c>
      <c r="D175" s="265">
        <v>227.23333333333335</v>
      </c>
      <c r="E175" s="265">
        <v>218.16666666666669</v>
      </c>
      <c r="F175" s="265">
        <v>212.93333333333334</v>
      </c>
      <c r="G175" s="265">
        <v>203.86666666666667</v>
      </c>
      <c r="H175" s="265">
        <v>232.4666666666667</v>
      </c>
      <c r="I175" s="265">
        <v>241.53333333333336</v>
      </c>
      <c r="J175" s="265">
        <v>246.76666666666671</v>
      </c>
      <c r="K175" s="263">
        <v>236.3</v>
      </c>
      <c r="L175" s="263">
        <v>222</v>
      </c>
      <c r="M175" s="263">
        <v>164.40989999999999</v>
      </c>
    </row>
    <row r="176" spans="1:13">
      <c r="A176" s="282">
        <v>167</v>
      </c>
      <c r="B176" s="263" t="s">
        <v>166</v>
      </c>
      <c r="C176" s="263">
        <v>151.15</v>
      </c>
      <c r="D176" s="265">
        <v>152.04999999999998</v>
      </c>
      <c r="E176" s="265">
        <v>149.59999999999997</v>
      </c>
      <c r="F176" s="265">
        <v>148.04999999999998</v>
      </c>
      <c r="G176" s="265">
        <v>145.59999999999997</v>
      </c>
      <c r="H176" s="265">
        <v>153.59999999999997</v>
      </c>
      <c r="I176" s="265">
        <v>156.04999999999995</v>
      </c>
      <c r="J176" s="265">
        <v>157.59999999999997</v>
      </c>
      <c r="K176" s="263">
        <v>154.5</v>
      </c>
      <c r="L176" s="263">
        <v>150.5</v>
      </c>
      <c r="M176" s="263">
        <v>55.68882</v>
      </c>
    </row>
    <row r="177" spans="1:13">
      <c r="A177" s="282">
        <v>168</v>
      </c>
      <c r="B177" s="263" t="s">
        <v>273</v>
      </c>
      <c r="C177" s="263">
        <v>517.65</v>
      </c>
      <c r="D177" s="265">
        <v>517.36666666666667</v>
      </c>
      <c r="E177" s="265">
        <v>510.7833333333333</v>
      </c>
      <c r="F177" s="265">
        <v>503.91666666666663</v>
      </c>
      <c r="G177" s="265">
        <v>497.33333333333326</v>
      </c>
      <c r="H177" s="265">
        <v>524.23333333333335</v>
      </c>
      <c r="I177" s="265">
        <v>530.81666666666661</v>
      </c>
      <c r="J177" s="265">
        <v>537.68333333333339</v>
      </c>
      <c r="K177" s="263">
        <v>523.95000000000005</v>
      </c>
      <c r="L177" s="263">
        <v>510.5</v>
      </c>
      <c r="M177" s="263">
        <v>4.0908100000000003</v>
      </c>
    </row>
    <row r="178" spans="1:13">
      <c r="A178" s="282">
        <v>169</v>
      </c>
      <c r="B178" s="263" t="s">
        <v>167</v>
      </c>
      <c r="C178" s="263">
        <v>2055.35</v>
      </c>
      <c r="D178" s="265">
        <v>2064.4833333333336</v>
      </c>
      <c r="E178" s="265">
        <v>2025.9666666666672</v>
      </c>
      <c r="F178" s="265">
        <v>1996.5833333333335</v>
      </c>
      <c r="G178" s="265">
        <v>1958.0666666666671</v>
      </c>
      <c r="H178" s="265">
        <v>2093.8666666666672</v>
      </c>
      <c r="I178" s="265">
        <v>2132.3833333333337</v>
      </c>
      <c r="J178" s="265">
        <v>2161.7666666666673</v>
      </c>
      <c r="K178" s="263">
        <v>2103</v>
      </c>
      <c r="L178" s="263">
        <v>2035.1</v>
      </c>
      <c r="M178" s="263">
        <v>88.655209999999997</v>
      </c>
    </row>
    <row r="179" spans="1:13">
      <c r="A179" s="282">
        <v>170</v>
      </c>
      <c r="B179" s="263" t="s">
        <v>815</v>
      </c>
      <c r="C179" s="263">
        <v>978.3</v>
      </c>
      <c r="D179" s="265">
        <v>984.76666666666677</v>
      </c>
      <c r="E179" s="265">
        <v>963.53333333333353</v>
      </c>
      <c r="F179" s="265">
        <v>948.76666666666677</v>
      </c>
      <c r="G179" s="265">
        <v>927.53333333333353</v>
      </c>
      <c r="H179" s="265">
        <v>999.53333333333353</v>
      </c>
      <c r="I179" s="265">
        <v>1020.7666666666669</v>
      </c>
      <c r="J179" s="265">
        <v>1035.5333333333335</v>
      </c>
      <c r="K179" s="263">
        <v>1006</v>
      </c>
      <c r="L179" s="263">
        <v>970</v>
      </c>
      <c r="M179" s="263">
        <v>236.76553000000001</v>
      </c>
    </row>
    <row r="180" spans="1:13">
      <c r="A180" s="282">
        <v>171</v>
      </c>
      <c r="B180" s="263" t="s">
        <v>274</v>
      </c>
      <c r="C180" s="263">
        <v>888.95</v>
      </c>
      <c r="D180" s="265">
        <v>899.35</v>
      </c>
      <c r="E180" s="265">
        <v>874.80000000000007</v>
      </c>
      <c r="F180" s="265">
        <v>860.65000000000009</v>
      </c>
      <c r="G180" s="265">
        <v>836.10000000000014</v>
      </c>
      <c r="H180" s="265">
        <v>913.5</v>
      </c>
      <c r="I180" s="265">
        <v>938.05</v>
      </c>
      <c r="J180" s="265">
        <v>952.19999999999993</v>
      </c>
      <c r="K180" s="263">
        <v>923.9</v>
      </c>
      <c r="L180" s="263">
        <v>885.2</v>
      </c>
      <c r="M180" s="263">
        <v>38.098030000000001</v>
      </c>
    </row>
    <row r="181" spans="1:13">
      <c r="A181" s="282">
        <v>172</v>
      </c>
      <c r="B181" s="263" t="s">
        <v>172</v>
      </c>
      <c r="C181" s="263">
        <v>5404.7</v>
      </c>
      <c r="D181" s="265">
        <v>5431.5666666666666</v>
      </c>
      <c r="E181" s="265">
        <v>5348.2333333333336</v>
      </c>
      <c r="F181" s="265">
        <v>5291.7666666666673</v>
      </c>
      <c r="G181" s="265">
        <v>5208.4333333333343</v>
      </c>
      <c r="H181" s="265">
        <v>5488.0333333333328</v>
      </c>
      <c r="I181" s="265">
        <v>5571.3666666666668</v>
      </c>
      <c r="J181" s="265">
        <v>5627.8333333333321</v>
      </c>
      <c r="K181" s="263">
        <v>5514.9</v>
      </c>
      <c r="L181" s="263">
        <v>5375.1</v>
      </c>
      <c r="M181" s="263">
        <v>1.0171600000000001</v>
      </c>
    </row>
    <row r="182" spans="1:13">
      <c r="A182" s="282">
        <v>173</v>
      </c>
      <c r="B182" s="263" t="s">
        <v>478</v>
      </c>
      <c r="C182" s="263">
        <v>8199.0499999999993</v>
      </c>
      <c r="D182" s="265">
        <v>8201.35</v>
      </c>
      <c r="E182" s="265">
        <v>8152.7000000000007</v>
      </c>
      <c r="F182" s="265">
        <v>8106.35</v>
      </c>
      <c r="G182" s="265">
        <v>8057.7000000000007</v>
      </c>
      <c r="H182" s="265">
        <v>8247.7000000000007</v>
      </c>
      <c r="I182" s="265">
        <v>8296.3499999999985</v>
      </c>
      <c r="J182" s="265">
        <v>8342.7000000000007</v>
      </c>
      <c r="K182" s="263">
        <v>8250</v>
      </c>
      <c r="L182" s="263">
        <v>8155</v>
      </c>
      <c r="M182" s="263">
        <v>8.3070000000000005E-2</v>
      </c>
    </row>
    <row r="183" spans="1:13">
      <c r="A183" s="282">
        <v>174</v>
      </c>
      <c r="B183" s="263" t="s">
        <v>170</v>
      </c>
      <c r="C183" s="263">
        <v>26842.2</v>
      </c>
      <c r="D183" s="265">
        <v>27034.366666666669</v>
      </c>
      <c r="E183" s="265">
        <v>26518.733333333337</v>
      </c>
      <c r="F183" s="265">
        <v>26195.26666666667</v>
      </c>
      <c r="G183" s="265">
        <v>25679.633333333339</v>
      </c>
      <c r="H183" s="265">
        <v>27357.833333333336</v>
      </c>
      <c r="I183" s="265">
        <v>27873.466666666667</v>
      </c>
      <c r="J183" s="265">
        <v>28196.933333333334</v>
      </c>
      <c r="K183" s="263">
        <v>27550</v>
      </c>
      <c r="L183" s="263">
        <v>26710.9</v>
      </c>
      <c r="M183" s="263">
        <v>0.38408999999999999</v>
      </c>
    </row>
    <row r="184" spans="1:13">
      <c r="A184" s="282">
        <v>175</v>
      </c>
      <c r="B184" s="263" t="s">
        <v>173</v>
      </c>
      <c r="C184" s="263">
        <v>1321.6</v>
      </c>
      <c r="D184" s="265">
        <v>1313.5166666666667</v>
      </c>
      <c r="E184" s="265">
        <v>1298.0833333333333</v>
      </c>
      <c r="F184" s="265">
        <v>1274.5666666666666</v>
      </c>
      <c r="G184" s="265">
        <v>1259.1333333333332</v>
      </c>
      <c r="H184" s="265">
        <v>1337.0333333333333</v>
      </c>
      <c r="I184" s="265">
        <v>1352.4666666666667</v>
      </c>
      <c r="J184" s="265">
        <v>1375.9833333333333</v>
      </c>
      <c r="K184" s="263">
        <v>1328.95</v>
      </c>
      <c r="L184" s="263">
        <v>1290</v>
      </c>
      <c r="M184" s="263">
        <v>22.533059999999999</v>
      </c>
    </row>
    <row r="185" spans="1:13">
      <c r="A185" s="282">
        <v>176</v>
      </c>
      <c r="B185" s="263" t="s">
        <v>171</v>
      </c>
      <c r="C185" s="263">
        <v>1820.75</v>
      </c>
      <c r="D185" s="265">
        <v>1839.7833333333335</v>
      </c>
      <c r="E185" s="265">
        <v>1789.5666666666671</v>
      </c>
      <c r="F185" s="265">
        <v>1758.3833333333334</v>
      </c>
      <c r="G185" s="265">
        <v>1708.166666666667</v>
      </c>
      <c r="H185" s="265">
        <v>1870.9666666666672</v>
      </c>
      <c r="I185" s="265">
        <v>1921.1833333333338</v>
      </c>
      <c r="J185" s="265">
        <v>1952.3666666666672</v>
      </c>
      <c r="K185" s="263">
        <v>1890</v>
      </c>
      <c r="L185" s="263">
        <v>1808.6</v>
      </c>
      <c r="M185" s="263">
        <v>2.9310200000000002</v>
      </c>
    </row>
    <row r="186" spans="1:13">
      <c r="A186" s="282">
        <v>177</v>
      </c>
      <c r="B186" s="263" t="s">
        <v>169</v>
      </c>
      <c r="C186" s="263">
        <v>368.15</v>
      </c>
      <c r="D186" s="265">
        <v>371.2833333333333</v>
      </c>
      <c r="E186" s="265">
        <v>362.91666666666663</v>
      </c>
      <c r="F186" s="265">
        <v>357.68333333333334</v>
      </c>
      <c r="G186" s="265">
        <v>349.31666666666666</v>
      </c>
      <c r="H186" s="265">
        <v>376.51666666666659</v>
      </c>
      <c r="I186" s="265">
        <v>384.88333333333327</v>
      </c>
      <c r="J186" s="265">
        <v>390.11666666666656</v>
      </c>
      <c r="K186" s="263">
        <v>379.65</v>
      </c>
      <c r="L186" s="263">
        <v>366.05</v>
      </c>
      <c r="M186" s="263">
        <v>331.43063999999998</v>
      </c>
    </row>
    <row r="187" spans="1:13">
      <c r="A187" s="282">
        <v>178</v>
      </c>
      <c r="B187" s="263" t="s">
        <v>168</v>
      </c>
      <c r="C187" s="263">
        <v>72.150000000000006</v>
      </c>
      <c r="D187" s="265">
        <v>73.083333333333329</v>
      </c>
      <c r="E187" s="265">
        <v>70.766666666666652</v>
      </c>
      <c r="F187" s="265">
        <v>69.383333333333326</v>
      </c>
      <c r="G187" s="265">
        <v>67.066666666666649</v>
      </c>
      <c r="H187" s="265">
        <v>74.466666666666654</v>
      </c>
      <c r="I187" s="265">
        <v>76.783333333333346</v>
      </c>
      <c r="J187" s="265">
        <v>78.166666666666657</v>
      </c>
      <c r="K187" s="263">
        <v>75.400000000000006</v>
      </c>
      <c r="L187" s="263">
        <v>71.7</v>
      </c>
      <c r="M187" s="263">
        <v>312.06605000000002</v>
      </c>
    </row>
    <row r="188" spans="1:13">
      <c r="A188" s="282">
        <v>179</v>
      </c>
      <c r="B188" s="263" t="s">
        <v>175</v>
      </c>
      <c r="C188" s="263">
        <v>584.75</v>
      </c>
      <c r="D188" s="265">
        <v>590.25</v>
      </c>
      <c r="E188" s="265">
        <v>576.5</v>
      </c>
      <c r="F188" s="265">
        <v>568.25</v>
      </c>
      <c r="G188" s="265">
        <v>554.5</v>
      </c>
      <c r="H188" s="265">
        <v>598.5</v>
      </c>
      <c r="I188" s="265">
        <v>612.25</v>
      </c>
      <c r="J188" s="265">
        <v>620.5</v>
      </c>
      <c r="K188" s="263">
        <v>604</v>
      </c>
      <c r="L188" s="263">
        <v>582</v>
      </c>
      <c r="M188" s="263">
        <v>76.675610000000006</v>
      </c>
    </row>
    <row r="189" spans="1:13">
      <c r="A189" s="282">
        <v>180</v>
      </c>
      <c r="B189" s="263" t="s">
        <v>176</v>
      </c>
      <c r="C189" s="263">
        <v>456.7</v>
      </c>
      <c r="D189" s="265">
        <v>462.68333333333334</v>
      </c>
      <c r="E189" s="265">
        <v>444.51666666666665</v>
      </c>
      <c r="F189" s="265">
        <v>432.33333333333331</v>
      </c>
      <c r="G189" s="265">
        <v>414.16666666666663</v>
      </c>
      <c r="H189" s="265">
        <v>474.86666666666667</v>
      </c>
      <c r="I189" s="265">
        <v>493.0333333333333</v>
      </c>
      <c r="J189" s="265">
        <v>505.2166666666667</v>
      </c>
      <c r="K189" s="263">
        <v>480.85</v>
      </c>
      <c r="L189" s="263">
        <v>450.5</v>
      </c>
      <c r="M189" s="263">
        <v>17.783460000000002</v>
      </c>
    </row>
    <row r="190" spans="1:13">
      <c r="A190" s="282">
        <v>181</v>
      </c>
      <c r="B190" s="263" t="s">
        <v>275</v>
      </c>
      <c r="C190" s="263">
        <v>529.54999999999995</v>
      </c>
      <c r="D190" s="265">
        <v>534.1</v>
      </c>
      <c r="E190" s="265">
        <v>523.45000000000005</v>
      </c>
      <c r="F190" s="265">
        <v>517.35</v>
      </c>
      <c r="G190" s="265">
        <v>506.70000000000005</v>
      </c>
      <c r="H190" s="265">
        <v>540.20000000000005</v>
      </c>
      <c r="I190" s="265">
        <v>550.84999999999991</v>
      </c>
      <c r="J190" s="265">
        <v>556.95000000000005</v>
      </c>
      <c r="K190" s="263">
        <v>544.75</v>
      </c>
      <c r="L190" s="263">
        <v>528</v>
      </c>
      <c r="M190" s="263">
        <v>3.14262</v>
      </c>
    </row>
    <row r="191" spans="1:13">
      <c r="A191" s="282">
        <v>182</v>
      </c>
      <c r="B191" s="263" t="s">
        <v>188</v>
      </c>
      <c r="C191" s="263">
        <v>577.70000000000005</v>
      </c>
      <c r="D191" s="265">
        <v>581.68333333333339</v>
      </c>
      <c r="E191" s="265">
        <v>569.36666666666679</v>
      </c>
      <c r="F191" s="265">
        <v>561.03333333333342</v>
      </c>
      <c r="G191" s="265">
        <v>548.71666666666681</v>
      </c>
      <c r="H191" s="265">
        <v>590.01666666666677</v>
      </c>
      <c r="I191" s="265">
        <v>602.33333333333337</v>
      </c>
      <c r="J191" s="265">
        <v>610.66666666666674</v>
      </c>
      <c r="K191" s="263">
        <v>594</v>
      </c>
      <c r="L191" s="263">
        <v>573.35</v>
      </c>
      <c r="M191" s="263">
        <v>12.92779</v>
      </c>
    </row>
    <row r="192" spans="1:13">
      <c r="A192" s="282">
        <v>183</v>
      </c>
      <c r="B192" s="263" t="s">
        <v>177</v>
      </c>
      <c r="C192" s="263">
        <v>733.05</v>
      </c>
      <c r="D192" s="265">
        <v>746.4666666666667</v>
      </c>
      <c r="E192" s="265">
        <v>715.93333333333339</v>
      </c>
      <c r="F192" s="265">
        <v>698.81666666666672</v>
      </c>
      <c r="G192" s="265">
        <v>668.28333333333342</v>
      </c>
      <c r="H192" s="265">
        <v>763.58333333333337</v>
      </c>
      <c r="I192" s="265">
        <v>794.11666666666667</v>
      </c>
      <c r="J192" s="265">
        <v>811.23333333333335</v>
      </c>
      <c r="K192" s="263">
        <v>777</v>
      </c>
      <c r="L192" s="263">
        <v>729.35</v>
      </c>
      <c r="M192" s="263">
        <v>57.881549999999997</v>
      </c>
    </row>
    <row r="193" spans="1:13">
      <c r="A193" s="282">
        <v>184</v>
      </c>
      <c r="B193" s="263" t="s">
        <v>183</v>
      </c>
      <c r="C193" s="263">
        <v>3112.95</v>
      </c>
      <c r="D193" s="265">
        <v>3117.75</v>
      </c>
      <c r="E193" s="265">
        <v>3080.5</v>
      </c>
      <c r="F193" s="265">
        <v>3048.05</v>
      </c>
      <c r="G193" s="265">
        <v>3010.8</v>
      </c>
      <c r="H193" s="265">
        <v>3150.2</v>
      </c>
      <c r="I193" s="265">
        <v>3187.45</v>
      </c>
      <c r="J193" s="265">
        <v>3219.8999999999996</v>
      </c>
      <c r="K193" s="263">
        <v>3155</v>
      </c>
      <c r="L193" s="263">
        <v>3085.3</v>
      </c>
      <c r="M193" s="263">
        <v>38.383899999999997</v>
      </c>
    </row>
    <row r="194" spans="1:13">
      <c r="A194" s="282">
        <v>185</v>
      </c>
      <c r="B194" s="263" t="s">
        <v>804</v>
      </c>
      <c r="C194" s="263">
        <v>603.35</v>
      </c>
      <c r="D194" s="265">
        <v>605.2833333333333</v>
      </c>
      <c r="E194" s="265">
        <v>598.16666666666663</v>
      </c>
      <c r="F194" s="265">
        <v>592.98333333333335</v>
      </c>
      <c r="G194" s="265">
        <v>585.86666666666667</v>
      </c>
      <c r="H194" s="265">
        <v>610.46666666666658</v>
      </c>
      <c r="I194" s="265">
        <v>617.58333333333337</v>
      </c>
      <c r="J194" s="265">
        <v>622.76666666666654</v>
      </c>
      <c r="K194" s="263">
        <v>612.4</v>
      </c>
      <c r="L194" s="263">
        <v>600.1</v>
      </c>
      <c r="M194" s="263">
        <v>22.630199999999999</v>
      </c>
    </row>
    <row r="195" spans="1:13">
      <c r="A195" s="282">
        <v>186</v>
      </c>
      <c r="B195" s="263" t="s">
        <v>179</v>
      </c>
      <c r="C195" s="263">
        <v>305.8</v>
      </c>
      <c r="D195" s="265">
        <v>309.93333333333334</v>
      </c>
      <c r="E195" s="265">
        <v>299.86666666666667</v>
      </c>
      <c r="F195" s="265">
        <v>293.93333333333334</v>
      </c>
      <c r="G195" s="265">
        <v>283.86666666666667</v>
      </c>
      <c r="H195" s="265">
        <v>315.86666666666667</v>
      </c>
      <c r="I195" s="265">
        <v>325.93333333333339</v>
      </c>
      <c r="J195" s="265">
        <v>331.86666666666667</v>
      </c>
      <c r="K195" s="263">
        <v>320</v>
      </c>
      <c r="L195" s="263">
        <v>304</v>
      </c>
      <c r="M195" s="263">
        <v>472.62481000000002</v>
      </c>
    </row>
    <row r="196" spans="1:13">
      <c r="A196" s="282">
        <v>187</v>
      </c>
      <c r="B196" s="254" t="s">
        <v>181</v>
      </c>
      <c r="C196" s="254">
        <v>103.3</v>
      </c>
      <c r="D196" s="289">
        <v>105.40000000000002</v>
      </c>
      <c r="E196" s="289">
        <v>100.30000000000004</v>
      </c>
      <c r="F196" s="289">
        <v>97.300000000000026</v>
      </c>
      <c r="G196" s="289">
        <v>92.200000000000045</v>
      </c>
      <c r="H196" s="289">
        <v>108.40000000000003</v>
      </c>
      <c r="I196" s="289">
        <v>113.50000000000003</v>
      </c>
      <c r="J196" s="289">
        <v>116.50000000000003</v>
      </c>
      <c r="K196" s="254">
        <v>110.5</v>
      </c>
      <c r="L196" s="254">
        <v>102.4</v>
      </c>
      <c r="M196" s="254">
        <v>642.41697999999997</v>
      </c>
    </row>
    <row r="197" spans="1:13">
      <c r="A197" s="282">
        <v>188</v>
      </c>
      <c r="B197" s="254" t="s">
        <v>182</v>
      </c>
      <c r="C197" s="254">
        <v>704.4</v>
      </c>
      <c r="D197" s="289">
        <v>710.35</v>
      </c>
      <c r="E197" s="289">
        <v>694.7</v>
      </c>
      <c r="F197" s="289">
        <v>685</v>
      </c>
      <c r="G197" s="289">
        <v>669.35</v>
      </c>
      <c r="H197" s="289">
        <v>720.05000000000007</v>
      </c>
      <c r="I197" s="289">
        <v>735.69999999999993</v>
      </c>
      <c r="J197" s="289">
        <v>745.40000000000009</v>
      </c>
      <c r="K197" s="254">
        <v>726</v>
      </c>
      <c r="L197" s="254">
        <v>700.65</v>
      </c>
      <c r="M197" s="254">
        <v>105.40958999999999</v>
      </c>
    </row>
    <row r="198" spans="1:13">
      <c r="A198" s="282">
        <v>189</v>
      </c>
      <c r="B198" s="254" t="s">
        <v>184</v>
      </c>
      <c r="C198" s="254">
        <v>1020.05</v>
      </c>
      <c r="D198" s="289">
        <v>1026.2833333333333</v>
      </c>
      <c r="E198" s="289">
        <v>1009.3666666666666</v>
      </c>
      <c r="F198" s="289">
        <v>998.68333333333328</v>
      </c>
      <c r="G198" s="289">
        <v>981.76666666666654</v>
      </c>
      <c r="H198" s="289">
        <v>1036.9666666666667</v>
      </c>
      <c r="I198" s="289">
        <v>1053.8833333333337</v>
      </c>
      <c r="J198" s="289">
        <v>1064.5666666666666</v>
      </c>
      <c r="K198" s="254">
        <v>1043.2</v>
      </c>
      <c r="L198" s="254">
        <v>1015.6</v>
      </c>
      <c r="M198" s="254">
        <v>34.772950000000002</v>
      </c>
    </row>
    <row r="199" spans="1:13">
      <c r="A199" s="282">
        <v>190</v>
      </c>
      <c r="B199" s="254" t="s">
        <v>164</v>
      </c>
      <c r="C199" s="254">
        <v>950.95</v>
      </c>
      <c r="D199" s="289">
        <v>967.13333333333333</v>
      </c>
      <c r="E199" s="289">
        <v>928.91666666666663</v>
      </c>
      <c r="F199" s="289">
        <v>906.88333333333333</v>
      </c>
      <c r="G199" s="289">
        <v>868.66666666666663</v>
      </c>
      <c r="H199" s="289">
        <v>989.16666666666663</v>
      </c>
      <c r="I199" s="289">
        <v>1027.3833333333332</v>
      </c>
      <c r="J199" s="289">
        <v>1049.4166666666665</v>
      </c>
      <c r="K199" s="254">
        <v>1005.35</v>
      </c>
      <c r="L199" s="254">
        <v>945.1</v>
      </c>
      <c r="M199" s="254">
        <v>5.1408199999999997</v>
      </c>
    </row>
    <row r="200" spans="1:13">
      <c r="A200" s="282">
        <v>191</v>
      </c>
      <c r="B200" s="254" t="s">
        <v>185</v>
      </c>
      <c r="C200" s="254">
        <v>1472.55</v>
      </c>
      <c r="D200" s="289">
        <v>1480.7166666666665</v>
      </c>
      <c r="E200" s="289">
        <v>1461.883333333333</v>
      </c>
      <c r="F200" s="289">
        <v>1451.2166666666665</v>
      </c>
      <c r="G200" s="289">
        <v>1432.383333333333</v>
      </c>
      <c r="H200" s="289">
        <v>1491.383333333333</v>
      </c>
      <c r="I200" s="289">
        <v>1510.2166666666665</v>
      </c>
      <c r="J200" s="289">
        <v>1520.883333333333</v>
      </c>
      <c r="K200" s="254">
        <v>1499.55</v>
      </c>
      <c r="L200" s="254">
        <v>1470.05</v>
      </c>
      <c r="M200" s="254">
        <v>11.950229999999999</v>
      </c>
    </row>
    <row r="201" spans="1:13">
      <c r="A201" s="282">
        <v>192</v>
      </c>
      <c r="B201" s="254" t="s">
        <v>186</v>
      </c>
      <c r="C201" s="254">
        <v>2417.85</v>
      </c>
      <c r="D201" s="289">
        <v>2435.25</v>
      </c>
      <c r="E201" s="289">
        <v>2390.6</v>
      </c>
      <c r="F201" s="289">
        <v>2363.35</v>
      </c>
      <c r="G201" s="289">
        <v>2318.6999999999998</v>
      </c>
      <c r="H201" s="289">
        <v>2462.5</v>
      </c>
      <c r="I201" s="289">
        <v>2507.1499999999996</v>
      </c>
      <c r="J201" s="289">
        <v>2534.4</v>
      </c>
      <c r="K201" s="254">
        <v>2479.9</v>
      </c>
      <c r="L201" s="254">
        <v>2408</v>
      </c>
      <c r="M201" s="254">
        <v>1.65262</v>
      </c>
    </row>
    <row r="202" spans="1:13">
      <c r="A202" s="282">
        <v>193</v>
      </c>
      <c r="B202" s="254" t="s">
        <v>187</v>
      </c>
      <c r="C202" s="254">
        <v>417</v>
      </c>
      <c r="D202" s="289">
        <v>421.95</v>
      </c>
      <c r="E202" s="289">
        <v>409.45</v>
      </c>
      <c r="F202" s="289">
        <v>401.9</v>
      </c>
      <c r="G202" s="289">
        <v>389.4</v>
      </c>
      <c r="H202" s="289">
        <v>429.5</v>
      </c>
      <c r="I202" s="289">
        <v>442</v>
      </c>
      <c r="J202" s="289">
        <v>449.55</v>
      </c>
      <c r="K202" s="254">
        <v>434.45</v>
      </c>
      <c r="L202" s="254">
        <v>414.4</v>
      </c>
      <c r="M202" s="254">
        <v>32.777720000000002</v>
      </c>
    </row>
    <row r="203" spans="1:13">
      <c r="A203" s="282">
        <v>194</v>
      </c>
      <c r="B203" s="254" t="s">
        <v>510</v>
      </c>
      <c r="C203" s="254">
        <v>822.55</v>
      </c>
      <c r="D203" s="289">
        <v>834.18333333333339</v>
      </c>
      <c r="E203" s="289">
        <v>808.36666666666679</v>
      </c>
      <c r="F203" s="289">
        <v>794.18333333333339</v>
      </c>
      <c r="G203" s="289">
        <v>768.36666666666679</v>
      </c>
      <c r="H203" s="289">
        <v>848.36666666666679</v>
      </c>
      <c r="I203" s="289">
        <v>874.18333333333339</v>
      </c>
      <c r="J203" s="289">
        <v>888.36666666666679</v>
      </c>
      <c r="K203" s="254">
        <v>860</v>
      </c>
      <c r="L203" s="254">
        <v>820</v>
      </c>
      <c r="M203" s="254">
        <v>4.7707600000000001</v>
      </c>
    </row>
    <row r="204" spans="1:13">
      <c r="A204" s="282">
        <v>195</v>
      </c>
      <c r="B204" s="254" t="s">
        <v>193</v>
      </c>
      <c r="C204" s="254">
        <v>609.20000000000005</v>
      </c>
      <c r="D204" s="289">
        <v>613.68333333333339</v>
      </c>
      <c r="E204" s="289">
        <v>600.51666666666677</v>
      </c>
      <c r="F204" s="289">
        <v>591.83333333333337</v>
      </c>
      <c r="G204" s="289">
        <v>578.66666666666674</v>
      </c>
      <c r="H204" s="289">
        <v>622.36666666666679</v>
      </c>
      <c r="I204" s="289">
        <v>635.5333333333333</v>
      </c>
      <c r="J204" s="289">
        <v>644.21666666666681</v>
      </c>
      <c r="K204" s="254">
        <v>626.85</v>
      </c>
      <c r="L204" s="254">
        <v>605</v>
      </c>
      <c r="M204" s="254">
        <v>45.036769999999997</v>
      </c>
    </row>
    <row r="205" spans="1:13">
      <c r="A205" s="282">
        <v>196</v>
      </c>
      <c r="B205" s="254" t="s">
        <v>191</v>
      </c>
      <c r="C205" s="254">
        <v>6520.25</v>
      </c>
      <c r="D205" s="289">
        <v>6559.55</v>
      </c>
      <c r="E205" s="289">
        <v>6449.1</v>
      </c>
      <c r="F205" s="289">
        <v>6377.95</v>
      </c>
      <c r="G205" s="289">
        <v>6267.5</v>
      </c>
      <c r="H205" s="289">
        <v>6630.7000000000007</v>
      </c>
      <c r="I205" s="289">
        <v>6741.15</v>
      </c>
      <c r="J205" s="289">
        <v>6812.3000000000011</v>
      </c>
      <c r="K205" s="254">
        <v>6670</v>
      </c>
      <c r="L205" s="254">
        <v>6488.4</v>
      </c>
      <c r="M205" s="254">
        <v>4.4328200000000004</v>
      </c>
    </row>
    <row r="206" spans="1:13">
      <c r="A206" s="282">
        <v>197</v>
      </c>
      <c r="B206" s="254" t="s">
        <v>192</v>
      </c>
      <c r="C206" s="254">
        <v>35.15</v>
      </c>
      <c r="D206" s="289">
        <v>35.65</v>
      </c>
      <c r="E206" s="289">
        <v>34.5</v>
      </c>
      <c r="F206" s="289">
        <v>33.85</v>
      </c>
      <c r="G206" s="289">
        <v>32.700000000000003</v>
      </c>
      <c r="H206" s="289">
        <v>36.299999999999997</v>
      </c>
      <c r="I206" s="289">
        <v>37.449999999999989</v>
      </c>
      <c r="J206" s="289">
        <v>38.099999999999994</v>
      </c>
      <c r="K206" s="254">
        <v>36.799999999999997</v>
      </c>
      <c r="L206" s="254">
        <v>35</v>
      </c>
      <c r="M206" s="254">
        <v>61.674039999999998</v>
      </c>
    </row>
    <row r="207" spans="1:13">
      <c r="A207" s="282">
        <v>198</v>
      </c>
      <c r="B207" s="254" t="s">
        <v>189</v>
      </c>
      <c r="C207" s="254">
        <v>1187.3499999999999</v>
      </c>
      <c r="D207" s="289">
        <v>1201.6499999999999</v>
      </c>
      <c r="E207" s="289">
        <v>1168.3999999999996</v>
      </c>
      <c r="F207" s="289">
        <v>1149.4499999999998</v>
      </c>
      <c r="G207" s="289">
        <v>1116.1999999999996</v>
      </c>
      <c r="H207" s="289">
        <v>1220.5999999999997</v>
      </c>
      <c r="I207" s="289">
        <v>1253.8500000000001</v>
      </c>
      <c r="J207" s="289">
        <v>1272.7999999999997</v>
      </c>
      <c r="K207" s="254">
        <v>1234.9000000000001</v>
      </c>
      <c r="L207" s="254">
        <v>1182.7</v>
      </c>
      <c r="M207" s="254">
        <v>2.8801199999999998</v>
      </c>
    </row>
    <row r="208" spans="1:13">
      <c r="A208" s="282">
        <v>199</v>
      </c>
      <c r="B208" s="254" t="s">
        <v>141</v>
      </c>
      <c r="C208" s="254">
        <v>537.75</v>
      </c>
      <c r="D208" s="289">
        <v>540.16666666666663</v>
      </c>
      <c r="E208" s="289">
        <v>532.48333333333323</v>
      </c>
      <c r="F208" s="289">
        <v>527.21666666666658</v>
      </c>
      <c r="G208" s="289">
        <v>519.53333333333319</v>
      </c>
      <c r="H208" s="289">
        <v>545.43333333333328</v>
      </c>
      <c r="I208" s="289">
        <v>553.11666666666667</v>
      </c>
      <c r="J208" s="289">
        <v>558.38333333333333</v>
      </c>
      <c r="K208" s="254">
        <v>547.85</v>
      </c>
      <c r="L208" s="254">
        <v>534.9</v>
      </c>
      <c r="M208" s="254">
        <v>32.539099999999998</v>
      </c>
    </row>
    <row r="209" spans="1:13">
      <c r="A209" s="282">
        <v>200</v>
      </c>
      <c r="B209" s="254" t="s">
        <v>277</v>
      </c>
      <c r="C209" s="254">
        <v>237.15</v>
      </c>
      <c r="D209" s="289">
        <v>238.38333333333333</v>
      </c>
      <c r="E209" s="289">
        <v>233.76666666666665</v>
      </c>
      <c r="F209" s="289">
        <v>230.38333333333333</v>
      </c>
      <c r="G209" s="289">
        <v>225.76666666666665</v>
      </c>
      <c r="H209" s="289">
        <v>241.76666666666665</v>
      </c>
      <c r="I209" s="289">
        <v>246.38333333333333</v>
      </c>
      <c r="J209" s="289">
        <v>249.76666666666665</v>
      </c>
      <c r="K209" s="254">
        <v>243</v>
      </c>
      <c r="L209" s="254">
        <v>235</v>
      </c>
      <c r="M209" s="254">
        <v>9.3241999999999994</v>
      </c>
    </row>
    <row r="210" spans="1:13">
      <c r="A210" s="282">
        <v>201</v>
      </c>
      <c r="B210" s="254" t="s">
        <v>522</v>
      </c>
      <c r="C210" s="254">
        <v>1006.6</v>
      </c>
      <c r="D210" s="289">
        <v>1007.5333333333333</v>
      </c>
      <c r="E210" s="289">
        <v>999.06666666666661</v>
      </c>
      <c r="F210" s="289">
        <v>991.5333333333333</v>
      </c>
      <c r="G210" s="289">
        <v>983.06666666666661</v>
      </c>
      <c r="H210" s="289">
        <v>1015.0666666666666</v>
      </c>
      <c r="I210" s="289">
        <v>1023.5333333333333</v>
      </c>
      <c r="J210" s="289">
        <v>1031.0666666666666</v>
      </c>
      <c r="K210" s="254">
        <v>1016</v>
      </c>
      <c r="L210" s="254">
        <v>1000</v>
      </c>
      <c r="M210" s="254">
        <v>2.45546</v>
      </c>
    </row>
    <row r="211" spans="1:13">
      <c r="A211" s="282">
        <v>202</v>
      </c>
      <c r="B211" s="254" t="s">
        <v>118</v>
      </c>
      <c r="C211" s="254">
        <v>9.85</v>
      </c>
      <c r="D211" s="289">
        <v>9.9333333333333318</v>
      </c>
      <c r="E211" s="289">
        <v>9.6666666666666643</v>
      </c>
      <c r="F211" s="289">
        <v>9.4833333333333325</v>
      </c>
      <c r="G211" s="289">
        <v>9.216666666666665</v>
      </c>
      <c r="H211" s="289">
        <v>10.116666666666664</v>
      </c>
      <c r="I211" s="289">
        <v>10.383333333333333</v>
      </c>
      <c r="J211" s="289">
        <v>10.566666666666663</v>
      </c>
      <c r="K211" s="254">
        <v>10.199999999999999</v>
      </c>
      <c r="L211" s="254">
        <v>9.75</v>
      </c>
      <c r="M211" s="254">
        <v>1822.76351</v>
      </c>
    </row>
    <row r="212" spans="1:13">
      <c r="A212" s="282">
        <v>203</v>
      </c>
      <c r="B212" s="254" t="s">
        <v>195</v>
      </c>
      <c r="C212" s="254">
        <v>1000.4</v>
      </c>
      <c r="D212" s="289">
        <v>1008.8166666666666</v>
      </c>
      <c r="E212" s="289">
        <v>989.63333333333321</v>
      </c>
      <c r="F212" s="289">
        <v>978.86666666666656</v>
      </c>
      <c r="G212" s="289">
        <v>959.68333333333317</v>
      </c>
      <c r="H212" s="289">
        <v>1019.5833333333333</v>
      </c>
      <c r="I212" s="289">
        <v>1038.7666666666667</v>
      </c>
      <c r="J212" s="289">
        <v>1049.5333333333333</v>
      </c>
      <c r="K212" s="254">
        <v>1028</v>
      </c>
      <c r="L212" s="254">
        <v>998.05</v>
      </c>
      <c r="M212" s="254">
        <v>26.68629</v>
      </c>
    </row>
    <row r="213" spans="1:13">
      <c r="A213" s="282">
        <v>204</v>
      </c>
      <c r="B213" s="254" t="s">
        <v>528</v>
      </c>
      <c r="C213" s="254">
        <v>2389.9499999999998</v>
      </c>
      <c r="D213" s="289">
        <v>2395.9833333333331</v>
      </c>
      <c r="E213" s="289">
        <v>2363.9666666666662</v>
      </c>
      <c r="F213" s="289">
        <v>2337.9833333333331</v>
      </c>
      <c r="G213" s="289">
        <v>2305.9666666666662</v>
      </c>
      <c r="H213" s="289">
        <v>2421.9666666666662</v>
      </c>
      <c r="I213" s="289">
        <v>2453.9833333333336</v>
      </c>
      <c r="J213" s="289">
        <v>2479.9666666666662</v>
      </c>
      <c r="K213" s="254">
        <v>2428</v>
      </c>
      <c r="L213" s="254">
        <v>2370</v>
      </c>
      <c r="M213" s="254">
        <v>0.37181999999999998</v>
      </c>
    </row>
    <row r="214" spans="1:13">
      <c r="A214" s="282">
        <v>205</v>
      </c>
      <c r="B214" s="254" t="s">
        <v>196</v>
      </c>
      <c r="C214" s="289">
        <v>419.65</v>
      </c>
      <c r="D214" s="289">
        <v>424.2833333333333</v>
      </c>
      <c r="E214" s="289">
        <v>413.06666666666661</v>
      </c>
      <c r="F214" s="289">
        <v>406.48333333333329</v>
      </c>
      <c r="G214" s="289">
        <v>395.26666666666659</v>
      </c>
      <c r="H214" s="289">
        <v>430.86666666666662</v>
      </c>
      <c r="I214" s="289">
        <v>442.08333333333331</v>
      </c>
      <c r="J214" s="289">
        <v>448.66666666666663</v>
      </c>
      <c r="K214" s="289">
        <v>435.5</v>
      </c>
      <c r="L214" s="289">
        <v>417.7</v>
      </c>
      <c r="M214" s="289">
        <v>121.34811999999999</v>
      </c>
    </row>
    <row r="215" spans="1:13">
      <c r="A215" s="282">
        <v>206</v>
      </c>
      <c r="B215" s="254" t="s">
        <v>197</v>
      </c>
      <c r="C215" s="289">
        <v>15.1</v>
      </c>
      <c r="D215" s="289">
        <v>15.233333333333334</v>
      </c>
      <c r="E215" s="289">
        <v>14.916666666666668</v>
      </c>
      <c r="F215" s="289">
        <v>14.733333333333334</v>
      </c>
      <c r="G215" s="289">
        <v>14.416666666666668</v>
      </c>
      <c r="H215" s="289">
        <v>15.416666666666668</v>
      </c>
      <c r="I215" s="289">
        <v>15.733333333333334</v>
      </c>
      <c r="J215" s="289">
        <v>15.916666666666668</v>
      </c>
      <c r="K215" s="289">
        <v>15.55</v>
      </c>
      <c r="L215" s="289">
        <v>15.05</v>
      </c>
      <c r="M215" s="289">
        <v>811.86413000000005</v>
      </c>
    </row>
    <row r="216" spans="1:13">
      <c r="A216" s="282">
        <v>207</v>
      </c>
      <c r="B216" s="254" t="s">
        <v>198</v>
      </c>
      <c r="C216" s="289">
        <v>203.35</v>
      </c>
      <c r="D216" s="289">
        <v>205.96666666666667</v>
      </c>
      <c r="E216" s="289">
        <v>200.08333333333334</v>
      </c>
      <c r="F216" s="289">
        <v>196.81666666666666</v>
      </c>
      <c r="G216" s="289">
        <v>190.93333333333334</v>
      </c>
      <c r="H216" s="289">
        <v>209.23333333333335</v>
      </c>
      <c r="I216" s="289">
        <v>215.11666666666667</v>
      </c>
      <c r="J216" s="289">
        <v>218.38333333333335</v>
      </c>
      <c r="K216" s="289">
        <v>211.85</v>
      </c>
      <c r="L216" s="289">
        <v>202.7</v>
      </c>
      <c r="M216" s="289">
        <v>113.89219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9"/>
      <c r="B1" s="56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44273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6" t="s">
        <v>16</v>
      </c>
      <c r="B9" s="567" t="s">
        <v>18</v>
      </c>
      <c r="C9" s="565" t="s">
        <v>19</v>
      </c>
      <c r="D9" s="565" t="s">
        <v>20</v>
      </c>
      <c r="E9" s="565" t="s">
        <v>21</v>
      </c>
      <c r="F9" s="565"/>
      <c r="G9" s="565"/>
      <c r="H9" s="565" t="s">
        <v>22</v>
      </c>
      <c r="I9" s="565"/>
      <c r="J9" s="565"/>
      <c r="K9" s="260"/>
      <c r="L9" s="267"/>
      <c r="M9" s="268"/>
    </row>
    <row r="10" spans="1:15" ht="42.75" customHeight="1">
      <c r="A10" s="561"/>
      <c r="B10" s="563"/>
      <c r="C10" s="568" t="s">
        <v>23</v>
      </c>
      <c r="D10" s="56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27961.85</v>
      </c>
      <c r="D11" s="507">
        <v>27941.666666666668</v>
      </c>
      <c r="E11" s="507">
        <v>27620.183333333334</v>
      </c>
      <c r="F11" s="507">
        <v>27278.516666666666</v>
      </c>
      <c r="G11" s="507">
        <v>26957.033333333333</v>
      </c>
      <c r="H11" s="507">
        <v>28283.333333333336</v>
      </c>
      <c r="I11" s="507">
        <v>28604.816666666666</v>
      </c>
      <c r="J11" s="507">
        <v>28946.483333333337</v>
      </c>
      <c r="K11" s="506">
        <v>28263.15</v>
      </c>
      <c r="L11" s="506">
        <v>27600</v>
      </c>
      <c r="M11" s="506">
        <v>4.1680000000000002E-2</v>
      </c>
    </row>
    <row r="12" spans="1:15" ht="12" customHeight="1">
      <c r="A12" s="254">
        <v>2</v>
      </c>
      <c r="B12" s="509" t="s">
        <v>785</v>
      </c>
      <c r="C12" s="506">
        <v>1439.75</v>
      </c>
      <c r="D12" s="507">
        <v>1438.3166666666666</v>
      </c>
      <c r="E12" s="507">
        <v>1426.6333333333332</v>
      </c>
      <c r="F12" s="507">
        <v>1413.5166666666667</v>
      </c>
      <c r="G12" s="507">
        <v>1401.8333333333333</v>
      </c>
      <c r="H12" s="507">
        <v>1451.4333333333332</v>
      </c>
      <c r="I12" s="507">
        <v>1463.1166666666666</v>
      </c>
      <c r="J12" s="507">
        <v>1476.2333333333331</v>
      </c>
      <c r="K12" s="506">
        <v>1450</v>
      </c>
      <c r="L12" s="506">
        <v>1425.2</v>
      </c>
      <c r="M12" s="506">
        <v>0.47127000000000002</v>
      </c>
    </row>
    <row r="13" spans="1:15" ht="12" customHeight="1">
      <c r="A13" s="254">
        <v>3</v>
      </c>
      <c r="B13" s="509" t="s">
        <v>816</v>
      </c>
      <c r="C13" s="506">
        <v>1292.25</v>
      </c>
      <c r="D13" s="507">
        <v>1301.1166666666666</v>
      </c>
      <c r="E13" s="507">
        <v>1267.3833333333332</v>
      </c>
      <c r="F13" s="507">
        <v>1242.5166666666667</v>
      </c>
      <c r="G13" s="507">
        <v>1208.7833333333333</v>
      </c>
      <c r="H13" s="507">
        <v>1325.9833333333331</v>
      </c>
      <c r="I13" s="507">
        <v>1359.7166666666662</v>
      </c>
      <c r="J13" s="507">
        <v>1384.583333333333</v>
      </c>
      <c r="K13" s="506">
        <v>1334.85</v>
      </c>
      <c r="L13" s="506">
        <v>1276.25</v>
      </c>
      <c r="M13" s="506">
        <v>0.77263000000000004</v>
      </c>
    </row>
    <row r="14" spans="1:15" ht="12" customHeight="1">
      <c r="A14" s="254">
        <v>4</v>
      </c>
      <c r="B14" s="509" t="s">
        <v>38</v>
      </c>
      <c r="C14" s="506">
        <v>1727.65</v>
      </c>
      <c r="D14" s="507">
        <v>1742.0500000000002</v>
      </c>
      <c r="E14" s="507">
        <v>1707.1500000000003</v>
      </c>
      <c r="F14" s="507">
        <v>1686.65</v>
      </c>
      <c r="G14" s="507">
        <v>1651.7500000000002</v>
      </c>
      <c r="H14" s="507">
        <v>1762.5500000000004</v>
      </c>
      <c r="I14" s="507">
        <v>1797.45</v>
      </c>
      <c r="J14" s="507">
        <v>1817.9500000000005</v>
      </c>
      <c r="K14" s="506">
        <v>1776.95</v>
      </c>
      <c r="L14" s="506">
        <v>1721.55</v>
      </c>
      <c r="M14" s="506">
        <v>8.7178400000000007</v>
      </c>
    </row>
    <row r="15" spans="1:15" ht="12" customHeight="1">
      <c r="A15" s="254">
        <v>5</v>
      </c>
      <c r="B15" s="509" t="s">
        <v>285</v>
      </c>
      <c r="C15" s="506">
        <v>1888.9</v>
      </c>
      <c r="D15" s="507">
        <v>1890.6333333333332</v>
      </c>
      <c r="E15" s="507">
        <v>1873.2666666666664</v>
      </c>
      <c r="F15" s="507">
        <v>1857.6333333333332</v>
      </c>
      <c r="G15" s="507">
        <v>1840.2666666666664</v>
      </c>
      <c r="H15" s="507">
        <v>1906.2666666666664</v>
      </c>
      <c r="I15" s="507">
        <v>1923.6333333333332</v>
      </c>
      <c r="J15" s="507">
        <v>1939.2666666666664</v>
      </c>
      <c r="K15" s="506">
        <v>1908</v>
      </c>
      <c r="L15" s="506">
        <v>1875</v>
      </c>
      <c r="M15" s="506">
        <v>0.31851000000000002</v>
      </c>
    </row>
    <row r="16" spans="1:15" ht="12" customHeight="1">
      <c r="A16" s="254">
        <v>6</v>
      </c>
      <c r="B16" s="509" t="s">
        <v>286</v>
      </c>
      <c r="C16" s="506">
        <v>1160.5999999999999</v>
      </c>
      <c r="D16" s="507">
        <v>1150.2</v>
      </c>
      <c r="E16" s="507">
        <v>1107.4000000000001</v>
      </c>
      <c r="F16" s="507">
        <v>1054.2</v>
      </c>
      <c r="G16" s="507">
        <v>1011.4000000000001</v>
      </c>
      <c r="H16" s="507">
        <v>1203.4000000000001</v>
      </c>
      <c r="I16" s="507">
        <v>1246.1999999999998</v>
      </c>
      <c r="J16" s="507">
        <v>1299.4000000000001</v>
      </c>
      <c r="K16" s="506">
        <v>1193</v>
      </c>
      <c r="L16" s="506">
        <v>1097</v>
      </c>
      <c r="M16" s="506">
        <v>5.1315600000000003</v>
      </c>
    </row>
    <row r="17" spans="1:13" ht="12" customHeight="1">
      <c r="A17" s="254">
        <v>7</v>
      </c>
      <c r="B17" s="509" t="s">
        <v>222</v>
      </c>
      <c r="C17" s="506">
        <v>1169.8499999999999</v>
      </c>
      <c r="D17" s="507">
        <v>1187.7333333333333</v>
      </c>
      <c r="E17" s="507">
        <v>1146.4666666666667</v>
      </c>
      <c r="F17" s="507">
        <v>1123.0833333333333</v>
      </c>
      <c r="G17" s="507">
        <v>1081.8166666666666</v>
      </c>
      <c r="H17" s="507">
        <v>1211.1166666666668</v>
      </c>
      <c r="I17" s="507">
        <v>1252.3833333333337</v>
      </c>
      <c r="J17" s="507">
        <v>1275.7666666666669</v>
      </c>
      <c r="K17" s="506">
        <v>1229</v>
      </c>
      <c r="L17" s="506">
        <v>1164.3499999999999</v>
      </c>
      <c r="M17" s="506">
        <v>8.1225000000000005</v>
      </c>
    </row>
    <row r="18" spans="1:13" ht="12" customHeight="1">
      <c r="A18" s="254">
        <v>8</v>
      </c>
      <c r="B18" s="509" t="s">
        <v>734</v>
      </c>
      <c r="C18" s="506">
        <v>680.5</v>
      </c>
      <c r="D18" s="507">
        <v>685.15</v>
      </c>
      <c r="E18" s="507">
        <v>673.34999999999991</v>
      </c>
      <c r="F18" s="507">
        <v>666.19999999999993</v>
      </c>
      <c r="G18" s="507">
        <v>654.39999999999986</v>
      </c>
      <c r="H18" s="507">
        <v>692.3</v>
      </c>
      <c r="I18" s="507">
        <v>704.09999999999991</v>
      </c>
      <c r="J18" s="507">
        <v>711.25</v>
      </c>
      <c r="K18" s="506">
        <v>696.95</v>
      </c>
      <c r="L18" s="506">
        <v>678</v>
      </c>
      <c r="M18" s="506">
        <v>3.65395</v>
      </c>
    </row>
    <row r="19" spans="1:13" ht="12" customHeight="1">
      <c r="A19" s="254">
        <v>9</v>
      </c>
      <c r="B19" s="509" t="s">
        <v>735</v>
      </c>
      <c r="C19" s="506">
        <v>1288.9000000000001</v>
      </c>
      <c r="D19" s="507">
        <v>1284.7666666666667</v>
      </c>
      <c r="E19" s="507">
        <v>1274.3333333333333</v>
      </c>
      <c r="F19" s="507">
        <v>1259.7666666666667</v>
      </c>
      <c r="G19" s="507">
        <v>1249.3333333333333</v>
      </c>
      <c r="H19" s="507">
        <v>1299.3333333333333</v>
      </c>
      <c r="I19" s="507">
        <v>1309.7666666666667</v>
      </c>
      <c r="J19" s="507">
        <v>1324.3333333333333</v>
      </c>
      <c r="K19" s="506">
        <v>1295.2</v>
      </c>
      <c r="L19" s="506">
        <v>1270.2</v>
      </c>
      <c r="M19" s="506">
        <v>1.80955</v>
      </c>
    </row>
    <row r="20" spans="1:13" ht="12" customHeight="1">
      <c r="A20" s="254">
        <v>10</v>
      </c>
      <c r="B20" s="509" t="s">
        <v>287</v>
      </c>
      <c r="C20" s="506">
        <v>2225.9</v>
      </c>
      <c r="D20" s="507">
        <v>2217.15</v>
      </c>
      <c r="E20" s="507">
        <v>2189.2000000000003</v>
      </c>
      <c r="F20" s="507">
        <v>2152.5</v>
      </c>
      <c r="G20" s="507">
        <v>2124.5500000000002</v>
      </c>
      <c r="H20" s="507">
        <v>2253.8500000000004</v>
      </c>
      <c r="I20" s="507">
        <v>2281.8000000000002</v>
      </c>
      <c r="J20" s="507">
        <v>2318.5000000000005</v>
      </c>
      <c r="K20" s="506">
        <v>2245.1</v>
      </c>
      <c r="L20" s="506">
        <v>2180.4499999999998</v>
      </c>
      <c r="M20" s="506">
        <v>0.71250999999999998</v>
      </c>
    </row>
    <row r="21" spans="1:13" ht="12" customHeight="1">
      <c r="A21" s="254">
        <v>11</v>
      </c>
      <c r="B21" s="509" t="s">
        <v>288</v>
      </c>
      <c r="C21" s="506">
        <v>14731.4</v>
      </c>
      <c r="D21" s="507">
        <v>14698.800000000001</v>
      </c>
      <c r="E21" s="507">
        <v>14572.600000000002</v>
      </c>
      <c r="F21" s="507">
        <v>14413.800000000001</v>
      </c>
      <c r="G21" s="507">
        <v>14287.600000000002</v>
      </c>
      <c r="H21" s="507">
        <v>14857.600000000002</v>
      </c>
      <c r="I21" s="507">
        <v>14983.800000000003</v>
      </c>
      <c r="J21" s="507">
        <v>15142.600000000002</v>
      </c>
      <c r="K21" s="506">
        <v>14825</v>
      </c>
      <c r="L21" s="506">
        <v>14540</v>
      </c>
      <c r="M21" s="506">
        <v>9.3899999999999997E-2</v>
      </c>
    </row>
    <row r="22" spans="1:13" ht="12" customHeight="1">
      <c r="A22" s="254">
        <v>12</v>
      </c>
      <c r="B22" s="509" t="s">
        <v>40</v>
      </c>
      <c r="C22" s="506">
        <v>873.9</v>
      </c>
      <c r="D22" s="507">
        <v>881.43333333333339</v>
      </c>
      <c r="E22" s="507">
        <v>857.46666666666681</v>
      </c>
      <c r="F22" s="507">
        <v>841.03333333333342</v>
      </c>
      <c r="G22" s="507">
        <v>817.06666666666683</v>
      </c>
      <c r="H22" s="507">
        <v>897.86666666666679</v>
      </c>
      <c r="I22" s="507">
        <v>921.83333333333348</v>
      </c>
      <c r="J22" s="507">
        <v>938.26666666666677</v>
      </c>
      <c r="K22" s="506">
        <v>905.4</v>
      </c>
      <c r="L22" s="506">
        <v>865</v>
      </c>
      <c r="M22" s="506">
        <v>38.865569999999998</v>
      </c>
    </row>
    <row r="23" spans="1:13">
      <c r="A23" s="254">
        <v>13</v>
      </c>
      <c r="B23" s="509" t="s">
        <v>289</v>
      </c>
      <c r="C23" s="506">
        <v>1164.3</v>
      </c>
      <c r="D23" s="507">
        <v>1187.7166666666667</v>
      </c>
      <c r="E23" s="507">
        <v>1135.4333333333334</v>
      </c>
      <c r="F23" s="507">
        <v>1106.5666666666666</v>
      </c>
      <c r="G23" s="507">
        <v>1054.2833333333333</v>
      </c>
      <c r="H23" s="507">
        <v>1216.5833333333335</v>
      </c>
      <c r="I23" s="507">
        <v>1268.8666666666668</v>
      </c>
      <c r="J23" s="507">
        <v>1297.7333333333336</v>
      </c>
      <c r="K23" s="506">
        <v>1240</v>
      </c>
      <c r="L23" s="506">
        <v>1158.8499999999999</v>
      </c>
      <c r="M23" s="506">
        <v>4.0731200000000003</v>
      </c>
    </row>
    <row r="24" spans="1:13">
      <c r="A24" s="254">
        <v>14</v>
      </c>
      <c r="B24" s="509" t="s">
        <v>41</v>
      </c>
      <c r="C24" s="506">
        <v>688.25</v>
      </c>
      <c r="D24" s="507">
        <v>696.33333333333337</v>
      </c>
      <c r="E24" s="507">
        <v>675.7166666666667</v>
      </c>
      <c r="F24" s="507">
        <v>663.18333333333328</v>
      </c>
      <c r="G24" s="507">
        <v>642.56666666666661</v>
      </c>
      <c r="H24" s="507">
        <v>708.86666666666679</v>
      </c>
      <c r="I24" s="507">
        <v>729.48333333333335</v>
      </c>
      <c r="J24" s="507">
        <v>742.01666666666688</v>
      </c>
      <c r="K24" s="506">
        <v>716.95</v>
      </c>
      <c r="L24" s="506">
        <v>683.8</v>
      </c>
      <c r="M24" s="506">
        <v>81.515439999999998</v>
      </c>
    </row>
    <row r="25" spans="1:13">
      <c r="A25" s="254">
        <v>15</v>
      </c>
      <c r="B25" s="509" t="s">
        <v>832</v>
      </c>
      <c r="C25" s="506">
        <v>744</v>
      </c>
      <c r="D25" s="507">
        <v>754.31666666666661</v>
      </c>
      <c r="E25" s="507">
        <v>729.68333333333317</v>
      </c>
      <c r="F25" s="507">
        <v>715.36666666666656</v>
      </c>
      <c r="G25" s="507">
        <v>690.73333333333312</v>
      </c>
      <c r="H25" s="507">
        <v>768.63333333333321</v>
      </c>
      <c r="I25" s="507">
        <v>793.26666666666665</v>
      </c>
      <c r="J25" s="507">
        <v>807.58333333333326</v>
      </c>
      <c r="K25" s="506">
        <v>778.95</v>
      </c>
      <c r="L25" s="506">
        <v>740</v>
      </c>
      <c r="M25" s="506">
        <v>18.729649999999999</v>
      </c>
    </row>
    <row r="26" spans="1:13">
      <c r="A26" s="254">
        <v>16</v>
      </c>
      <c r="B26" s="509" t="s">
        <v>290</v>
      </c>
      <c r="C26" s="506">
        <v>742.8</v>
      </c>
      <c r="D26" s="507">
        <v>756.2833333333333</v>
      </c>
      <c r="E26" s="507">
        <v>722.61666666666656</v>
      </c>
      <c r="F26" s="507">
        <v>702.43333333333328</v>
      </c>
      <c r="G26" s="507">
        <v>668.76666666666654</v>
      </c>
      <c r="H26" s="507">
        <v>776.46666666666658</v>
      </c>
      <c r="I26" s="507">
        <v>810.13333333333333</v>
      </c>
      <c r="J26" s="507">
        <v>830.31666666666661</v>
      </c>
      <c r="K26" s="506">
        <v>789.95</v>
      </c>
      <c r="L26" s="506">
        <v>736.1</v>
      </c>
      <c r="M26" s="506">
        <v>5.0537700000000001</v>
      </c>
    </row>
    <row r="27" spans="1:13">
      <c r="A27" s="254">
        <v>17</v>
      </c>
      <c r="B27" s="509" t="s">
        <v>223</v>
      </c>
      <c r="C27" s="506">
        <v>125.75</v>
      </c>
      <c r="D27" s="507">
        <v>128.38333333333333</v>
      </c>
      <c r="E27" s="507">
        <v>121.86666666666665</v>
      </c>
      <c r="F27" s="507">
        <v>117.98333333333332</v>
      </c>
      <c r="G27" s="507">
        <v>111.46666666666664</v>
      </c>
      <c r="H27" s="507">
        <v>132.26666666666665</v>
      </c>
      <c r="I27" s="507">
        <v>138.7833333333333</v>
      </c>
      <c r="J27" s="507">
        <v>142.66666666666666</v>
      </c>
      <c r="K27" s="506">
        <v>134.9</v>
      </c>
      <c r="L27" s="506">
        <v>124.5</v>
      </c>
      <c r="M27" s="506">
        <v>42.560740000000003</v>
      </c>
    </row>
    <row r="28" spans="1:13">
      <c r="A28" s="254">
        <v>18</v>
      </c>
      <c r="B28" s="509" t="s">
        <v>224</v>
      </c>
      <c r="C28" s="506">
        <v>204.8</v>
      </c>
      <c r="D28" s="507">
        <v>207.5</v>
      </c>
      <c r="E28" s="507">
        <v>199.05</v>
      </c>
      <c r="F28" s="507">
        <v>193.3</v>
      </c>
      <c r="G28" s="507">
        <v>184.85000000000002</v>
      </c>
      <c r="H28" s="507">
        <v>213.25</v>
      </c>
      <c r="I28" s="507">
        <v>221.7</v>
      </c>
      <c r="J28" s="507">
        <v>227.45</v>
      </c>
      <c r="K28" s="506">
        <v>215.95</v>
      </c>
      <c r="L28" s="506">
        <v>201.75</v>
      </c>
      <c r="M28" s="506">
        <v>19.584019999999999</v>
      </c>
    </row>
    <row r="29" spans="1:13">
      <c r="A29" s="254">
        <v>19</v>
      </c>
      <c r="B29" s="509" t="s">
        <v>291</v>
      </c>
      <c r="C29" s="506">
        <v>369.8</v>
      </c>
      <c r="D29" s="507">
        <v>367.23333333333329</v>
      </c>
      <c r="E29" s="507">
        <v>360.96666666666658</v>
      </c>
      <c r="F29" s="507">
        <v>352.13333333333327</v>
      </c>
      <c r="G29" s="507">
        <v>345.86666666666656</v>
      </c>
      <c r="H29" s="507">
        <v>376.06666666666661</v>
      </c>
      <c r="I29" s="507">
        <v>382.33333333333337</v>
      </c>
      <c r="J29" s="507">
        <v>391.16666666666663</v>
      </c>
      <c r="K29" s="506">
        <v>373.5</v>
      </c>
      <c r="L29" s="506">
        <v>358.4</v>
      </c>
      <c r="M29" s="506">
        <v>3.7341500000000001</v>
      </c>
    </row>
    <row r="30" spans="1:13">
      <c r="A30" s="254">
        <v>20</v>
      </c>
      <c r="B30" s="509" t="s">
        <v>292</v>
      </c>
      <c r="C30" s="506">
        <v>279.39999999999998</v>
      </c>
      <c r="D30" s="507">
        <v>282.36666666666662</v>
      </c>
      <c r="E30" s="507">
        <v>273.03333333333325</v>
      </c>
      <c r="F30" s="507">
        <v>266.66666666666663</v>
      </c>
      <c r="G30" s="507">
        <v>257.33333333333326</v>
      </c>
      <c r="H30" s="507">
        <v>288.73333333333323</v>
      </c>
      <c r="I30" s="507">
        <v>298.06666666666661</v>
      </c>
      <c r="J30" s="507">
        <v>304.43333333333322</v>
      </c>
      <c r="K30" s="506">
        <v>291.7</v>
      </c>
      <c r="L30" s="506">
        <v>276</v>
      </c>
      <c r="M30" s="506">
        <v>3.3079999999999998</v>
      </c>
    </row>
    <row r="31" spans="1:13">
      <c r="A31" s="254">
        <v>21</v>
      </c>
      <c r="B31" s="509" t="s">
        <v>736</v>
      </c>
      <c r="C31" s="506">
        <v>5815.2</v>
      </c>
      <c r="D31" s="507">
        <v>5868.3666666666659</v>
      </c>
      <c r="E31" s="507">
        <v>5746.8333333333321</v>
      </c>
      <c r="F31" s="507">
        <v>5678.4666666666662</v>
      </c>
      <c r="G31" s="507">
        <v>5556.9333333333325</v>
      </c>
      <c r="H31" s="507">
        <v>5936.7333333333318</v>
      </c>
      <c r="I31" s="507">
        <v>6058.2666666666664</v>
      </c>
      <c r="J31" s="507">
        <v>6126.6333333333314</v>
      </c>
      <c r="K31" s="506">
        <v>5989.9</v>
      </c>
      <c r="L31" s="506">
        <v>5800</v>
      </c>
      <c r="M31" s="506">
        <v>0.35557</v>
      </c>
    </row>
    <row r="32" spans="1:13">
      <c r="A32" s="254">
        <v>22</v>
      </c>
      <c r="B32" s="509" t="s">
        <v>225</v>
      </c>
      <c r="C32" s="506">
        <v>1794.3</v>
      </c>
      <c r="D32" s="507">
        <v>1790.1166666666668</v>
      </c>
      <c r="E32" s="507">
        <v>1775.4333333333336</v>
      </c>
      <c r="F32" s="507">
        <v>1756.5666666666668</v>
      </c>
      <c r="G32" s="507">
        <v>1741.8833333333337</v>
      </c>
      <c r="H32" s="507">
        <v>1808.9833333333336</v>
      </c>
      <c r="I32" s="507">
        <v>1823.666666666667</v>
      </c>
      <c r="J32" s="507">
        <v>1842.5333333333335</v>
      </c>
      <c r="K32" s="506">
        <v>1804.8</v>
      </c>
      <c r="L32" s="506">
        <v>1771.25</v>
      </c>
      <c r="M32" s="506">
        <v>0.41810999999999998</v>
      </c>
    </row>
    <row r="33" spans="1:13">
      <c r="A33" s="254">
        <v>23</v>
      </c>
      <c r="B33" s="509" t="s">
        <v>293</v>
      </c>
      <c r="C33" s="506">
        <v>2307</v>
      </c>
      <c r="D33" s="507">
        <v>2335.7666666666669</v>
      </c>
      <c r="E33" s="507">
        <v>2236.5333333333338</v>
      </c>
      <c r="F33" s="507">
        <v>2166.0666666666671</v>
      </c>
      <c r="G33" s="507">
        <v>2066.8333333333339</v>
      </c>
      <c r="H33" s="507">
        <v>2406.2333333333336</v>
      </c>
      <c r="I33" s="507">
        <v>2505.4666666666662</v>
      </c>
      <c r="J33" s="507">
        <v>2575.9333333333334</v>
      </c>
      <c r="K33" s="506">
        <v>2435</v>
      </c>
      <c r="L33" s="506">
        <v>2265.3000000000002</v>
      </c>
      <c r="M33" s="506">
        <v>0.23754</v>
      </c>
    </row>
    <row r="34" spans="1:13">
      <c r="A34" s="254">
        <v>24</v>
      </c>
      <c r="B34" s="509" t="s">
        <v>737</v>
      </c>
      <c r="C34" s="506">
        <v>100.95</v>
      </c>
      <c r="D34" s="507">
        <v>101.48333333333333</v>
      </c>
      <c r="E34" s="507">
        <v>98.466666666666669</v>
      </c>
      <c r="F34" s="507">
        <v>95.983333333333334</v>
      </c>
      <c r="G34" s="507">
        <v>92.966666666666669</v>
      </c>
      <c r="H34" s="507">
        <v>103.96666666666667</v>
      </c>
      <c r="I34" s="507">
        <v>106.98333333333335</v>
      </c>
      <c r="J34" s="507">
        <v>109.46666666666667</v>
      </c>
      <c r="K34" s="506">
        <v>104.5</v>
      </c>
      <c r="L34" s="506">
        <v>99</v>
      </c>
      <c r="M34" s="506">
        <v>10.42606</v>
      </c>
    </row>
    <row r="35" spans="1:13">
      <c r="A35" s="254">
        <v>25</v>
      </c>
      <c r="B35" s="509" t="s">
        <v>294</v>
      </c>
      <c r="C35" s="506">
        <v>902.15</v>
      </c>
      <c r="D35" s="507">
        <v>908.01666666666654</v>
      </c>
      <c r="E35" s="507">
        <v>893.23333333333312</v>
      </c>
      <c r="F35" s="507">
        <v>884.31666666666661</v>
      </c>
      <c r="G35" s="507">
        <v>869.53333333333319</v>
      </c>
      <c r="H35" s="507">
        <v>916.93333333333305</v>
      </c>
      <c r="I35" s="507">
        <v>931.71666666666658</v>
      </c>
      <c r="J35" s="507">
        <v>940.63333333333298</v>
      </c>
      <c r="K35" s="506">
        <v>922.8</v>
      </c>
      <c r="L35" s="506">
        <v>899.1</v>
      </c>
      <c r="M35" s="506">
        <v>1.9304600000000001</v>
      </c>
    </row>
    <row r="36" spans="1:13">
      <c r="A36" s="254">
        <v>26</v>
      </c>
      <c r="B36" s="509" t="s">
        <v>226</v>
      </c>
      <c r="C36" s="506">
        <v>2631.6</v>
      </c>
      <c r="D36" s="507">
        <v>2644.2000000000003</v>
      </c>
      <c r="E36" s="507">
        <v>2613.4000000000005</v>
      </c>
      <c r="F36" s="507">
        <v>2595.2000000000003</v>
      </c>
      <c r="G36" s="507">
        <v>2564.4000000000005</v>
      </c>
      <c r="H36" s="507">
        <v>2662.4000000000005</v>
      </c>
      <c r="I36" s="507">
        <v>2693.2000000000007</v>
      </c>
      <c r="J36" s="507">
        <v>2711.4000000000005</v>
      </c>
      <c r="K36" s="506">
        <v>2675</v>
      </c>
      <c r="L36" s="506">
        <v>2626</v>
      </c>
      <c r="M36" s="506">
        <v>0.5746</v>
      </c>
    </row>
    <row r="37" spans="1:13">
      <c r="A37" s="254">
        <v>27</v>
      </c>
      <c r="B37" s="509" t="s">
        <v>738</v>
      </c>
      <c r="C37" s="506">
        <v>5330.45</v>
      </c>
      <c r="D37" s="507">
        <v>5370.1500000000005</v>
      </c>
      <c r="E37" s="507">
        <v>5190.3000000000011</v>
      </c>
      <c r="F37" s="507">
        <v>5050.1500000000005</v>
      </c>
      <c r="G37" s="507">
        <v>4870.3000000000011</v>
      </c>
      <c r="H37" s="507">
        <v>5510.3000000000011</v>
      </c>
      <c r="I37" s="507">
        <v>5690.1500000000015</v>
      </c>
      <c r="J37" s="507">
        <v>5830.3000000000011</v>
      </c>
      <c r="K37" s="506">
        <v>5550</v>
      </c>
      <c r="L37" s="506">
        <v>5230</v>
      </c>
      <c r="M37" s="506">
        <v>1.1481399999999999</v>
      </c>
    </row>
    <row r="38" spans="1:13">
      <c r="A38" s="254">
        <v>28</v>
      </c>
      <c r="B38" s="509" t="s">
        <v>800</v>
      </c>
      <c r="C38" s="506">
        <v>20.95</v>
      </c>
      <c r="D38" s="507">
        <v>21.15</v>
      </c>
      <c r="E38" s="507">
        <v>20.65</v>
      </c>
      <c r="F38" s="507">
        <v>20.350000000000001</v>
      </c>
      <c r="G38" s="507">
        <v>19.850000000000001</v>
      </c>
      <c r="H38" s="507">
        <v>21.449999999999996</v>
      </c>
      <c r="I38" s="507">
        <v>21.949999999999996</v>
      </c>
      <c r="J38" s="507">
        <v>22.249999999999993</v>
      </c>
      <c r="K38" s="506">
        <v>21.65</v>
      </c>
      <c r="L38" s="506">
        <v>20.85</v>
      </c>
      <c r="M38" s="506">
        <v>65.889780000000002</v>
      </c>
    </row>
    <row r="39" spans="1:13">
      <c r="A39" s="254">
        <v>29</v>
      </c>
      <c r="B39" s="509" t="s">
        <v>44</v>
      </c>
      <c r="C39" s="506">
        <v>866.1</v>
      </c>
      <c r="D39" s="507">
        <v>874.55000000000007</v>
      </c>
      <c r="E39" s="507">
        <v>853.55000000000018</v>
      </c>
      <c r="F39" s="507">
        <v>841.00000000000011</v>
      </c>
      <c r="G39" s="507">
        <v>820.00000000000023</v>
      </c>
      <c r="H39" s="507">
        <v>887.10000000000014</v>
      </c>
      <c r="I39" s="507">
        <v>908.09999999999991</v>
      </c>
      <c r="J39" s="507">
        <v>920.65000000000009</v>
      </c>
      <c r="K39" s="506">
        <v>895.55</v>
      </c>
      <c r="L39" s="506">
        <v>862</v>
      </c>
      <c r="M39" s="506">
        <v>6.0441200000000004</v>
      </c>
    </row>
    <row r="40" spans="1:13">
      <c r="A40" s="254">
        <v>30</v>
      </c>
      <c r="B40" s="509" t="s">
        <v>296</v>
      </c>
      <c r="C40" s="506">
        <v>3380.15</v>
      </c>
      <c r="D40" s="507">
        <v>3318.7166666666667</v>
      </c>
      <c r="E40" s="507">
        <v>3187.4333333333334</v>
      </c>
      <c r="F40" s="507">
        <v>2994.7166666666667</v>
      </c>
      <c r="G40" s="507">
        <v>2863.4333333333334</v>
      </c>
      <c r="H40" s="507">
        <v>3511.4333333333334</v>
      </c>
      <c r="I40" s="507">
        <v>3642.7166666666672</v>
      </c>
      <c r="J40" s="507">
        <v>3835.4333333333334</v>
      </c>
      <c r="K40" s="506">
        <v>3450</v>
      </c>
      <c r="L40" s="506">
        <v>3126</v>
      </c>
      <c r="M40" s="506">
        <v>0.94562999999999997</v>
      </c>
    </row>
    <row r="41" spans="1:13">
      <c r="A41" s="254">
        <v>31</v>
      </c>
      <c r="B41" s="509" t="s">
        <v>45</v>
      </c>
      <c r="C41" s="506">
        <v>280.85000000000002</v>
      </c>
      <c r="D41" s="507">
        <v>282.73333333333335</v>
      </c>
      <c r="E41" s="507">
        <v>278.11666666666667</v>
      </c>
      <c r="F41" s="507">
        <v>275.38333333333333</v>
      </c>
      <c r="G41" s="507">
        <v>270.76666666666665</v>
      </c>
      <c r="H41" s="507">
        <v>285.4666666666667</v>
      </c>
      <c r="I41" s="507">
        <v>290.08333333333337</v>
      </c>
      <c r="J41" s="507">
        <v>292.81666666666672</v>
      </c>
      <c r="K41" s="506">
        <v>287.35000000000002</v>
      </c>
      <c r="L41" s="506">
        <v>280</v>
      </c>
      <c r="M41" s="506">
        <v>50.16639</v>
      </c>
    </row>
    <row r="42" spans="1:13">
      <c r="A42" s="254">
        <v>32</v>
      </c>
      <c r="B42" s="509" t="s">
        <v>46</v>
      </c>
      <c r="C42" s="506">
        <v>2997.4</v>
      </c>
      <c r="D42" s="507">
        <v>3016.5666666666671</v>
      </c>
      <c r="E42" s="507">
        <v>2950.8333333333339</v>
      </c>
      <c r="F42" s="507">
        <v>2904.2666666666669</v>
      </c>
      <c r="G42" s="507">
        <v>2838.5333333333338</v>
      </c>
      <c r="H42" s="507">
        <v>3063.1333333333341</v>
      </c>
      <c r="I42" s="507">
        <v>3128.8666666666668</v>
      </c>
      <c r="J42" s="507">
        <v>3175.4333333333343</v>
      </c>
      <c r="K42" s="506">
        <v>3082.3</v>
      </c>
      <c r="L42" s="506">
        <v>2970</v>
      </c>
      <c r="M42" s="506">
        <v>7.4059900000000001</v>
      </c>
    </row>
    <row r="43" spans="1:13">
      <c r="A43" s="254">
        <v>33</v>
      </c>
      <c r="B43" s="509" t="s">
        <v>47</v>
      </c>
      <c r="C43" s="506">
        <v>223.65</v>
      </c>
      <c r="D43" s="507">
        <v>226.83333333333334</v>
      </c>
      <c r="E43" s="507">
        <v>219.31666666666669</v>
      </c>
      <c r="F43" s="507">
        <v>214.98333333333335</v>
      </c>
      <c r="G43" s="507">
        <v>207.4666666666667</v>
      </c>
      <c r="H43" s="507">
        <v>231.16666666666669</v>
      </c>
      <c r="I43" s="507">
        <v>238.68333333333334</v>
      </c>
      <c r="J43" s="507">
        <v>243.01666666666668</v>
      </c>
      <c r="K43" s="506">
        <v>234.35</v>
      </c>
      <c r="L43" s="506">
        <v>222.5</v>
      </c>
      <c r="M43" s="506">
        <v>51.767130000000002</v>
      </c>
    </row>
    <row r="44" spans="1:13">
      <c r="A44" s="254">
        <v>34</v>
      </c>
      <c r="B44" s="509" t="s">
        <v>48</v>
      </c>
      <c r="C44" s="506">
        <v>117.15</v>
      </c>
      <c r="D44" s="507">
        <v>118.98333333333333</v>
      </c>
      <c r="E44" s="507">
        <v>114.21666666666667</v>
      </c>
      <c r="F44" s="507">
        <v>111.28333333333333</v>
      </c>
      <c r="G44" s="507">
        <v>106.51666666666667</v>
      </c>
      <c r="H44" s="507">
        <v>121.91666666666667</v>
      </c>
      <c r="I44" s="507">
        <v>126.68333333333335</v>
      </c>
      <c r="J44" s="507">
        <v>129.61666666666667</v>
      </c>
      <c r="K44" s="506">
        <v>123.75</v>
      </c>
      <c r="L44" s="506">
        <v>116.05</v>
      </c>
      <c r="M44" s="506">
        <v>297.20641999999998</v>
      </c>
    </row>
    <row r="45" spans="1:13">
      <c r="A45" s="254">
        <v>35</v>
      </c>
      <c r="B45" s="509" t="s">
        <v>297</v>
      </c>
      <c r="C45" s="506">
        <v>109.55</v>
      </c>
      <c r="D45" s="507">
        <v>110.16666666666667</v>
      </c>
      <c r="E45" s="507">
        <v>107.63333333333334</v>
      </c>
      <c r="F45" s="507">
        <v>105.71666666666667</v>
      </c>
      <c r="G45" s="507">
        <v>103.18333333333334</v>
      </c>
      <c r="H45" s="507">
        <v>112.08333333333334</v>
      </c>
      <c r="I45" s="507">
        <v>114.61666666666667</v>
      </c>
      <c r="J45" s="507">
        <v>116.53333333333335</v>
      </c>
      <c r="K45" s="506">
        <v>112.7</v>
      </c>
      <c r="L45" s="506">
        <v>108.25</v>
      </c>
      <c r="M45" s="506">
        <v>20.750900000000001</v>
      </c>
    </row>
    <row r="46" spans="1:13">
      <c r="A46" s="254">
        <v>36</v>
      </c>
      <c r="B46" s="509" t="s">
        <v>50</v>
      </c>
      <c r="C46" s="506">
        <v>2422.9499999999998</v>
      </c>
      <c r="D46" s="507">
        <v>2431.35</v>
      </c>
      <c r="E46" s="507">
        <v>2402.6999999999998</v>
      </c>
      <c r="F46" s="507">
        <v>2382.4499999999998</v>
      </c>
      <c r="G46" s="507">
        <v>2353.7999999999997</v>
      </c>
      <c r="H46" s="507">
        <v>2451.6</v>
      </c>
      <c r="I46" s="507">
        <v>2480.2500000000005</v>
      </c>
      <c r="J46" s="507">
        <v>2500.5</v>
      </c>
      <c r="K46" s="506">
        <v>2460</v>
      </c>
      <c r="L46" s="506">
        <v>2411.1</v>
      </c>
      <c r="M46" s="506">
        <v>16.231870000000001</v>
      </c>
    </row>
    <row r="47" spans="1:13">
      <c r="A47" s="254">
        <v>37</v>
      </c>
      <c r="B47" s="509" t="s">
        <v>298</v>
      </c>
      <c r="C47" s="506">
        <v>137.30000000000001</v>
      </c>
      <c r="D47" s="507">
        <v>137.9</v>
      </c>
      <c r="E47" s="507">
        <v>135.25</v>
      </c>
      <c r="F47" s="507">
        <v>133.19999999999999</v>
      </c>
      <c r="G47" s="507">
        <v>130.54999999999998</v>
      </c>
      <c r="H47" s="507">
        <v>139.95000000000002</v>
      </c>
      <c r="I47" s="507">
        <v>142.60000000000005</v>
      </c>
      <c r="J47" s="507">
        <v>144.65000000000003</v>
      </c>
      <c r="K47" s="506">
        <v>140.55000000000001</v>
      </c>
      <c r="L47" s="506">
        <v>135.85</v>
      </c>
      <c r="M47" s="506">
        <v>0.77590999999999999</v>
      </c>
    </row>
    <row r="48" spans="1:13">
      <c r="A48" s="254">
        <v>38</v>
      </c>
      <c r="B48" s="509" t="s">
        <v>299</v>
      </c>
      <c r="C48" s="506">
        <v>3190.1</v>
      </c>
      <c r="D48" s="507">
        <v>3191.7000000000003</v>
      </c>
      <c r="E48" s="507">
        <v>3158.4000000000005</v>
      </c>
      <c r="F48" s="507">
        <v>3126.7000000000003</v>
      </c>
      <c r="G48" s="507">
        <v>3093.4000000000005</v>
      </c>
      <c r="H48" s="507">
        <v>3223.4000000000005</v>
      </c>
      <c r="I48" s="507">
        <v>3256.7000000000007</v>
      </c>
      <c r="J48" s="507">
        <v>3288.4000000000005</v>
      </c>
      <c r="K48" s="506">
        <v>3225</v>
      </c>
      <c r="L48" s="506">
        <v>3160</v>
      </c>
      <c r="M48" s="506">
        <v>0.51783999999999997</v>
      </c>
    </row>
    <row r="49" spans="1:13">
      <c r="A49" s="254">
        <v>39</v>
      </c>
      <c r="B49" s="509" t="s">
        <v>300</v>
      </c>
      <c r="C49" s="506">
        <v>2455.5</v>
      </c>
      <c r="D49" s="507">
        <v>2474.0333333333333</v>
      </c>
      <c r="E49" s="507">
        <v>2423.3666666666668</v>
      </c>
      <c r="F49" s="507">
        <v>2391.2333333333336</v>
      </c>
      <c r="G49" s="507">
        <v>2340.5666666666671</v>
      </c>
      <c r="H49" s="507">
        <v>2506.1666666666665</v>
      </c>
      <c r="I49" s="507">
        <v>2556.8333333333335</v>
      </c>
      <c r="J49" s="507">
        <v>2588.9666666666662</v>
      </c>
      <c r="K49" s="506">
        <v>2524.6999999999998</v>
      </c>
      <c r="L49" s="506">
        <v>2441.9</v>
      </c>
      <c r="M49" s="506">
        <v>3.1063800000000001</v>
      </c>
    </row>
    <row r="50" spans="1:13">
      <c r="A50" s="254">
        <v>40</v>
      </c>
      <c r="B50" s="509" t="s">
        <v>301</v>
      </c>
      <c r="C50" s="506">
        <v>6788.7</v>
      </c>
      <c r="D50" s="507">
        <v>6764.5666666666666</v>
      </c>
      <c r="E50" s="507">
        <v>6709.1333333333332</v>
      </c>
      <c r="F50" s="507">
        <v>6629.5666666666666</v>
      </c>
      <c r="G50" s="507">
        <v>6574.1333333333332</v>
      </c>
      <c r="H50" s="507">
        <v>6844.1333333333332</v>
      </c>
      <c r="I50" s="507">
        <v>6899.5666666666657</v>
      </c>
      <c r="J50" s="507">
        <v>6979.1333333333332</v>
      </c>
      <c r="K50" s="506">
        <v>6820</v>
      </c>
      <c r="L50" s="506">
        <v>6685</v>
      </c>
      <c r="M50" s="506">
        <v>7.6399999999999996E-2</v>
      </c>
    </row>
    <row r="51" spans="1:13">
      <c r="A51" s="254">
        <v>41</v>
      </c>
      <c r="B51" s="509" t="s">
        <v>52</v>
      </c>
      <c r="C51" s="506">
        <v>839.3</v>
      </c>
      <c r="D51" s="507">
        <v>841.13333333333333</v>
      </c>
      <c r="E51" s="507">
        <v>830.16666666666663</v>
      </c>
      <c r="F51" s="507">
        <v>821.0333333333333</v>
      </c>
      <c r="G51" s="507">
        <v>810.06666666666661</v>
      </c>
      <c r="H51" s="507">
        <v>850.26666666666665</v>
      </c>
      <c r="I51" s="507">
        <v>861.23333333333335</v>
      </c>
      <c r="J51" s="507">
        <v>870.36666666666667</v>
      </c>
      <c r="K51" s="506">
        <v>852.1</v>
      </c>
      <c r="L51" s="506">
        <v>832</v>
      </c>
      <c r="M51" s="506">
        <v>21.094100000000001</v>
      </c>
    </row>
    <row r="52" spans="1:13">
      <c r="A52" s="254">
        <v>42</v>
      </c>
      <c r="B52" s="509" t="s">
        <v>302</v>
      </c>
      <c r="C52" s="506">
        <v>470.3</v>
      </c>
      <c r="D52" s="507">
        <v>471.91666666666669</v>
      </c>
      <c r="E52" s="507">
        <v>467.38333333333338</v>
      </c>
      <c r="F52" s="507">
        <v>464.4666666666667</v>
      </c>
      <c r="G52" s="507">
        <v>459.93333333333339</v>
      </c>
      <c r="H52" s="507">
        <v>474.83333333333337</v>
      </c>
      <c r="I52" s="507">
        <v>479.36666666666667</v>
      </c>
      <c r="J52" s="507">
        <v>482.28333333333336</v>
      </c>
      <c r="K52" s="506">
        <v>476.45</v>
      </c>
      <c r="L52" s="506">
        <v>469</v>
      </c>
      <c r="M52" s="506">
        <v>1.35884</v>
      </c>
    </row>
    <row r="53" spans="1:13">
      <c r="A53" s="254">
        <v>43</v>
      </c>
      <c r="B53" s="509" t="s">
        <v>227</v>
      </c>
      <c r="C53" s="506">
        <v>3014.85</v>
      </c>
      <c r="D53" s="507">
        <v>3033.65</v>
      </c>
      <c r="E53" s="507">
        <v>2972.3</v>
      </c>
      <c r="F53" s="507">
        <v>2929.75</v>
      </c>
      <c r="G53" s="507">
        <v>2868.4</v>
      </c>
      <c r="H53" s="507">
        <v>3076.2000000000003</v>
      </c>
      <c r="I53" s="507">
        <v>3137.5499999999997</v>
      </c>
      <c r="J53" s="507">
        <v>3180.1000000000004</v>
      </c>
      <c r="K53" s="506">
        <v>3095</v>
      </c>
      <c r="L53" s="506">
        <v>2991.1</v>
      </c>
      <c r="M53" s="506">
        <v>3.04935</v>
      </c>
    </row>
    <row r="54" spans="1:13">
      <c r="A54" s="254">
        <v>44</v>
      </c>
      <c r="B54" s="509" t="s">
        <v>54</v>
      </c>
      <c r="C54" s="506">
        <v>727.9</v>
      </c>
      <c r="D54" s="507">
        <v>731.53333333333342</v>
      </c>
      <c r="E54" s="507">
        <v>721.06666666666683</v>
      </c>
      <c r="F54" s="507">
        <v>714.23333333333346</v>
      </c>
      <c r="G54" s="507">
        <v>703.76666666666688</v>
      </c>
      <c r="H54" s="507">
        <v>738.36666666666679</v>
      </c>
      <c r="I54" s="507">
        <v>748.83333333333326</v>
      </c>
      <c r="J54" s="507">
        <v>755.66666666666674</v>
      </c>
      <c r="K54" s="506">
        <v>742</v>
      </c>
      <c r="L54" s="506">
        <v>724.7</v>
      </c>
      <c r="M54" s="506">
        <v>123.80976</v>
      </c>
    </row>
    <row r="55" spans="1:13">
      <c r="A55" s="254">
        <v>45</v>
      </c>
      <c r="B55" s="509" t="s">
        <v>303</v>
      </c>
      <c r="C55" s="506">
        <v>2141.9</v>
      </c>
      <c r="D55" s="507">
        <v>2163.6</v>
      </c>
      <c r="E55" s="507">
        <v>2093.2999999999997</v>
      </c>
      <c r="F55" s="507">
        <v>2044.6999999999998</v>
      </c>
      <c r="G55" s="507">
        <v>1974.3999999999996</v>
      </c>
      <c r="H55" s="507">
        <v>2212.1999999999998</v>
      </c>
      <c r="I55" s="507">
        <v>2282.5</v>
      </c>
      <c r="J55" s="507">
        <v>2331.1</v>
      </c>
      <c r="K55" s="506">
        <v>2233.9</v>
      </c>
      <c r="L55" s="506">
        <v>2115</v>
      </c>
      <c r="M55" s="506">
        <v>0.21045</v>
      </c>
    </row>
    <row r="56" spans="1:13">
      <c r="A56" s="254">
        <v>46</v>
      </c>
      <c r="B56" s="509" t="s">
        <v>304</v>
      </c>
      <c r="C56" s="506">
        <v>1375.45</v>
      </c>
      <c r="D56" s="507">
        <v>1382.0833333333333</v>
      </c>
      <c r="E56" s="507">
        <v>1343.4666666666665</v>
      </c>
      <c r="F56" s="507">
        <v>1311.4833333333331</v>
      </c>
      <c r="G56" s="507">
        <v>1272.8666666666663</v>
      </c>
      <c r="H56" s="507">
        <v>1414.0666666666666</v>
      </c>
      <c r="I56" s="507">
        <v>1452.6833333333334</v>
      </c>
      <c r="J56" s="507">
        <v>1484.6666666666667</v>
      </c>
      <c r="K56" s="506">
        <v>1420.7</v>
      </c>
      <c r="L56" s="506">
        <v>1350.1</v>
      </c>
      <c r="M56" s="506">
        <v>12.82165</v>
      </c>
    </row>
    <row r="57" spans="1:13">
      <c r="A57" s="254">
        <v>47</v>
      </c>
      <c r="B57" s="509" t="s">
        <v>305</v>
      </c>
      <c r="C57" s="506">
        <v>572.04999999999995</v>
      </c>
      <c r="D57" s="507">
        <v>572</v>
      </c>
      <c r="E57" s="507">
        <v>567.54999999999995</v>
      </c>
      <c r="F57" s="507">
        <v>563.04999999999995</v>
      </c>
      <c r="G57" s="507">
        <v>558.59999999999991</v>
      </c>
      <c r="H57" s="507">
        <v>576.5</v>
      </c>
      <c r="I57" s="507">
        <v>580.95000000000005</v>
      </c>
      <c r="J57" s="507">
        <v>585.45000000000005</v>
      </c>
      <c r="K57" s="506">
        <v>576.45000000000005</v>
      </c>
      <c r="L57" s="506">
        <v>567.5</v>
      </c>
      <c r="M57" s="506">
        <v>3.0026600000000001</v>
      </c>
    </row>
    <row r="58" spans="1:13">
      <c r="A58" s="254">
        <v>48</v>
      </c>
      <c r="B58" s="509" t="s">
        <v>55</v>
      </c>
      <c r="C58" s="506">
        <v>3569.6</v>
      </c>
      <c r="D58" s="507">
        <v>3601.1333333333337</v>
      </c>
      <c r="E58" s="507">
        <v>3524.2666666666673</v>
      </c>
      <c r="F58" s="507">
        <v>3478.9333333333338</v>
      </c>
      <c r="G58" s="507">
        <v>3402.0666666666675</v>
      </c>
      <c r="H58" s="507">
        <v>3646.4666666666672</v>
      </c>
      <c r="I58" s="507">
        <v>3723.333333333333</v>
      </c>
      <c r="J58" s="507">
        <v>3768.666666666667</v>
      </c>
      <c r="K58" s="506">
        <v>3678</v>
      </c>
      <c r="L58" s="506">
        <v>3555.8</v>
      </c>
      <c r="M58" s="506">
        <v>7.7324000000000002</v>
      </c>
    </row>
    <row r="59" spans="1:13">
      <c r="A59" s="254">
        <v>49</v>
      </c>
      <c r="B59" s="509" t="s">
        <v>306</v>
      </c>
      <c r="C59" s="506">
        <v>257.55</v>
      </c>
      <c r="D59" s="507">
        <v>261.63333333333338</v>
      </c>
      <c r="E59" s="507">
        <v>251.91666666666674</v>
      </c>
      <c r="F59" s="507">
        <v>246.28333333333336</v>
      </c>
      <c r="G59" s="507">
        <v>236.56666666666672</v>
      </c>
      <c r="H59" s="507">
        <v>267.26666666666677</v>
      </c>
      <c r="I59" s="507">
        <v>276.98333333333335</v>
      </c>
      <c r="J59" s="507">
        <v>282.61666666666679</v>
      </c>
      <c r="K59" s="506">
        <v>271.35000000000002</v>
      </c>
      <c r="L59" s="506">
        <v>256</v>
      </c>
      <c r="M59" s="506">
        <v>5.8733000000000004</v>
      </c>
    </row>
    <row r="60" spans="1:13" ht="12" customHeight="1">
      <c r="A60" s="254">
        <v>50</v>
      </c>
      <c r="B60" s="509" t="s">
        <v>307</v>
      </c>
      <c r="C60" s="506">
        <v>949.35</v>
      </c>
      <c r="D60" s="507">
        <v>962.88333333333321</v>
      </c>
      <c r="E60" s="507">
        <v>925.76666666666642</v>
      </c>
      <c r="F60" s="507">
        <v>902.18333333333317</v>
      </c>
      <c r="G60" s="507">
        <v>865.06666666666638</v>
      </c>
      <c r="H60" s="507">
        <v>986.46666666666647</v>
      </c>
      <c r="I60" s="507">
        <v>1023.5833333333333</v>
      </c>
      <c r="J60" s="507">
        <v>1047.1666666666665</v>
      </c>
      <c r="K60" s="506">
        <v>1000</v>
      </c>
      <c r="L60" s="506">
        <v>939.3</v>
      </c>
      <c r="M60" s="506">
        <v>1.27742</v>
      </c>
    </row>
    <row r="61" spans="1:13">
      <c r="A61" s="254">
        <v>51</v>
      </c>
      <c r="B61" s="509" t="s">
        <v>58</v>
      </c>
      <c r="C61" s="506">
        <v>5359.8</v>
      </c>
      <c r="D61" s="507">
        <v>5388.2166666666672</v>
      </c>
      <c r="E61" s="507">
        <v>5316.0333333333347</v>
      </c>
      <c r="F61" s="507">
        <v>5272.2666666666673</v>
      </c>
      <c r="G61" s="507">
        <v>5200.0833333333348</v>
      </c>
      <c r="H61" s="507">
        <v>5431.9833333333345</v>
      </c>
      <c r="I61" s="507">
        <v>5504.166666666667</v>
      </c>
      <c r="J61" s="507">
        <v>5547.9333333333343</v>
      </c>
      <c r="K61" s="506">
        <v>5460.4</v>
      </c>
      <c r="L61" s="506">
        <v>5344.45</v>
      </c>
      <c r="M61" s="506">
        <v>11.347580000000001</v>
      </c>
    </row>
    <row r="62" spans="1:13">
      <c r="A62" s="254">
        <v>52</v>
      </c>
      <c r="B62" s="509" t="s">
        <v>57</v>
      </c>
      <c r="C62" s="506">
        <v>9525.1</v>
      </c>
      <c r="D62" s="507">
        <v>9555.6666666666661</v>
      </c>
      <c r="E62" s="507">
        <v>9449.4833333333318</v>
      </c>
      <c r="F62" s="507">
        <v>9373.866666666665</v>
      </c>
      <c r="G62" s="507">
        <v>9267.6833333333307</v>
      </c>
      <c r="H62" s="507">
        <v>9631.2833333333328</v>
      </c>
      <c r="I62" s="507">
        <v>9737.4666666666672</v>
      </c>
      <c r="J62" s="507">
        <v>9813.0833333333339</v>
      </c>
      <c r="K62" s="506">
        <v>9661.85</v>
      </c>
      <c r="L62" s="506">
        <v>9480.0499999999993</v>
      </c>
      <c r="M62" s="506">
        <v>2.9344899999999998</v>
      </c>
    </row>
    <row r="63" spans="1:13">
      <c r="A63" s="254">
        <v>53</v>
      </c>
      <c r="B63" s="509" t="s">
        <v>228</v>
      </c>
      <c r="C63" s="506">
        <v>3475.8</v>
      </c>
      <c r="D63" s="507">
        <v>3482.25</v>
      </c>
      <c r="E63" s="507">
        <v>3435.5</v>
      </c>
      <c r="F63" s="507">
        <v>3395.2</v>
      </c>
      <c r="G63" s="507">
        <v>3348.45</v>
      </c>
      <c r="H63" s="507">
        <v>3522.55</v>
      </c>
      <c r="I63" s="507">
        <v>3569.3</v>
      </c>
      <c r="J63" s="507">
        <v>3609.6000000000004</v>
      </c>
      <c r="K63" s="506">
        <v>3529</v>
      </c>
      <c r="L63" s="506">
        <v>3441.95</v>
      </c>
      <c r="M63" s="506">
        <v>0.19722000000000001</v>
      </c>
    </row>
    <row r="64" spans="1:13">
      <c r="A64" s="254">
        <v>54</v>
      </c>
      <c r="B64" s="509" t="s">
        <v>59</v>
      </c>
      <c r="C64" s="506">
        <v>1635.25</v>
      </c>
      <c r="D64" s="507">
        <v>1632.4166666666667</v>
      </c>
      <c r="E64" s="507">
        <v>1624.8333333333335</v>
      </c>
      <c r="F64" s="507">
        <v>1614.4166666666667</v>
      </c>
      <c r="G64" s="507">
        <v>1606.8333333333335</v>
      </c>
      <c r="H64" s="507">
        <v>1642.8333333333335</v>
      </c>
      <c r="I64" s="507">
        <v>1650.416666666667</v>
      </c>
      <c r="J64" s="507">
        <v>1660.8333333333335</v>
      </c>
      <c r="K64" s="506">
        <v>1640</v>
      </c>
      <c r="L64" s="506">
        <v>1622</v>
      </c>
      <c r="M64" s="506">
        <v>4.3542699999999996</v>
      </c>
    </row>
    <row r="65" spans="1:13">
      <c r="A65" s="254">
        <v>55</v>
      </c>
      <c r="B65" s="509" t="s">
        <v>308</v>
      </c>
      <c r="C65" s="506">
        <v>137.75</v>
      </c>
      <c r="D65" s="507">
        <v>140.15</v>
      </c>
      <c r="E65" s="507">
        <v>134.65</v>
      </c>
      <c r="F65" s="507">
        <v>131.55000000000001</v>
      </c>
      <c r="G65" s="507">
        <v>126.05000000000001</v>
      </c>
      <c r="H65" s="507">
        <v>143.25</v>
      </c>
      <c r="I65" s="507">
        <v>148.75</v>
      </c>
      <c r="J65" s="507">
        <v>151.85</v>
      </c>
      <c r="K65" s="506">
        <v>145.65</v>
      </c>
      <c r="L65" s="506">
        <v>137.05000000000001</v>
      </c>
      <c r="M65" s="506">
        <v>9.2028099999999995</v>
      </c>
    </row>
    <row r="66" spans="1:13">
      <c r="A66" s="254">
        <v>56</v>
      </c>
      <c r="B66" s="509" t="s">
        <v>309</v>
      </c>
      <c r="C66" s="506">
        <v>196.05</v>
      </c>
      <c r="D66" s="507">
        <v>198.96666666666667</v>
      </c>
      <c r="E66" s="507">
        <v>191.18333333333334</v>
      </c>
      <c r="F66" s="507">
        <v>186.31666666666666</v>
      </c>
      <c r="G66" s="507">
        <v>178.53333333333333</v>
      </c>
      <c r="H66" s="507">
        <v>203.83333333333334</v>
      </c>
      <c r="I66" s="507">
        <v>211.6166666666667</v>
      </c>
      <c r="J66" s="507">
        <v>216.48333333333335</v>
      </c>
      <c r="K66" s="506">
        <v>206.75</v>
      </c>
      <c r="L66" s="506">
        <v>194.1</v>
      </c>
      <c r="M66" s="506">
        <v>16.641290000000001</v>
      </c>
    </row>
    <row r="67" spans="1:13">
      <c r="A67" s="254">
        <v>57</v>
      </c>
      <c r="B67" s="509" t="s">
        <v>229</v>
      </c>
      <c r="C67" s="506">
        <v>335.9</v>
      </c>
      <c r="D67" s="507">
        <v>337.86666666666667</v>
      </c>
      <c r="E67" s="507">
        <v>332.43333333333334</v>
      </c>
      <c r="F67" s="507">
        <v>328.96666666666664</v>
      </c>
      <c r="G67" s="507">
        <v>323.5333333333333</v>
      </c>
      <c r="H67" s="507">
        <v>341.33333333333337</v>
      </c>
      <c r="I67" s="507">
        <v>346.76666666666677</v>
      </c>
      <c r="J67" s="507">
        <v>350.23333333333341</v>
      </c>
      <c r="K67" s="506">
        <v>343.3</v>
      </c>
      <c r="L67" s="506">
        <v>334.4</v>
      </c>
      <c r="M67" s="506">
        <v>42.027250000000002</v>
      </c>
    </row>
    <row r="68" spans="1:13">
      <c r="A68" s="254">
        <v>58</v>
      </c>
      <c r="B68" s="509" t="s">
        <v>60</v>
      </c>
      <c r="C68" s="506">
        <v>74.849999999999994</v>
      </c>
      <c r="D68" s="507">
        <v>76.033333333333331</v>
      </c>
      <c r="E68" s="507">
        <v>73.066666666666663</v>
      </c>
      <c r="F68" s="507">
        <v>71.283333333333331</v>
      </c>
      <c r="G68" s="507">
        <v>68.316666666666663</v>
      </c>
      <c r="H68" s="507">
        <v>77.816666666666663</v>
      </c>
      <c r="I68" s="507">
        <v>80.783333333333331</v>
      </c>
      <c r="J68" s="507">
        <v>82.566666666666663</v>
      </c>
      <c r="K68" s="506">
        <v>79</v>
      </c>
      <c r="L68" s="506">
        <v>74.25</v>
      </c>
      <c r="M68" s="506">
        <v>477.39116999999999</v>
      </c>
    </row>
    <row r="69" spans="1:13">
      <c r="A69" s="254">
        <v>59</v>
      </c>
      <c r="B69" s="509" t="s">
        <v>61</v>
      </c>
      <c r="C69" s="506">
        <v>68.599999999999994</v>
      </c>
      <c r="D69" s="507">
        <v>69.783333333333331</v>
      </c>
      <c r="E69" s="507">
        <v>66.966666666666669</v>
      </c>
      <c r="F69" s="507">
        <v>65.333333333333343</v>
      </c>
      <c r="G69" s="507">
        <v>62.51666666666668</v>
      </c>
      <c r="H69" s="507">
        <v>71.416666666666657</v>
      </c>
      <c r="I69" s="507">
        <v>74.23333333333332</v>
      </c>
      <c r="J69" s="507">
        <v>75.866666666666646</v>
      </c>
      <c r="K69" s="506">
        <v>72.599999999999994</v>
      </c>
      <c r="L69" s="506">
        <v>68.150000000000006</v>
      </c>
      <c r="M69" s="506">
        <v>38.439010000000003</v>
      </c>
    </row>
    <row r="70" spans="1:13">
      <c r="A70" s="254">
        <v>60</v>
      </c>
      <c r="B70" s="509" t="s">
        <v>310</v>
      </c>
      <c r="C70" s="506">
        <v>20.55</v>
      </c>
      <c r="D70" s="507">
        <v>20.933333333333334</v>
      </c>
      <c r="E70" s="507">
        <v>20.066666666666666</v>
      </c>
      <c r="F70" s="507">
        <v>19.583333333333332</v>
      </c>
      <c r="G70" s="507">
        <v>18.716666666666665</v>
      </c>
      <c r="H70" s="507">
        <v>21.416666666666668</v>
      </c>
      <c r="I70" s="507">
        <v>22.283333333333335</v>
      </c>
      <c r="J70" s="507">
        <v>22.766666666666669</v>
      </c>
      <c r="K70" s="506">
        <v>21.8</v>
      </c>
      <c r="L70" s="506">
        <v>20.45</v>
      </c>
      <c r="M70" s="506">
        <v>43.995060000000002</v>
      </c>
    </row>
    <row r="71" spans="1:13">
      <c r="A71" s="254">
        <v>61</v>
      </c>
      <c r="B71" s="509" t="s">
        <v>62</v>
      </c>
      <c r="C71" s="506">
        <v>1480.35</v>
      </c>
      <c r="D71" s="507">
        <v>1483.45</v>
      </c>
      <c r="E71" s="507">
        <v>1471.9</v>
      </c>
      <c r="F71" s="507">
        <v>1463.45</v>
      </c>
      <c r="G71" s="507">
        <v>1451.9</v>
      </c>
      <c r="H71" s="507">
        <v>1491.9</v>
      </c>
      <c r="I71" s="507">
        <v>1503.4499999999998</v>
      </c>
      <c r="J71" s="507">
        <v>1511.9</v>
      </c>
      <c r="K71" s="506">
        <v>1495</v>
      </c>
      <c r="L71" s="506">
        <v>1475</v>
      </c>
      <c r="M71" s="506">
        <v>4.0205799999999998</v>
      </c>
    </row>
    <row r="72" spans="1:13">
      <c r="A72" s="254">
        <v>62</v>
      </c>
      <c r="B72" s="509" t="s">
        <v>311</v>
      </c>
      <c r="C72" s="506">
        <v>5131.55</v>
      </c>
      <c r="D72" s="507">
        <v>5112.0166666666664</v>
      </c>
      <c r="E72" s="507">
        <v>5049.5333333333328</v>
      </c>
      <c r="F72" s="507">
        <v>4967.5166666666664</v>
      </c>
      <c r="G72" s="507">
        <v>4905.0333333333328</v>
      </c>
      <c r="H72" s="507">
        <v>5194.0333333333328</v>
      </c>
      <c r="I72" s="507">
        <v>5256.5166666666664</v>
      </c>
      <c r="J72" s="507">
        <v>5338.5333333333328</v>
      </c>
      <c r="K72" s="506">
        <v>5174.5</v>
      </c>
      <c r="L72" s="506">
        <v>5030</v>
      </c>
      <c r="M72" s="506">
        <v>0.25330000000000003</v>
      </c>
    </row>
    <row r="73" spans="1:13">
      <c r="A73" s="254">
        <v>63</v>
      </c>
      <c r="B73" s="509" t="s">
        <v>65</v>
      </c>
      <c r="C73" s="506">
        <v>714.75</v>
      </c>
      <c r="D73" s="507">
        <v>719.1</v>
      </c>
      <c r="E73" s="507">
        <v>708.15000000000009</v>
      </c>
      <c r="F73" s="507">
        <v>701.55000000000007</v>
      </c>
      <c r="G73" s="507">
        <v>690.60000000000014</v>
      </c>
      <c r="H73" s="507">
        <v>725.7</v>
      </c>
      <c r="I73" s="507">
        <v>736.65000000000009</v>
      </c>
      <c r="J73" s="507">
        <v>743.25</v>
      </c>
      <c r="K73" s="506">
        <v>730.05</v>
      </c>
      <c r="L73" s="506">
        <v>712.5</v>
      </c>
      <c r="M73" s="506">
        <v>8.3355099999999993</v>
      </c>
    </row>
    <row r="74" spans="1:13">
      <c r="A74" s="254">
        <v>64</v>
      </c>
      <c r="B74" s="509" t="s">
        <v>312</v>
      </c>
      <c r="C74" s="506">
        <v>351.1</v>
      </c>
      <c r="D74" s="507">
        <v>356.0333333333333</v>
      </c>
      <c r="E74" s="507">
        <v>345.06666666666661</v>
      </c>
      <c r="F74" s="507">
        <v>339.0333333333333</v>
      </c>
      <c r="G74" s="507">
        <v>328.06666666666661</v>
      </c>
      <c r="H74" s="507">
        <v>362.06666666666661</v>
      </c>
      <c r="I74" s="507">
        <v>373.0333333333333</v>
      </c>
      <c r="J74" s="507">
        <v>379.06666666666661</v>
      </c>
      <c r="K74" s="506">
        <v>367</v>
      </c>
      <c r="L74" s="506">
        <v>350</v>
      </c>
      <c r="M74" s="506">
        <v>4.16256</v>
      </c>
    </row>
    <row r="75" spans="1:13">
      <c r="A75" s="254">
        <v>65</v>
      </c>
      <c r="B75" s="509" t="s">
        <v>64</v>
      </c>
      <c r="C75" s="506">
        <v>133.85</v>
      </c>
      <c r="D75" s="507">
        <v>135.04999999999998</v>
      </c>
      <c r="E75" s="507">
        <v>131.64999999999998</v>
      </c>
      <c r="F75" s="507">
        <v>129.44999999999999</v>
      </c>
      <c r="G75" s="507">
        <v>126.04999999999998</v>
      </c>
      <c r="H75" s="507">
        <v>137.24999999999997</v>
      </c>
      <c r="I75" s="507">
        <v>140.65</v>
      </c>
      <c r="J75" s="507">
        <v>142.84999999999997</v>
      </c>
      <c r="K75" s="506">
        <v>138.44999999999999</v>
      </c>
      <c r="L75" s="506">
        <v>132.85</v>
      </c>
      <c r="M75" s="506">
        <v>119.51944</v>
      </c>
    </row>
    <row r="76" spans="1:13" s="13" customFormat="1">
      <c r="A76" s="254">
        <v>66</v>
      </c>
      <c r="B76" s="509" t="s">
        <v>66</v>
      </c>
      <c r="C76" s="506">
        <v>591.04999999999995</v>
      </c>
      <c r="D76" s="507">
        <v>598.7166666666667</v>
      </c>
      <c r="E76" s="507">
        <v>573.68333333333339</v>
      </c>
      <c r="F76" s="507">
        <v>556.31666666666672</v>
      </c>
      <c r="G76" s="507">
        <v>531.28333333333342</v>
      </c>
      <c r="H76" s="507">
        <v>616.08333333333337</v>
      </c>
      <c r="I76" s="507">
        <v>641.11666666666667</v>
      </c>
      <c r="J76" s="507">
        <v>658.48333333333335</v>
      </c>
      <c r="K76" s="506">
        <v>623.75</v>
      </c>
      <c r="L76" s="506">
        <v>581.35</v>
      </c>
      <c r="M76" s="506">
        <v>25.986059999999998</v>
      </c>
    </row>
    <row r="77" spans="1:13" s="13" customFormat="1">
      <c r="A77" s="254">
        <v>67</v>
      </c>
      <c r="B77" s="509" t="s">
        <v>69</v>
      </c>
      <c r="C77" s="506">
        <v>50.1</v>
      </c>
      <c r="D77" s="507">
        <v>51.1</v>
      </c>
      <c r="E77" s="507">
        <v>48.2</v>
      </c>
      <c r="F77" s="507">
        <v>46.300000000000004</v>
      </c>
      <c r="G77" s="507">
        <v>43.400000000000006</v>
      </c>
      <c r="H77" s="507">
        <v>53</v>
      </c>
      <c r="I77" s="507">
        <v>55.899999999999991</v>
      </c>
      <c r="J77" s="507">
        <v>57.8</v>
      </c>
      <c r="K77" s="506">
        <v>54</v>
      </c>
      <c r="L77" s="506">
        <v>49.2</v>
      </c>
      <c r="M77" s="506">
        <v>607.27935000000002</v>
      </c>
    </row>
    <row r="78" spans="1:13" s="13" customFormat="1">
      <c r="A78" s="254">
        <v>68</v>
      </c>
      <c r="B78" s="509" t="s">
        <v>73</v>
      </c>
      <c r="C78" s="506">
        <v>432.05</v>
      </c>
      <c r="D78" s="507">
        <v>436.2833333333333</v>
      </c>
      <c r="E78" s="507">
        <v>425.86666666666662</v>
      </c>
      <c r="F78" s="507">
        <v>419.68333333333334</v>
      </c>
      <c r="G78" s="507">
        <v>409.26666666666665</v>
      </c>
      <c r="H78" s="507">
        <v>442.46666666666658</v>
      </c>
      <c r="I78" s="507">
        <v>452.88333333333333</v>
      </c>
      <c r="J78" s="507">
        <v>459.06666666666655</v>
      </c>
      <c r="K78" s="506">
        <v>446.7</v>
      </c>
      <c r="L78" s="506">
        <v>430.1</v>
      </c>
      <c r="M78" s="506">
        <v>288.49799000000002</v>
      </c>
    </row>
    <row r="79" spans="1:13" s="13" customFormat="1">
      <c r="A79" s="254">
        <v>69</v>
      </c>
      <c r="B79" s="509" t="s">
        <v>739</v>
      </c>
      <c r="C79" s="506">
        <v>9644</v>
      </c>
      <c r="D79" s="507">
        <v>9693.9333333333343</v>
      </c>
      <c r="E79" s="507">
        <v>9517.9166666666679</v>
      </c>
      <c r="F79" s="507">
        <v>9391.8333333333339</v>
      </c>
      <c r="G79" s="507">
        <v>9215.8166666666675</v>
      </c>
      <c r="H79" s="507">
        <v>9820.0166666666682</v>
      </c>
      <c r="I79" s="507">
        <v>9996.0333333333347</v>
      </c>
      <c r="J79" s="507">
        <v>10122.116666666669</v>
      </c>
      <c r="K79" s="506">
        <v>9869.9500000000007</v>
      </c>
      <c r="L79" s="506">
        <v>9567.85</v>
      </c>
      <c r="M79" s="506">
        <v>2.477E-2</v>
      </c>
    </row>
    <row r="80" spans="1:13" s="13" customFormat="1">
      <c r="A80" s="254">
        <v>70</v>
      </c>
      <c r="B80" s="509" t="s">
        <v>68</v>
      </c>
      <c r="C80" s="506">
        <v>522.9</v>
      </c>
      <c r="D80" s="507">
        <v>524.30000000000007</v>
      </c>
      <c r="E80" s="507">
        <v>517.60000000000014</v>
      </c>
      <c r="F80" s="507">
        <v>512.30000000000007</v>
      </c>
      <c r="G80" s="507">
        <v>505.60000000000014</v>
      </c>
      <c r="H80" s="507">
        <v>529.60000000000014</v>
      </c>
      <c r="I80" s="507">
        <v>536.30000000000018</v>
      </c>
      <c r="J80" s="507">
        <v>541.60000000000014</v>
      </c>
      <c r="K80" s="506">
        <v>531</v>
      </c>
      <c r="L80" s="506">
        <v>519</v>
      </c>
      <c r="M80" s="506">
        <v>83.264300000000006</v>
      </c>
    </row>
    <row r="81" spans="1:13" s="13" customFormat="1">
      <c r="A81" s="254">
        <v>71</v>
      </c>
      <c r="B81" s="509" t="s">
        <v>70</v>
      </c>
      <c r="C81" s="506">
        <v>388.2</v>
      </c>
      <c r="D81" s="507">
        <v>389.39999999999992</v>
      </c>
      <c r="E81" s="507">
        <v>385.19999999999982</v>
      </c>
      <c r="F81" s="507">
        <v>382.19999999999987</v>
      </c>
      <c r="G81" s="507">
        <v>377.99999999999977</v>
      </c>
      <c r="H81" s="507">
        <v>392.39999999999986</v>
      </c>
      <c r="I81" s="507">
        <v>396.6</v>
      </c>
      <c r="J81" s="507">
        <v>399.59999999999991</v>
      </c>
      <c r="K81" s="506">
        <v>393.6</v>
      </c>
      <c r="L81" s="506">
        <v>386.4</v>
      </c>
      <c r="M81" s="506">
        <v>21.050689999999999</v>
      </c>
    </row>
    <row r="82" spans="1:13" s="13" customFormat="1">
      <c r="A82" s="254">
        <v>72</v>
      </c>
      <c r="B82" s="509" t="s">
        <v>313</v>
      </c>
      <c r="C82" s="506">
        <v>825.15</v>
      </c>
      <c r="D82" s="507">
        <v>833.36666666666679</v>
      </c>
      <c r="E82" s="507">
        <v>811.73333333333358</v>
      </c>
      <c r="F82" s="507">
        <v>798.31666666666683</v>
      </c>
      <c r="G82" s="507">
        <v>776.68333333333362</v>
      </c>
      <c r="H82" s="507">
        <v>846.78333333333353</v>
      </c>
      <c r="I82" s="507">
        <v>868.41666666666674</v>
      </c>
      <c r="J82" s="507">
        <v>881.83333333333348</v>
      </c>
      <c r="K82" s="506">
        <v>855</v>
      </c>
      <c r="L82" s="506">
        <v>819.95</v>
      </c>
      <c r="M82" s="506">
        <v>1.01505</v>
      </c>
    </row>
    <row r="83" spans="1:13" s="13" customFormat="1">
      <c r="A83" s="254">
        <v>73</v>
      </c>
      <c r="B83" s="509" t="s">
        <v>314</v>
      </c>
      <c r="C83" s="506">
        <v>245.9</v>
      </c>
      <c r="D83" s="507">
        <v>249.58333333333334</v>
      </c>
      <c r="E83" s="507">
        <v>239.26666666666671</v>
      </c>
      <c r="F83" s="507">
        <v>232.63333333333335</v>
      </c>
      <c r="G83" s="507">
        <v>222.31666666666672</v>
      </c>
      <c r="H83" s="507">
        <v>256.2166666666667</v>
      </c>
      <c r="I83" s="507">
        <v>266.53333333333336</v>
      </c>
      <c r="J83" s="507">
        <v>273.16666666666669</v>
      </c>
      <c r="K83" s="506">
        <v>259.89999999999998</v>
      </c>
      <c r="L83" s="506">
        <v>242.95</v>
      </c>
      <c r="M83" s="506">
        <v>18.86636</v>
      </c>
    </row>
    <row r="84" spans="1:13" s="13" customFormat="1">
      <c r="A84" s="254">
        <v>74</v>
      </c>
      <c r="B84" s="509" t="s">
        <v>315</v>
      </c>
      <c r="C84" s="506">
        <v>109.4</v>
      </c>
      <c r="D84" s="507">
        <v>105.55</v>
      </c>
      <c r="E84" s="507">
        <v>97.35</v>
      </c>
      <c r="F84" s="507">
        <v>85.3</v>
      </c>
      <c r="G84" s="507">
        <v>77.099999999999994</v>
      </c>
      <c r="H84" s="507">
        <v>117.6</v>
      </c>
      <c r="I84" s="507">
        <v>125.80000000000001</v>
      </c>
      <c r="J84" s="507">
        <v>137.85</v>
      </c>
      <c r="K84" s="506">
        <v>113.75</v>
      </c>
      <c r="L84" s="506">
        <v>93.5</v>
      </c>
      <c r="M84" s="506">
        <v>130.02037000000001</v>
      </c>
    </row>
    <row r="85" spans="1:13" s="13" customFormat="1">
      <c r="A85" s="254">
        <v>75</v>
      </c>
      <c r="B85" s="509" t="s">
        <v>316</v>
      </c>
      <c r="C85" s="506">
        <v>5172.25</v>
      </c>
      <c r="D85" s="507">
        <v>5256.1833333333334</v>
      </c>
      <c r="E85" s="507">
        <v>5036.0666666666666</v>
      </c>
      <c r="F85" s="507">
        <v>4899.8833333333332</v>
      </c>
      <c r="G85" s="507">
        <v>4679.7666666666664</v>
      </c>
      <c r="H85" s="507">
        <v>5392.3666666666668</v>
      </c>
      <c r="I85" s="507">
        <v>5612.4833333333336</v>
      </c>
      <c r="J85" s="507">
        <v>5748.666666666667</v>
      </c>
      <c r="K85" s="506">
        <v>5476.3</v>
      </c>
      <c r="L85" s="506">
        <v>5120</v>
      </c>
      <c r="M85" s="506">
        <v>0.26212999999999997</v>
      </c>
    </row>
    <row r="86" spans="1:13" s="13" customFormat="1">
      <c r="A86" s="254">
        <v>76</v>
      </c>
      <c r="B86" s="509" t="s">
        <v>317</v>
      </c>
      <c r="C86" s="506">
        <v>875.7</v>
      </c>
      <c r="D86" s="507">
        <v>883.94999999999993</v>
      </c>
      <c r="E86" s="507">
        <v>860.89999999999986</v>
      </c>
      <c r="F86" s="507">
        <v>846.09999999999991</v>
      </c>
      <c r="G86" s="507">
        <v>823.04999999999984</v>
      </c>
      <c r="H86" s="507">
        <v>898.74999999999989</v>
      </c>
      <c r="I86" s="507">
        <v>921.79999999999984</v>
      </c>
      <c r="J86" s="507">
        <v>936.59999999999991</v>
      </c>
      <c r="K86" s="506">
        <v>907</v>
      </c>
      <c r="L86" s="506">
        <v>869.15</v>
      </c>
      <c r="M86" s="506">
        <v>1.3344499999999999</v>
      </c>
    </row>
    <row r="87" spans="1:13" s="13" customFormat="1">
      <c r="A87" s="254">
        <v>77</v>
      </c>
      <c r="B87" s="509" t="s">
        <v>230</v>
      </c>
      <c r="C87" s="506">
        <v>1173.3</v>
      </c>
      <c r="D87" s="507">
        <v>1177.5833333333333</v>
      </c>
      <c r="E87" s="507">
        <v>1160.7666666666664</v>
      </c>
      <c r="F87" s="507">
        <v>1148.2333333333331</v>
      </c>
      <c r="G87" s="507">
        <v>1131.4166666666663</v>
      </c>
      <c r="H87" s="507">
        <v>1190.1166666666666</v>
      </c>
      <c r="I87" s="507">
        <v>1206.9333333333336</v>
      </c>
      <c r="J87" s="507">
        <v>1219.4666666666667</v>
      </c>
      <c r="K87" s="506">
        <v>1194.4000000000001</v>
      </c>
      <c r="L87" s="506">
        <v>1165.05</v>
      </c>
      <c r="M87" s="506">
        <v>0.41143000000000002</v>
      </c>
    </row>
    <row r="88" spans="1:13" s="13" customFormat="1">
      <c r="A88" s="254">
        <v>78</v>
      </c>
      <c r="B88" s="509" t="s">
        <v>318</v>
      </c>
      <c r="C88" s="506">
        <v>76.650000000000006</v>
      </c>
      <c r="D88" s="507">
        <v>77.216666666666669</v>
      </c>
      <c r="E88" s="507">
        <v>75.033333333333331</v>
      </c>
      <c r="F88" s="507">
        <v>73.416666666666657</v>
      </c>
      <c r="G88" s="507">
        <v>71.23333333333332</v>
      </c>
      <c r="H88" s="507">
        <v>78.833333333333343</v>
      </c>
      <c r="I88" s="507">
        <v>81.01666666666668</v>
      </c>
      <c r="J88" s="507">
        <v>82.633333333333354</v>
      </c>
      <c r="K88" s="506">
        <v>79.400000000000006</v>
      </c>
      <c r="L88" s="506">
        <v>75.599999999999994</v>
      </c>
      <c r="M88" s="506">
        <v>21.044370000000001</v>
      </c>
    </row>
    <row r="89" spans="1:13" s="13" customFormat="1">
      <c r="A89" s="254">
        <v>79</v>
      </c>
      <c r="B89" s="509" t="s">
        <v>71</v>
      </c>
      <c r="C89" s="506">
        <v>14623.85</v>
      </c>
      <c r="D89" s="507">
        <v>14719.033333333333</v>
      </c>
      <c r="E89" s="507">
        <v>14444.816666666666</v>
      </c>
      <c r="F89" s="507">
        <v>14265.783333333333</v>
      </c>
      <c r="G89" s="507">
        <v>13991.566666666666</v>
      </c>
      <c r="H89" s="507">
        <v>14898.066666666666</v>
      </c>
      <c r="I89" s="507">
        <v>15172.283333333333</v>
      </c>
      <c r="J89" s="507">
        <v>15351.316666666666</v>
      </c>
      <c r="K89" s="506">
        <v>14993.25</v>
      </c>
      <c r="L89" s="506">
        <v>14540</v>
      </c>
      <c r="M89" s="506">
        <v>0.28294999999999998</v>
      </c>
    </row>
    <row r="90" spans="1:13" s="13" customFormat="1">
      <c r="A90" s="254">
        <v>80</v>
      </c>
      <c r="B90" s="509" t="s">
        <v>319</v>
      </c>
      <c r="C90" s="506">
        <v>271.55</v>
      </c>
      <c r="D90" s="507">
        <v>271.18333333333334</v>
      </c>
      <c r="E90" s="507">
        <v>260.36666666666667</v>
      </c>
      <c r="F90" s="507">
        <v>249.18333333333334</v>
      </c>
      <c r="G90" s="507">
        <v>238.36666666666667</v>
      </c>
      <c r="H90" s="507">
        <v>282.36666666666667</v>
      </c>
      <c r="I90" s="507">
        <v>293.18333333333339</v>
      </c>
      <c r="J90" s="507">
        <v>304.36666666666667</v>
      </c>
      <c r="K90" s="506">
        <v>282</v>
      </c>
      <c r="L90" s="506">
        <v>260</v>
      </c>
      <c r="M90" s="506">
        <v>1.74143</v>
      </c>
    </row>
    <row r="91" spans="1:13" s="13" customFormat="1">
      <c r="A91" s="254">
        <v>81</v>
      </c>
      <c r="B91" s="509" t="s">
        <v>74</v>
      </c>
      <c r="C91" s="506">
        <v>3467.9</v>
      </c>
      <c r="D91" s="507">
        <v>3471.0666666666671</v>
      </c>
      <c r="E91" s="507">
        <v>3443.1333333333341</v>
      </c>
      <c r="F91" s="507">
        <v>3418.3666666666672</v>
      </c>
      <c r="G91" s="507">
        <v>3390.4333333333343</v>
      </c>
      <c r="H91" s="507">
        <v>3495.8333333333339</v>
      </c>
      <c r="I91" s="507">
        <v>3523.7666666666673</v>
      </c>
      <c r="J91" s="507">
        <v>3548.5333333333338</v>
      </c>
      <c r="K91" s="506">
        <v>3499</v>
      </c>
      <c r="L91" s="506">
        <v>3446.3</v>
      </c>
      <c r="M91" s="506">
        <v>3.7813599999999998</v>
      </c>
    </row>
    <row r="92" spans="1:13" s="13" customFormat="1">
      <c r="A92" s="254">
        <v>82</v>
      </c>
      <c r="B92" s="509" t="s">
        <v>320</v>
      </c>
      <c r="C92" s="506">
        <v>438.25</v>
      </c>
      <c r="D92" s="507">
        <v>441.65000000000003</v>
      </c>
      <c r="E92" s="507">
        <v>430.30000000000007</v>
      </c>
      <c r="F92" s="507">
        <v>422.35</v>
      </c>
      <c r="G92" s="507">
        <v>411.00000000000006</v>
      </c>
      <c r="H92" s="507">
        <v>449.60000000000008</v>
      </c>
      <c r="I92" s="507">
        <v>460.9500000000001</v>
      </c>
      <c r="J92" s="507">
        <v>468.90000000000009</v>
      </c>
      <c r="K92" s="506">
        <v>453</v>
      </c>
      <c r="L92" s="506">
        <v>433.7</v>
      </c>
      <c r="M92" s="506">
        <v>1.2046300000000001</v>
      </c>
    </row>
    <row r="93" spans="1:13" s="13" customFormat="1">
      <c r="A93" s="254">
        <v>83</v>
      </c>
      <c r="B93" s="509" t="s">
        <v>321</v>
      </c>
      <c r="C93" s="506">
        <v>244.45</v>
      </c>
      <c r="D93" s="507">
        <v>249.48333333333335</v>
      </c>
      <c r="E93" s="507">
        <v>236.9666666666667</v>
      </c>
      <c r="F93" s="507">
        <v>229.48333333333335</v>
      </c>
      <c r="G93" s="507">
        <v>216.9666666666667</v>
      </c>
      <c r="H93" s="507">
        <v>256.9666666666667</v>
      </c>
      <c r="I93" s="507">
        <v>269.48333333333335</v>
      </c>
      <c r="J93" s="507">
        <v>276.9666666666667</v>
      </c>
      <c r="K93" s="506">
        <v>262</v>
      </c>
      <c r="L93" s="506">
        <v>242</v>
      </c>
      <c r="M93" s="506">
        <v>1.8264400000000001</v>
      </c>
    </row>
    <row r="94" spans="1:13" s="13" customFormat="1">
      <c r="A94" s="254">
        <v>84</v>
      </c>
      <c r="B94" s="509" t="s">
        <v>80</v>
      </c>
      <c r="C94" s="506">
        <v>612.15</v>
      </c>
      <c r="D94" s="507">
        <v>616.08333333333337</v>
      </c>
      <c r="E94" s="507">
        <v>606.16666666666674</v>
      </c>
      <c r="F94" s="507">
        <v>600.18333333333339</v>
      </c>
      <c r="G94" s="507">
        <v>590.26666666666677</v>
      </c>
      <c r="H94" s="507">
        <v>622.06666666666672</v>
      </c>
      <c r="I94" s="507">
        <v>631.98333333333346</v>
      </c>
      <c r="J94" s="507">
        <v>637.9666666666667</v>
      </c>
      <c r="K94" s="506">
        <v>626</v>
      </c>
      <c r="L94" s="506">
        <v>610.1</v>
      </c>
      <c r="M94" s="506">
        <v>2.0730599999999999</v>
      </c>
    </row>
    <row r="95" spans="1:13" s="13" customFormat="1">
      <c r="A95" s="254">
        <v>85</v>
      </c>
      <c r="B95" s="509" t="s">
        <v>322</v>
      </c>
      <c r="C95" s="506">
        <v>1915.6</v>
      </c>
      <c r="D95" s="507">
        <v>1910.8666666666668</v>
      </c>
      <c r="E95" s="507">
        <v>1896.7333333333336</v>
      </c>
      <c r="F95" s="507">
        <v>1877.8666666666668</v>
      </c>
      <c r="G95" s="507">
        <v>1863.7333333333336</v>
      </c>
      <c r="H95" s="507">
        <v>1929.7333333333336</v>
      </c>
      <c r="I95" s="507">
        <v>1943.8666666666668</v>
      </c>
      <c r="J95" s="507">
        <v>1962.7333333333336</v>
      </c>
      <c r="K95" s="506">
        <v>1925</v>
      </c>
      <c r="L95" s="506">
        <v>1892</v>
      </c>
      <c r="M95" s="506">
        <v>0.61373999999999995</v>
      </c>
    </row>
    <row r="96" spans="1:13" s="13" customFormat="1">
      <c r="A96" s="254">
        <v>86</v>
      </c>
      <c r="B96" s="509" t="s">
        <v>783</v>
      </c>
      <c r="C96" s="506">
        <v>244.45</v>
      </c>
      <c r="D96" s="507">
        <v>248.5</v>
      </c>
      <c r="E96" s="507">
        <v>238.35000000000002</v>
      </c>
      <c r="F96" s="507">
        <v>232.25000000000003</v>
      </c>
      <c r="G96" s="507">
        <v>222.10000000000005</v>
      </c>
      <c r="H96" s="507">
        <v>254.6</v>
      </c>
      <c r="I96" s="507">
        <v>264.75</v>
      </c>
      <c r="J96" s="507">
        <v>270.84999999999997</v>
      </c>
      <c r="K96" s="506">
        <v>258.64999999999998</v>
      </c>
      <c r="L96" s="506">
        <v>242.4</v>
      </c>
      <c r="M96" s="506">
        <v>1.63103</v>
      </c>
    </row>
    <row r="97" spans="1:13" s="13" customFormat="1">
      <c r="A97" s="254">
        <v>87</v>
      </c>
      <c r="B97" s="509" t="s">
        <v>75</v>
      </c>
      <c r="C97" s="506">
        <v>429.15</v>
      </c>
      <c r="D97" s="507">
        <v>432.96666666666664</v>
      </c>
      <c r="E97" s="507">
        <v>422.98333333333329</v>
      </c>
      <c r="F97" s="507">
        <v>416.81666666666666</v>
      </c>
      <c r="G97" s="507">
        <v>406.83333333333331</v>
      </c>
      <c r="H97" s="507">
        <v>439.13333333333327</v>
      </c>
      <c r="I97" s="507">
        <v>449.11666666666662</v>
      </c>
      <c r="J97" s="507">
        <v>455.28333333333325</v>
      </c>
      <c r="K97" s="506">
        <v>442.95</v>
      </c>
      <c r="L97" s="506">
        <v>426.8</v>
      </c>
      <c r="M97" s="506">
        <v>13.59127</v>
      </c>
    </row>
    <row r="98" spans="1:13" s="13" customFormat="1">
      <c r="A98" s="254">
        <v>88</v>
      </c>
      <c r="B98" s="509" t="s">
        <v>323</v>
      </c>
      <c r="C98" s="506">
        <v>575.29999999999995</v>
      </c>
      <c r="D98" s="507">
        <v>570.69999999999993</v>
      </c>
      <c r="E98" s="507">
        <v>556.59999999999991</v>
      </c>
      <c r="F98" s="507">
        <v>537.9</v>
      </c>
      <c r="G98" s="507">
        <v>523.79999999999995</v>
      </c>
      <c r="H98" s="507">
        <v>589.39999999999986</v>
      </c>
      <c r="I98" s="507">
        <v>603.5</v>
      </c>
      <c r="J98" s="507">
        <v>622.19999999999982</v>
      </c>
      <c r="K98" s="506">
        <v>584.79999999999995</v>
      </c>
      <c r="L98" s="506">
        <v>552</v>
      </c>
      <c r="M98" s="506">
        <v>6.6247100000000003</v>
      </c>
    </row>
    <row r="99" spans="1:13" s="13" customFormat="1">
      <c r="A99" s="254">
        <v>89</v>
      </c>
      <c r="B99" s="509" t="s">
        <v>76</v>
      </c>
      <c r="C99" s="506">
        <v>150.25</v>
      </c>
      <c r="D99" s="507">
        <v>152.53333333333333</v>
      </c>
      <c r="E99" s="507">
        <v>146.91666666666666</v>
      </c>
      <c r="F99" s="507">
        <v>143.58333333333331</v>
      </c>
      <c r="G99" s="507">
        <v>137.96666666666664</v>
      </c>
      <c r="H99" s="507">
        <v>155.86666666666667</v>
      </c>
      <c r="I99" s="507">
        <v>161.48333333333335</v>
      </c>
      <c r="J99" s="507">
        <v>164.81666666666669</v>
      </c>
      <c r="K99" s="506">
        <v>158.15</v>
      </c>
      <c r="L99" s="506">
        <v>149.19999999999999</v>
      </c>
      <c r="M99" s="506">
        <v>175.52475000000001</v>
      </c>
    </row>
    <row r="100" spans="1:13" s="13" customFormat="1">
      <c r="A100" s="254">
        <v>90</v>
      </c>
      <c r="B100" s="509" t="s">
        <v>324</v>
      </c>
      <c r="C100" s="506">
        <v>439.95</v>
      </c>
      <c r="D100" s="507">
        <v>444.5333333333333</v>
      </c>
      <c r="E100" s="507">
        <v>433.41666666666663</v>
      </c>
      <c r="F100" s="507">
        <v>426.88333333333333</v>
      </c>
      <c r="G100" s="507">
        <v>415.76666666666665</v>
      </c>
      <c r="H100" s="507">
        <v>451.06666666666661</v>
      </c>
      <c r="I100" s="507">
        <v>462.18333333333328</v>
      </c>
      <c r="J100" s="507">
        <v>468.71666666666658</v>
      </c>
      <c r="K100" s="506">
        <v>455.65</v>
      </c>
      <c r="L100" s="506">
        <v>438</v>
      </c>
      <c r="M100" s="506">
        <v>1.2044299999999999</v>
      </c>
    </row>
    <row r="101" spans="1:13">
      <c r="A101" s="254">
        <v>91</v>
      </c>
      <c r="B101" s="509" t="s">
        <v>325</v>
      </c>
      <c r="C101" s="506">
        <v>353.55</v>
      </c>
      <c r="D101" s="507">
        <v>354.88333333333338</v>
      </c>
      <c r="E101" s="507">
        <v>345.26666666666677</v>
      </c>
      <c r="F101" s="507">
        <v>336.98333333333341</v>
      </c>
      <c r="G101" s="507">
        <v>327.36666666666679</v>
      </c>
      <c r="H101" s="507">
        <v>363.16666666666674</v>
      </c>
      <c r="I101" s="507">
        <v>372.78333333333342</v>
      </c>
      <c r="J101" s="507">
        <v>381.06666666666672</v>
      </c>
      <c r="K101" s="506">
        <v>364.5</v>
      </c>
      <c r="L101" s="506">
        <v>346.6</v>
      </c>
      <c r="M101" s="506">
        <v>1.0866400000000001</v>
      </c>
    </row>
    <row r="102" spans="1:13">
      <c r="A102" s="254">
        <v>92</v>
      </c>
      <c r="B102" s="509" t="s">
        <v>326</v>
      </c>
      <c r="C102" s="506">
        <v>491.6</v>
      </c>
      <c r="D102" s="507">
        <v>498.25</v>
      </c>
      <c r="E102" s="507">
        <v>477.1</v>
      </c>
      <c r="F102" s="507">
        <v>462.6</v>
      </c>
      <c r="G102" s="507">
        <v>441.45000000000005</v>
      </c>
      <c r="H102" s="507">
        <v>512.75</v>
      </c>
      <c r="I102" s="507">
        <v>533.9</v>
      </c>
      <c r="J102" s="507">
        <v>548.4</v>
      </c>
      <c r="K102" s="506">
        <v>519.4</v>
      </c>
      <c r="L102" s="506">
        <v>483.75</v>
      </c>
      <c r="M102" s="506">
        <v>2.18906</v>
      </c>
    </row>
    <row r="103" spans="1:13">
      <c r="A103" s="254">
        <v>93</v>
      </c>
      <c r="B103" s="509" t="s">
        <v>77</v>
      </c>
      <c r="C103" s="506">
        <v>124.35</v>
      </c>
      <c r="D103" s="507">
        <v>125.28333333333335</v>
      </c>
      <c r="E103" s="507">
        <v>123.06666666666669</v>
      </c>
      <c r="F103" s="507">
        <v>121.78333333333335</v>
      </c>
      <c r="G103" s="507">
        <v>119.56666666666669</v>
      </c>
      <c r="H103" s="507">
        <v>126.56666666666669</v>
      </c>
      <c r="I103" s="507">
        <v>128.78333333333336</v>
      </c>
      <c r="J103" s="507">
        <v>130.06666666666669</v>
      </c>
      <c r="K103" s="506">
        <v>127.5</v>
      </c>
      <c r="L103" s="506">
        <v>124</v>
      </c>
      <c r="M103" s="506">
        <v>11.468450000000001</v>
      </c>
    </row>
    <row r="104" spans="1:13">
      <c r="A104" s="254">
        <v>94</v>
      </c>
      <c r="B104" s="509" t="s">
        <v>327</v>
      </c>
      <c r="C104" s="506">
        <v>1531.65</v>
      </c>
      <c r="D104" s="507">
        <v>1545.9666666666665</v>
      </c>
      <c r="E104" s="507">
        <v>1504.6833333333329</v>
      </c>
      <c r="F104" s="507">
        <v>1477.7166666666665</v>
      </c>
      <c r="G104" s="507">
        <v>1436.4333333333329</v>
      </c>
      <c r="H104" s="507">
        <v>1572.9333333333329</v>
      </c>
      <c r="I104" s="507">
        <v>1614.2166666666662</v>
      </c>
      <c r="J104" s="507">
        <v>1641.1833333333329</v>
      </c>
      <c r="K104" s="506">
        <v>1587.25</v>
      </c>
      <c r="L104" s="506">
        <v>1519</v>
      </c>
      <c r="M104" s="506">
        <v>2.1077499999999998</v>
      </c>
    </row>
    <row r="105" spans="1:13">
      <c r="A105" s="254">
        <v>95</v>
      </c>
      <c r="B105" s="509" t="s">
        <v>328</v>
      </c>
      <c r="C105" s="506">
        <v>17.95</v>
      </c>
      <c r="D105" s="507">
        <v>18.416666666666664</v>
      </c>
      <c r="E105" s="507">
        <v>17.43333333333333</v>
      </c>
      <c r="F105" s="507">
        <v>16.916666666666664</v>
      </c>
      <c r="G105" s="507">
        <v>15.93333333333333</v>
      </c>
      <c r="H105" s="507">
        <v>18.93333333333333</v>
      </c>
      <c r="I105" s="507">
        <v>19.916666666666664</v>
      </c>
      <c r="J105" s="507">
        <v>20.43333333333333</v>
      </c>
      <c r="K105" s="506">
        <v>19.399999999999999</v>
      </c>
      <c r="L105" s="506">
        <v>17.899999999999999</v>
      </c>
      <c r="M105" s="506">
        <v>104.61912</v>
      </c>
    </row>
    <row r="106" spans="1:13">
      <c r="A106" s="254">
        <v>96</v>
      </c>
      <c r="B106" s="509" t="s">
        <v>329</v>
      </c>
      <c r="C106" s="506">
        <v>615.6</v>
      </c>
      <c r="D106" s="507">
        <v>624.13333333333333</v>
      </c>
      <c r="E106" s="507">
        <v>603.4666666666667</v>
      </c>
      <c r="F106" s="507">
        <v>591.33333333333337</v>
      </c>
      <c r="G106" s="507">
        <v>570.66666666666674</v>
      </c>
      <c r="H106" s="507">
        <v>636.26666666666665</v>
      </c>
      <c r="I106" s="507">
        <v>656.93333333333339</v>
      </c>
      <c r="J106" s="507">
        <v>669.06666666666661</v>
      </c>
      <c r="K106" s="506">
        <v>644.79999999999995</v>
      </c>
      <c r="L106" s="506">
        <v>612</v>
      </c>
      <c r="M106" s="506">
        <v>12.87768</v>
      </c>
    </row>
    <row r="107" spans="1:13">
      <c r="A107" s="254">
        <v>97</v>
      </c>
      <c r="B107" s="509" t="s">
        <v>330</v>
      </c>
      <c r="C107" s="506">
        <v>310.35000000000002</v>
      </c>
      <c r="D107" s="507">
        <v>310.13333333333338</v>
      </c>
      <c r="E107" s="507">
        <v>303.26666666666677</v>
      </c>
      <c r="F107" s="507">
        <v>296.18333333333339</v>
      </c>
      <c r="G107" s="507">
        <v>289.31666666666678</v>
      </c>
      <c r="H107" s="507">
        <v>317.21666666666675</v>
      </c>
      <c r="I107" s="507">
        <v>324.08333333333343</v>
      </c>
      <c r="J107" s="507">
        <v>331.16666666666674</v>
      </c>
      <c r="K107" s="506">
        <v>317</v>
      </c>
      <c r="L107" s="506">
        <v>303.05</v>
      </c>
      <c r="M107" s="506">
        <v>1.69276</v>
      </c>
    </row>
    <row r="108" spans="1:13">
      <c r="A108" s="254">
        <v>98</v>
      </c>
      <c r="B108" s="509" t="s">
        <v>79</v>
      </c>
      <c r="C108" s="506">
        <v>488.8</v>
      </c>
      <c r="D108" s="507">
        <v>492.98333333333335</v>
      </c>
      <c r="E108" s="507">
        <v>481.06666666666672</v>
      </c>
      <c r="F108" s="507">
        <v>473.33333333333337</v>
      </c>
      <c r="G108" s="507">
        <v>461.41666666666674</v>
      </c>
      <c r="H108" s="507">
        <v>500.7166666666667</v>
      </c>
      <c r="I108" s="507">
        <v>512.63333333333333</v>
      </c>
      <c r="J108" s="507">
        <v>520.36666666666667</v>
      </c>
      <c r="K108" s="506">
        <v>504.9</v>
      </c>
      <c r="L108" s="506">
        <v>485.25</v>
      </c>
      <c r="M108" s="506">
        <v>2.1423800000000002</v>
      </c>
    </row>
    <row r="109" spans="1:13">
      <c r="A109" s="254">
        <v>99</v>
      </c>
      <c r="B109" s="509" t="s">
        <v>331</v>
      </c>
      <c r="C109" s="506">
        <v>3964.85</v>
      </c>
      <c r="D109" s="507">
        <v>3985.2833333333333</v>
      </c>
      <c r="E109" s="507">
        <v>3921.5666666666666</v>
      </c>
      <c r="F109" s="507">
        <v>3878.2833333333333</v>
      </c>
      <c r="G109" s="507">
        <v>3814.5666666666666</v>
      </c>
      <c r="H109" s="507">
        <v>4028.5666666666666</v>
      </c>
      <c r="I109" s="507">
        <v>4092.2833333333328</v>
      </c>
      <c r="J109" s="507">
        <v>4135.5666666666666</v>
      </c>
      <c r="K109" s="506">
        <v>4049</v>
      </c>
      <c r="L109" s="506">
        <v>3942</v>
      </c>
      <c r="M109" s="506">
        <v>5.6469999999999999E-2</v>
      </c>
    </row>
    <row r="110" spans="1:13">
      <c r="A110" s="254">
        <v>100</v>
      </c>
      <c r="B110" s="509" t="s">
        <v>332</v>
      </c>
      <c r="C110" s="506">
        <v>164.5</v>
      </c>
      <c r="D110" s="507">
        <v>165.76666666666668</v>
      </c>
      <c r="E110" s="507">
        <v>162.73333333333335</v>
      </c>
      <c r="F110" s="507">
        <v>160.96666666666667</v>
      </c>
      <c r="G110" s="507">
        <v>157.93333333333334</v>
      </c>
      <c r="H110" s="507">
        <v>167.53333333333336</v>
      </c>
      <c r="I110" s="507">
        <v>170.56666666666672</v>
      </c>
      <c r="J110" s="507">
        <v>172.33333333333337</v>
      </c>
      <c r="K110" s="506">
        <v>168.8</v>
      </c>
      <c r="L110" s="506">
        <v>164</v>
      </c>
      <c r="M110" s="506">
        <v>1.0369999999999999</v>
      </c>
    </row>
    <row r="111" spans="1:13">
      <c r="A111" s="254">
        <v>101</v>
      </c>
      <c r="B111" s="509" t="s">
        <v>333</v>
      </c>
      <c r="C111" s="506">
        <v>225.9</v>
      </c>
      <c r="D111" s="507">
        <v>228.9</v>
      </c>
      <c r="E111" s="507">
        <v>221</v>
      </c>
      <c r="F111" s="507">
        <v>216.1</v>
      </c>
      <c r="G111" s="507">
        <v>208.2</v>
      </c>
      <c r="H111" s="507">
        <v>233.8</v>
      </c>
      <c r="I111" s="507">
        <v>241.70000000000005</v>
      </c>
      <c r="J111" s="507">
        <v>246.60000000000002</v>
      </c>
      <c r="K111" s="506">
        <v>236.8</v>
      </c>
      <c r="L111" s="506">
        <v>224</v>
      </c>
      <c r="M111" s="506">
        <v>4.6806200000000002</v>
      </c>
    </row>
    <row r="112" spans="1:13">
      <c r="A112" s="254">
        <v>102</v>
      </c>
      <c r="B112" s="509" t="s">
        <v>334</v>
      </c>
      <c r="C112" s="506">
        <v>111.7</v>
      </c>
      <c r="D112" s="507">
        <v>111.5</v>
      </c>
      <c r="E112" s="507">
        <v>108.6</v>
      </c>
      <c r="F112" s="507">
        <v>105.5</v>
      </c>
      <c r="G112" s="507">
        <v>102.6</v>
      </c>
      <c r="H112" s="507">
        <v>114.6</v>
      </c>
      <c r="I112" s="507">
        <v>117.5</v>
      </c>
      <c r="J112" s="507">
        <v>120.6</v>
      </c>
      <c r="K112" s="506">
        <v>114.4</v>
      </c>
      <c r="L112" s="506">
        <v>108.4</v>
      </c>
      <c r="M112" s="506">
        <v>18.064050000000002</v>
      </c>
    </row>
    <row r="113" spans="1:13">
      <c r="A113" s="254">
        <v>103</v>
      </c>
      <c r="B113" s="509" t="s">
        <v>335</v>
      </c>
      <c r="C113" s="506">
        <v>592.4</v>
      </c>
      <c r="D113" s="507">
        <v>596.08333333333337</v>
      </c>
      <c r="E113" s="507">
        <v>584.16666666666674</v>
      </c>
      <c r="F113" s="507">
        <v>575.93333333333339</v>
      </c>
      <c r="G113" s="507">
        <v>564.01666666666677</v>
      </c>
      <c r="H113" s="507">
        <v>604.31666666666672</v>
      </c>
      <c r="I113" s="507">
        <v>616.23333333333346</v>
      </c>
      <c r="J113" s="507">
        <v>624.4666666666667</v>
      </c>
      <c r="K113" s="506">
        <v>608</v>
      </c>
      <c r="L113" s="506">
        <v>587.85</v>
      </c>
      <c r="M113" s="506">
        <v>0.498</v>
      </c>
    </row>
    <row r="114" spans="1:13">
      <c r="A114" s="254">
        <v>104</v>
      </c>
      <c r="B114" s="509" t="s">
        <v>81</v>
      </c>
      <c r="C114" s="506">
        <v>529.6</v>
      </c>
      <c r="D114" s="507">
        <v>533.23333333333335</v>
      </c>
      <c r="E114" s="507">
        <v>522.41666666666674</v>
      </c>
      <c r="F114" s="507">
        <v>515.23333333333335</v>
      </c>
      <c r="G114" s="507">
        <v>504.41666666666674</v>
      </c>
      <c r="H114" s="507">
        <v>540.41666666666674</v>
      </c>
      <c r="I114" s="507">
        <v>551.23333333333335</v>
      </c>
      <c r="J114" s="507">
        <v>558.41666666666674</v>
      </c>
      <c r="K114" s="506">
        <v>544.04999999999995</v>
      </c>
      <c r="L114" s="506">
        <v>526.04999999999995</v>
      </c>
      <c r="M114" s="506">
        <v>22.35033</v>
      </c>
    </row>
    <row r="115" spans="1:13">
      <c r="A115" s="254">
        <v>105</v>
      </c>
      <c r="B115" s="509" t="s">
        <v>82</v>
      </c>
      <c r="C115" s="506">
        <v>772.15</v>
      </c>
      <c r="D115" s="507">
        <v>778.98333333333323</v>
      </c>
      <c r="E115" s="507">
        <v>763.16666666666652</v>
      </c>
      <c r="F115" s="507">
        <v>754.18333333333328</v>
      </c>
      <c r="G115" s="507">
        <v>738.36666666666656</v>
      </c>
      <c r="H115" s="507">
        <v>787.96666666666647</v>
      </c>
      <c r="I115" s="507">
        <v>803.7833333333333</v>
      </c>
      <c r="J115" s="507">
        <v>812.76666666666642</v>
      </c>
      <c r="K115" s="506">
        <v>794.8</v>
      </c>
      <c r="L115" s="506">
        <v>770</v>
      </c>
      <c r="M115" s="506">
        <v>32.460920000000002</v>
      </c>
    </row>
    <row r="116" spans="1:13">
      <c r="A116" s="254">
        <v>106</v>
      </c>
      <c r="B116" s="509" t="s">
        <v>231</v>
      </c>
      <c r="C116" s="506">
        <v>169.1</v>
      </c>
      <c r="D116" s="507">
        <v>169.81666666666666</v>
      </c>
      <c r="E116" s="507">
        <v>167.28333333333333</v>
      </c>
      <c r="F116" s="507">
        <v>165.46666666666667</v>
      </c>
      <c r="G116" s="507">
        <v>162.93333333333334</v>
      </c>
      <c r="H116" s="507">
        <v>171.63333333333333</v>
      </c>
      <c r="I116" s="507">
        <v>174.16666666666663</v>
      </c>
      <c r="J116" s="507">
        <v>175.98333333333332</v>
      </c>
      <c r="K116" s="506">
        <v>172.35</v>
      </c>
      <c r="L116" s="506">
        <v>168</v>
      </c>
      <c r="M116" s="506">
        <v>20.788399999999999</v>
      </c>
    </row>
    <row r="117" spans="1:13">
      <c r="A117" s="254">
        <v>107</v>
      </c>
      <c r="B117" s="509" t="s">
        <v>83</v>
      </c>
      <c r="C117" s="506">
        <v>139.85</v>
      </c>
      <c r="D117" s="507">
        <v>141.6</v>
      </c>
      <c r="E117" s="507">
        <v>137.75</v>
      </c>
      <c r="F117" s="507">
        <v>135.65</v>
      </c>
      <c r="G117" s="507">
        <v>131.80000000000001</v>
      </c>
      <c r="H117" s="507">
        <v>143.69999999999999</v>
      </c>
      <c r="I117" s="507">
        <v>147.54999999999995</v>
      </c>
      <c r="J117" s="507">
        <v>149.64999999999998</v>
      </c>
      <c r="K117" s="506">
        <v>145.44999999999999</v>
      </c>
      <c r="L117" s="506">
        <v>139.5</v>
      </c>
      <c r="M117" s="506">
        <v>155.54810000000001</v>
      </c>
    </row>
    <row r="118" spans="1:13">
      <c r="A118" s="254">
        <v>108</v>
      </c>
      <c r="B118" s="509" t="s">
        <v>336</v>
      </c>
      <c r="C118" s="506">
        <v>362.5</v>
      </c>
      <c r="D118" s="507">
        <v>365.36666666666662</v>
      </c>
      <c r="E118" s="507">
        <v>358.13333333333321</v>
      </c>
      <c r="F118" s="507">
        <v>353.76666666666659</v>
      </c>
      <c r="G118" s="507">
        <v>346.53333333333319</v>
      </c>
      <c r="H118" s="507">
        <v>369.73333333333323</v>
      </c>
      <c r="I118" s="507">
        <v>376.9666666666667</v>
      </c>
      <c r="J118" s="507">
        <v>381.33333333333326</v>
      </c>
      <c r="K118" s="506">
        <v>372.6</v>
      </c>
      <c r="L118" s="506">
        <v>361</v>
      </c>
      <c r="M118" s="506">
        <v>1.61504</v>
      </c>
    </row>
    <row r="119" spans="1:13">
      <c r="A119" s="254">
        <v>109</v>
      </c>
      <c r="B119" s="509" t="s">
        <v>823</v>
      </c>
      <c r="C119" s="506">
        <v>2949.55</v>
      </c>
      <c r="D119" s="507">
        <v>2970.5166666666664</v>
      </c>
      <c r="E119" s="507">
        <v>2909.0333333333328</v>
      </c>
      <c r="F119" s="507">
        <v>2868.5166666666664</v>
      </c>
      <c r="G119" s="507">
        <v>2807.0333333333328</v>
      </c>
      <c r="H119" s="507">
        <v>3011.0333333333328</v>
      </c>
      <c r="I119" s="507">
        <v>3072.5166666666664</v>
      </c>
      <c r="J119" s="507">
        <v>3113.0333333333328</v>
      </c>
      <c r="K119" s="506">
        <v>3032</v>
      </c>
      <c r="L119" s="506">
        <v>2930</v>
      </c>
      <c r="M119" s="506">
        <v>7.8404600000000002</v>
      </c>
    </row>
    <row r="120" spans="1:13">
      <c r="A120" s="254">
        <v>110</v>
      </c>
      <c r="B120" s="509" t="s">
        <v>84</v>
      </c>
      <c r="C120" s="506">
        <v>1594.55</v>
      </c>
      <c r="D120" s="507">
        <v>1600.8833333333332</v>
      </c>
      <c r="E120" s="507">
        <v>1583.6666666666665</v>
      </c>
      <c r="F120" s="507">
        <v>1572.7833333333333</v>
      </c>
      <c r="G120" s="507">
        <v>1555.5666666666666</v>
      </c>
      <c r="H120" s="507">
        <v>1611.7666666666664</v>
      </c>
      <c r="I120" s="507">
        <v>1628.9833333333331</v>
      </c>
      <c r="J120" s="507">
        <v>1639.8666666666663</v>
      </c>
      <c r="K120" s="506">
        <v>1618.1</v>
      </c>
      <c r="L120" s="506">
        <v>1590</v>
      </c>
      <c r="M120" s="506">
        <v>2.06352</v>
      </c>
    </row>
    <row r="121" spans="1:13">
      <c r="A121" s="254">
        <v>111</v>
      </c>
      <c r="B121" s="509" t="s">
        <v>85</v>
      </c>
      <c r="C121" s="506">
        <v>539.1</v>
      </c>
      <c r="D121" s="507">
        <v>544.48333333333323</v>
      </c>
      <c r="E121" s="507">
        <v>531.46666666666647</v>
      </c>
      <c r="F121" s="507">
        <v>523.83333333333326</v>
      </c>
      <c r="G121" s="507">
        <v>510.81666666666649</v>
      </c>
      <c r="H121" s="507">
        <v>552.11666666666645</v>
      </c>
      <c r="I121" s="507">
        <v>565.1333333333331</v>
      </c>
      <c r="J121" s="507">
        <v>572.76666666666642</v>
      </c>
      <c r="K121" s="506">
        <v>557.5</v>
      </c>
      <c r="L121" s="506">
        <v>536.85</v>
      </c>
      <c r="M121" s="506">
        <v>23.640820000000001</v>
      </c>
    </row>
    <row r="122" spans="1:13">
      <c r="A122" s="254">
        <v>112</v>
      </c>
      <c r="B122" s="509" t="s">
        <v>232</v>
      </c>
      <c r="C122" s="506">
        <v>761.7</v>
      </c>
      <c r="D122" s="507">
        <v>763.69999999999993</v>
      </c>
      <c r="E122" s="507">
        <v>750.99999999999989</v>
      </c>
      <c r="F122" s="507">
        <v>740.3</v>
      </c>
      <c r="G122" s="507">
        <v>727.59999999999991</v>
      </c>
      <c r="H122" s="507">
        <v>774.39999999999986</v>
      </c>
      <c r="I122" s="507">
        <v>787.09999999999991</v>
      </c>
      <c r="J122" s="507">
        <v>797.79999999999984</v>
      </c>
      <c r="K122" s="506">
        <v>776.4</v>
      </c>
      <c r="L122" s="506">
        <v>753</v>
      </c>
      <c r="M122" s="506">
        <v>1.34314</v>
      </c>
    </row>
    <row r="123" spans="1:13">
      <c r="A123" s="254">
        <v>113</v>
      </c>
      <c r="B123" s="509" t="s">
        <v>337</v>
      </c>
      <c r="C123" s="506">
        <v>695.3</v>
      </c>
      <c r="D123" s="507">
        <v>701.85</v>
      </c>
      <c r="E123" s="507">
        <v>683.45</v>
      </c>
      <c r="F123" s="507">
        <v>671.6</v>
      </c>
      <c r="G123" s="507">
        <v>653.20000000000005</v>
      </c>
      <c r="H123" s="507">
        <v>713.7</v>
      </c>
      <c r="I123" s="507">
        <v>732.09999999999991</v>
      </c>
      <c r="J123" s="507">
        <v>743.95</v>
      </c>
      <c r="K123" s="506">
        <v>720.25</v>
      </c>
      <c r="L123" s="506">
        <v>690</v>
      </c>
      <c r="M123" s="506">
        <v>1.1709400000000001</v>
      </c>
    </row>
    <row r="124" spans="1:13">
      <c r="A124" s="254">
        <v>114</v>
      </c>
      <c r="B124" s="509" t="s">
        <v>233</v>
      </c>
      <c r="C124" s="506">
        <v>386.1</v>
      </c>
      <c r="D124" s="507">
        <v>391.60000000000008</v>
      </c>
      <c r="E124" s="507">
        <v>374.65000000000015</v>
      </c>
      <c r="F124" s="507">
        <v>363.20000000000005</v>
      </c>
      <c r="G124" s="507">
        <v>346.25000000000011</v>
      </c>
      <c r="H124" s="507">
        <v>403.05000000000018</v>
      </c>
      <c r="I124" s="507">
        <v>420.00000000000011</v>
      </c>
      <c r="J124" s="507">
        <v>431.45000000000022</v>
      </c>
      <c r="K124" s="506">
        <v>408.55</v>
      </c>
      <c r="L124" s="506">
        <v>380.15</v>
      </c>
      <c r="M124" s="506">
        <v>16.870090000000001</v>
      </c>
    </row>
    <row r="125" spans="1:13">
      <c r="A125" s="254">
        <v>115</v>
      </c>
      <c r="B125" s="509" t="s">
        <v>86</v>
      </c>
      <c r="C125" s="506">
        <v>839.05</v>
      </c>
      <c r="D125" s="507">
        <v>846.71666666666658</v>
      </c>
      <c r="E125" s="507">
        <v>827.78333333333319</v>
      </c>
      <c r="F125" s="507">
        <v>816.51666666666665</v>
      </c>
      <c r="G125" s="507">
        <v>797.58333333333326</v>
      </c>
      <c r="H125" s="507">
        <v>857.98333333333312</v>
      </c>
      <c r="I125" s="507">
        <v>876.91666666666652</v>
      </c>
      <c r="J125" s="507">
        <v>888.18333333333305</v>
      </c>
      <c r="K125" s="506">
        <v>865.65</v>
      </c>
      <c r="L125" s="506">
        <v>835.45</v>
      </c>
      <c r="M125" s="506">
        <v>11.181240000000001</v>
      </c>
    </row>
    <row r="126" spans="1:13">
      <c r="A126" s="254">
        <v>116</v>
      </c>
      <c r="B126" s="509" t="s">
        <v>338</v>
      </c>
      <c r="C126" s="506">
        <v>673.5</v>
      </c>
      <c r="D126" s="507">
        <v>678.58333333333337</v>
      </c>
      <c r="E126" s="507">
        <v>649.2166666666667</v>
      </c>
      <c r="F126" s="507">
        <v>624.93333333333328</v>
      </c>
      <c r="G126" s="507">
        <v>595.56666666666661</v>
      </c>
      <c r="H126" s="507">
        <v>702.86666666666679</v>
      </c>
      <c r="I126" s="507">
        <v>732.23333333333335</v>
      </c>
      <c r="J126" s="507">
        <v>756.51666666666688</v>
      </c>
      <c r="K126" s="506">
        <v>707.95</v>
      </c>
      <c r="L126" s="506">
        <v>654.29999999999995</v>
      </c>
      <c r="M126" s="506">
        <v>7.4424599999999996</v>
      </c>
    </row>
    <row r="127" spans="1:13">
      <c r="A127" s="254">
        <v>117</v>
      </c>
      <c r="B127" s="509" t="s">
        <v>339</v>
      </c>
      <c r="C127" s="506">
        <v>94.85</v>
      </c>
      <c r="D127" s="507">
        <v>96.183333333333337</v>
      </c>
      <c r="E127" s="507">
        <v>92.666666666666671</v>
      </c>
      <c r="F127" s="507">
        <v>90.483333333333334</v>
      </c>
      <c r="G127" s="507">
        <v>86.966666666666669</v>
      </c>
      <c r="H127" s="507">
        <v>98.366666666666674</v>
      </c>
      <c r="I127" s="507">
        <v>101.88333333333333</v>
      </c>
      <c r="J127" s="507">
        <v>104.06666666666668</v>
      </c>
      <c r="K127" s="506">
        <v>99.7</v>
      </c>
      <c r="L127" s="506">
        <v>94</v>
      </c>
      <c r="M127" s="506">
        <v>2.9426999999999999</v>
      </c>
    </row>
    <row r="128" spans="1:13">
      <c r="A128" s="254">
        <v>118</v>
      </c>
      <c r="B128" s="509" t="s">
        <v>340</v>
      </c>
      <c r="C128" s="506">
        <v>110</v>
      </c>
      <c r="D128" s="507">
        <v>111.14999999999999</v>
      </c>
      <c r="E128" s="507">
        <v>107.94999999999999</v>
      </c>
      <c r="F128" s="507">
        <v>105.89999999999999</v>
      </c>
      <c r="G128" s="507">
        <v>102.69999999999999</v>
      </c>
      <c r="H128" s="507">
        <v>113.19999999999999</v>
      </c>
      <c r="I128" s="507">
        <v>116.4</v>
      </c>
      <c r="J128" s="507">
        <v>118.44999999999999</v>
      </c>
      <c r="K128" s="506">
        <v>114.35</v>
      </c>
      <c r="L128" s="506">
        <v>109.1</v>
      </c>
      <c r="M128" s="506">
        <v>8.8809799999999992</v>
      </c>
    </row>
    <row r="129" spans="1:13">
      <c r="A129" s="254">
        <v>119</v>
      </c>
      <c r="B129" s="509" t="s">
        <v>341</v>
      </c>
      <c r="C129" s="506">
        <v>534.35</v>
      </c>
      <c r="D129" s="507">
        <v>536.58333333333337</v>
      </c>
      <c r="E129" s="507">
        <v>528.16666666666674</v>
      </c>
      <c r="F129" s="507">
        <v>521.98333333333335</v>
      </c>
      <c r="G129" s="507">
        <v>513.56666666666672</v>
      </c>
      <c r="H129" s="507">
        <v>542.76666666666677</v>
      </c>
      <c r="I129" s="507">
        <v>551.18333333333351</v>
      </c>
      <c r="J129" s="507">
        <v>557.36666666666679</v>
      </c>
      <c r="K129" s="506">
        <v>545</v>
      </c>
      <c r="L129" s="506">
        <v>530.4</v>
      </c>
      <c r="M129" s="506">
        <v>0.93593000000000004</v>
      </c>
    </row>
    <row r="130" spans="1:13">
      <c r="A130" s="254">
        <v>120</v>
      </c>
      <c r="B130" s="509" t="s">
        <v>92</v>
      </c>
      <c r="C130" s="506">
        <v>291.14999999999998</v>
      </c>
      <c r="D130" s="507">
        <v>295.61666666666662</v>
      </c>
      <c r="E130" s="507">
        <v>285.03333333333325</v>
      </c>
      <c r="F130" s="507">
        <v>278.91666666666663</v>
      </c>
      <c r="G130" s="507">
        <v>268.33333333333326</v>
      </c>
      <c r="H130" s="507">
        <v>301.73333333333323</v>
      </c>
      <c r="I130" s="507">
        <v>312.31666666666661</v>
      </c>
      <c r="J130" s="507">
        <v>318.43333333333322</v>
      </c>
      <c r="K130" s="506">
        <v>306.2</v>
      </c>
      <c r="L130" s="506">
        <v>289.5</v>
      </c>
      <c r="M130" s="506">
        <v>77.543210000000002</v>
      </c>
    </row>
    <row r="131" spans="1:13">
      <c r="A131" s="254">
        <v>121</v>
      </c>
      <c r="B131" s="509" t="s">
        <v>87</v>
      </c>
      <c r="C131" s="506">
        <v>527.54999999999995</v>
      </c>
      <c r="D131" s="507">
        <v>528.76666666666665</v>
      </c>
      <c r="E131" s="507">
        <v>524.0333333333333</v>
      </c>
      <c r="F131" s="507">
        <v>520.51666666666665</v>
      </c>
      <c r="G131" s="507">
        <v>515.7833333333333</v>
      </c>
      <c r="H131" s="507">
        <v>532.2833333333333</v>
      </c>
      <c r="I131" s="507">
        <v>537.01666666666665</v>
      </c>
      <c r="J131" s="507">
        <v>540.5333333333333</v>
      </c>
      <c r="K131" s="506">
        <v>533.5</v>
      </c>
      <c r="L131" s="506">
        <v>525.25</v>
      </c>
      <c r="M131" s="506">
        <v>20.54354</v>
      </c>
    </row>
    <row r="132" spans="1:13">
      <c r="A132" s="254">
        <v>122</v>
      </c>
      <c r="B132" s="509" t="s">
        <v>234</v>
      </c>
      <c r="C132" s="506">
        <v>1558.6</v>
      </c>
      <c r="D132" s="507">
        <v>1592.3166666666666</v>
      </c>
      <c r="E132" s="507">
        <v>1494.8833333333332</v>
      </c>
      <c r="F132" s="507">
        <v>1431.1666666666665</v>
      </c>
      <c r="G132" s="507">
        <v>1333.7333333333331</v>
      </c>
      <c r="H132" s="507">
        <v>1656.0333333333333</v>
      </c>
      <c r="I132" s="507">
        <v>1753.4666666666667</v>
      </c>
      <c r="J132" s="507">
        <v>1817.1833333333334</v>
      </c>
      <c r="K132" s="506">
        <v>1689.75</v>
      </c>
      <c r="L132" s="506">
        <v>1528.6</v>
      </c>
      <c r="M132" s="506">
        <v>11.67113</v>
      </c>
    </row>
    <row r="133" spans="1:13">
      <c r="A133" s="254">
        <v>123</v>
      </c>
      <c r="B133" s="509" t="s">
        <v>342</v>
      </c>
      <c r="C133" s="506">
        <v>1523.4</v>
      </c>
      <c r="D133" s="507">
        <v>1536.3999999999999</v>
      </c>
      <c r="E133" s="507">
        <v>1496.1999999999998</v>
      </c>
      <c r="F133" s="507">
        <v>1469</v>
      </c>
      <c r="G133" s="507">
        <v>1428.8</v>
      </c>
      <c r="H133" s="507">
        <v>1563.5999999999997</v>
      </c>
      <c r="I133" s="507">
        <v>1603.8</v>
      </c>
      <c r="J133" s="507">
        <v>1630.9999999999995</v>
      </c>
      <c r="K133" s="506">
        <v>1576.6</v>
      </c>
      <c r="L133" s="506">
        <v>1509.2</v>
      </c>
      <c r="M133" s="506">
        <v>4.3683399999999999</v>
      </c>
    </row>
    <row r="134" spans="1:13">
      <c r="A134" s="254">
        <v>124</v>
      </c>
      <c r="B134" s="509" t="s">
        <v>343</v>
      </c>
      <c r="C134" s="506">
        <v>188.5</v>
      </c>
      <c r="D134" s="507">
        <v>191.9</v>
      </c>
      <c r="E134" s="507">
        <v>181.85000000000002</v>
      </c>
      <c r="F134" s="507">
        <v>175.20000000000002</v>
      </c>
      <c r="G134" s="507">
        <v>165.15000000000003</v>
      </c>
      <c r="H134" s="507">
        <v>198.55</v>
      </c>
      <c r="I134" s="507">
        <v>208.60000000000002</v>
      </c>
      <c r="J134" s="507">
        <v>215.25</v>
      </c>
      <c r="K134" s="506">
        <v>201.95</v>
      </c>
      <c r="L134" s="506">
        <v>185.25</v>
      </c>
      <c r="M134" s="506">
        <v>102.4096</v>
      </c>
    </row>
    <row r="135" spans="1:13">
      <c r="A135" s="254">
        <v>125</v>
      </c>
      <c r="B135" s="509" t="s">
        <v>834</v>
      </c>
      <c r="C135" s="506">
        <v>281.7</v>
      </c>
      <c r="D135" s="507">
        <v>285.7833333333333</v>
      </c>
      <c r="E135" s="507">
        <v>265.91666666666663</v>
      </c>
      <c r="F135" s="507">
        <v>250.13333333333333</v>
      </c>
      <c r="G135" s="507">
        <v>230.26666666666665</v>
      </c>
      <c r="H135" s="507">
        <v>301.56666666666661</v>
      </c>
      <c r="I135" s="507">
        <v>321.43333333333328</v>
      </c>
      <c r="J135" s="507">
        <v>337.21666666666658</v>
      </c>
      <c r="K135" s="506">
        <v>305.64999999999998</v>
      </c>
      <c r="L135" s="506">
        <v>270</v>
      </c>
      <c r="M135" s="506">
        <v>28.162980000000001</v>
      </c>
    </row>
    <row r="136" spans="1:13">
      <c r="A136" s="254">
        <v>126</v>
      </c>
      <c r="B136" s="509" t="s">
        <v>740</v>
      </c>
      <c r="C136" s="506">
        <v>723.4</v>
      </c>
      <c r="D136" s="507">
        <v>723.11666666666667</v>
      </c>
      <c r="E136" s="507">
        <v>717.2833333333333</v>
      </c>
      <c r="F136" s="507">
        <v>711.16666666666663</v>
      </c>
      <c r="G136" s="507">
        <v>705.33333333333326</v>
      </c>
      <c r="H136" s="507">
        <v>729.23333333333335</v>
      </c>
      <c r="I136" s="507">
        <v>735.06666666666661</v>
      </c>
      <c r="J136" s="507">
        <v>741.18333333333339</v>
      </c>
      <c r="K136" s="506">
        <v>728.95</v>
      </c>
      <c r="L136" s="506">
        <v>717</v>
      </c>
      <c r="M136" s="506">
        <v>0.34227000000000002</v>
      </c>
    </row>
    <row r="137" spans="1:13">
      <c r="A137" s="254">
        <v>127</v>
      </c>
      <c r="B137" s="509" t="s">
        <v>345</v>
      </c>
      <c r="C137" s="506">
        <v>620.1</v>
      </c>
      <c r="D137" s="507">
        <v>628.31666666666672</v>
      </c>
      <c r="E137" s="507">
        <v>604.78333333333342</v>
      </c>
      <c r="F137" s="507">
        <v>589.4666666666667</v>
      </c>
      <c r="G137" s="507">
        <v>565.93333333333339</v>
      </c>
      <c r="H137" s="507">
        <v>643.63333333333344</v>
      </c>
      <c r="I137" s="507">
        <v>667.16666666666674</v>
      </c>
      <c r="J137" s="507">
        <v>682.48333333333346</v>
      </c>
      <c r="K137" s="506">
        <v>651.85</v>
      </c>
      <c r="L137" s="506">
        <v>613</v>
      </c>
      <c r="M137" s="506">
        <v>1.99949</v>
      </c>
    </row>
    <row r="138" spans="1:13">
      <c r="A138" s="254">
        <v>128</v>
      </c>
      <c r="B138" s="509" t="s">
        <v>89</v>
      </c>
      <c r="C138" s="506">
        <v>10.4</v>
      </c>
      <c r="D138" s="507">
        <v>10.549999999999999</v>
      </c>
      <c r="E138" s="507">
        <v>10.199999999999998</v>
      </c>
      <c r="F138" s="507">
        <v>9.9999999999999982</v>
      </c>
      <c r="G138" s="507">
        <v>9.6499999999999968</v>
      </c>
      <c r="H138" s="507">
        <v>10.749999999999998</v>
      </c>
      <c r="I138" s="507">
        <v>11.1</v>
      </c>
      <c r="J138" s="507">
        <v>11.299999999999999</v>
      </c>
      <c r="K138" s="506">
        <v>10.9</v>
      </c>
      <c r="L138" s="506">
        <v>10.35</v>
      </c>
      <c r="M138" s="506">
        <v>36.171639999999996</v>
      </c>
    </row>
    <row r="139" spans="1:13">
      <c r="A139" s="254">
        <v>129</v>
      </c>
      <c r="B139" s="509" t="s">
        <v>346</v>
      </c>
      <c r="C139" s="506">
        <v>120.45</v>
      </c>
      <c r="D139" s="507">
        <v>122.06666666666666</v>
      </c>
      <c r="E139" s="507">
        <v>118.38333333333333</v>
      </c>
      <c r="F139" s="507">
        <v>116.31666666666666</v>
      </c>
      <c r="G139" s="507">
        <v>112.63333333333333</v>
      </c>
      <c r="H139" s="507">
        <v>124.13333333333333</v>
      </c>
      <c r="I139" s="507">
        <v>127.81666666666666</v>
      </c>
      <c r="J139" s="507">
        <v>129.88333333333333</v>
      </c>
      <c r="K139" s="506">
        <v>125.75</v>
      </c>
      <c r="L139" s="506">
        <v>120</v>
      </c>
      <c r="M139" s="506">
        <v>2.6566100000000001</v>
      </c>
    </row>
    <row r="140" spans="1:13">
      <c r="A140" s="254">
        <v>130</v>
      </c>
      <c r="B140" s="509" t="s">
        <v>90</v>
      </c>
      <c r="C140" s="506">
        <v>3378.3</v>
      </c>
      <c r="D140" s="507">
        <v>3371.9166666666665</v>
      </c>
      <c r="E140" s="507">
        <v>3351.4833333333331</v>
      </c>
      <c r="F140" s="507">
        <v>3324.6666666666665</v>
      </c>
      <c r="G140" s="507">
        <v>3304.2333333333331</v>
      </c>
      <c r="H140" s="507">
        <v>3398.7333333333331</v>
      </c>
      <c r="I140" s="507">
        <v>3419.1666666666665</v>
      </c>
      <c r="J140" s="507">
        <v>3445.9833333333331</v>
      </c>
      <c r="K140" s="506">
        <v>3392.35</v>
      </c>
      <c r="L140" s="506">
        <v>3345.1</v>
      </c>
      <c r="M140" s="506">
        <v>5.4736399999999996</v>
      </c>
    </row>
    <row r="141" spans="1:13">
      <c r="A141" s="254">
        <v>131</v>
      </c>
      <c r="B141" s="509" t="s">
        <v>347</v>
      </c>
      <c r="C141" s="506">
        <v>20074.95</v>
      </c>
      <c r="D141" s="507">
        <v>20307.649999999998</v>
      </c>
      <c r="E141" s="507">
        <v>19767.299999999996</v>
      </c>
      <c r="F141" s="507">
        <v>19459.649999999998</v>
      </c>
      <c r="G141" s="507">
        <v>18919.299999999996</v>
      </c>
      <c r="H141" s="507">
        <v>20615.299999999996</v>
      </c>
      <c r="I141" s="507">
        <v>21155.649999999994</v>
      </c>
      <c r="J141" s="507">
        <v>21463.299999999996</v>
      </c>
      <c r="K141" s="506">
        <v>20848</v>
      </c>
      <c r="L141" s="506">
        <v>20000</v>
      </c>
      <c r="M141" s="506">
        <v>0.57381000000000004</v>
      </c>
    </row>
    <row r="142" spans="1:13">
      <c r="A142" s="254">
        <v>132</v>
      </c>
      <c r="B142" s="509" t="s">
        <v>348</v>
      </c>
      <c r="C142" s="506">
        <v>2450.3000000000002</v>
      </c>
      <c r="D142" s="507">
        <v>2483.1333333333337</v>
      </c>
      <c r="E142" s="507">
        <v>2398.2166666666672</v>
      </c>
      <c r="F142" s="507">
        <v>2346.1333333333337</v>
      </c>
      <c r="G142" s="507">
        <v>2261.2166666666672</v>
      </c>
      <c r="H142" s="507">
        <v>2535.2166666666672</v>
      </c>
      <c r="I142" s="507">
        <v>2620.1333333333341</v>
      </c>
      <c r="J142" s="507">
        <v>2672.2166666666672</v>
      </c>
      <c r="K142" s="506">
        <v>2568.0500000000002</v>
      </c>
      <c r="L142" s="506">
        <v>2431.0500000000002</v>
      </c>
      <c r="M142" s="506">
        <v>2.7049400000000001</v>
      </c>
    </row>
    <row r="143" spans="1:13">
      <c r="A143" s="254">
        <v>133</v>
      </c>
      <c r="B143" s="509" t="s">
        <v>93</v>
      </c>
      <c r="C143" s="506">
        <v>4355.8500000000004</v>
      </c>
      <c r="D143" s="507">
        <v>4388.3833333333341</v>
      </c>
      <c r="E143" s="507">
        <v>4311.7666666666682</v>
      </c>
      <c r="F143" s="507">
        <v>4267.6833333333343</v>
      </c>
      <c r="G143" s="507">
        <v>4191.0666666666684</v>
      </c>
      <c r="H143" s="507">
        <v>4432.4666666666681</v>
      </c>
      <c r="I143" s="507">
        <v>4509.0833333333348</v>
      </c>
      <c r="J143" s="507">
        <v>4553.1666666666679</v>
      </c>
      <c r="K143" s="506">
        <v>4465</v>
      </c>
      <c r="L143" s="506">
        <v>4344.3</v>
      </c>
      <c r="M143" s="506">
        <v>9.5397300000000005</v>
      </c>
    </row>
    <row r="144" spans="1:13">
      <c r="A144" s="254">
        <v>134</v>
      </c>
      <c r="B144" s="509" t="s">
        <v>349</v>
      </c>
      <c r="C144" s="506">
        <v>342</v>
      </c>
      <c r="D144" s="507">
        <v>345.7</v>
      </c>
      <c r="E144" s="507">
        <v>337.34999999999997</v>
      </c>
      <c r="F144" s="507">
        <v>332.7</v>
      </c>
      <c r="G144" s="507">
        <v>324.34999999999997</v>
      </c>
      <c r="H144" s="507">
        <v>350.34999999999997</v>
      </c>
      <c r="I144" s="507">
        <v>358.7</v>
      </c>
      <c r="J144" s="507">
        <v>363.34999999999997</v>
      </c>
      <c r="K144" s="506">
        <v>354.05</v>
      </c>
      <c r="L144" s="506">
        <v>341.05</v>
      </c>
      <c r="M144" s="506">
        <v>1.59995</v>
      </c>
    </row>
    <row r="145" spans="1:13">
      <c r="A145" s="254">
        <v>135</v>
      </c>
      <c r="B145" s="509" t="s">
        <v>350</v>
      </c>
      <c r="C145" s="506">
        <v>100.3</v>
      </c>
      <c r="D145" s="507">
        <v>101.59999999999998</v>
      </c>
      <c r="E145" s="507">
        <v>98.349999999999966</v>
      </c>
      <c r="F145" s="507">
        <v>96.399999999999991</v>
      </c>
      <c r="G145" s="507">
        <v>93.149999999999977</v>
      </c>
      <c r="H145" s="507">
        <v>103.54999999999995</v>
      </c>
      <c r="I145" s="507">
        <v>106.79999999999998</v>
      </c>
      <c r="J145" s="507">
        <v>108.74999999999994</v>
      </c>
      <c r="K145" s="506">
        <v>104.85</v>
      </c>
      <c r="L145" s="506">
        <v>99.65</v>
      </c>
      <c r="M145" s="506">
        <v>6.10379</v>
      </c>
    </row>
    <row r="146" spans="1:13">
      <c r="A146" s="254">
        <v>136</v>
      </c>
      <c r="B146" s="509" t="s">
        <v>835</v>
      </c>
      <c r="C146" s="506">
        <v>227.8</v>
      </c>
      <c r="D146" s="507">
        <v>228</v>
      </c>
      <c r="E146" s="507">
        <v>225.2</v>
      </c>
      <c r="F146" s="507">
        <v>222.6</v>
      </c>
      <c r="G146" s="507">
        <v>219.79999999999998</v>
      </c>
      <c r="H146" s="507">
        <v>230.6</v>
      </c>
      <c r="I146" s="507">
        <v>233.4</v>
      </c>
      <c r="J146" s="507">
        <v>236</v>
      </c>
      <c r="K146" s="506">
        <v>230.8</v>
      </c>
      <c r="L146" s="506">
        <v>225.4</v>
      </c>
      <c r="M146" s="506">
        <v>13.91779</v>
      </c>
    </row>
    <row r="147" spans="1:13">
      <c r="A147" s="254">
        <v>137</v>
      </c>
      <c r="B147" s="509" t="s">
        <v>742</v>
      </c>
      <c r="C147" s="506">
        <v>1857.65</v>
      </c>
      <c r="D147" s="507">
        <v>1866.3833333333332</v>
      </c>
      <c r="E147" s="507">
        <v>1839.2666666666664</v>
      </c>
      <c r="F147" s="507">
        <v>1820.8833333333332</v>
      </c>
      <c r="G147" s="507">
        <v>1793.7666666666664</v>
      </c>
      <c r="H147" s="507">
        <v>1884.7666666666664</v>
      </c>
      <c r="I147" s="507">
        <v>1911.8833333333332</v>
      </c>
      <c r="J147" s="507">
        <v>1930.2666666666664</v>
      </c>
      <c r="K147" s="506">
        <v>1893.5</v>
      </c>
      <c r="L147" s="506">
        <v>1848</v>
      </c>
      <c r="M147" s="506">
        <v>8.4269999999999998E-2</v>
      </c>
    </row>
    <row r="148" spans="1:13">
      <c r="A148" s="254">
        <v>138</v>
      </c>
      <c r="B148" s="509" t="s">
        <v>235</v>
      </c>
      <c r="C148" s="506">
        <v>84.35</v>
      </c>
      <c r="D148" s="507">
        <v>86.366666666666674</v>
      </c>
      <c r="E148" s="507">
        <v>82.333333333333343</v>
      </c>
      <c r="F148" s="507">
        <v>80.316666666666663</v>
      </c>
      <c r="G148" s="507">
        <v>76.283333333333331</v>
      </c>
      <c r="H148" s="507">
        <v>88.383333333333354</v>
      </c>
      <c r="I148" s="507">
        <v>92.416666666666686</v>
      </c>
      <c r="J148" s="507">
        <v>94.433333333333366</v>
      </c>
      <c r="K148" s="506">
        <v>90.4</v>
      </c>
      <c r="L148" s="506">
        <v>84.35</v>
      </c>
      <c r="M148" s="506">
        <v>46.010509999999996</v>
      </c>
    </row>
    <row r="149" spans="1:13">
      <c r="A149" s="254">
        <v>139</v>
      </c>
      <c r="B149" s="509" t="s">
        <v>94</v>
      </c>
      <c r="C149" s="506">
        <v>2647</v>
      </c>
      <c r="D149" s="507">
        <v>2648.65</v>
      </c>
      <c r="E149" s="507">
        <v>2628.4</v>
      </c>
      <c r="F149" s="507">
        <v>2609.8000000000002</v>
      </c>
      <c r="G149" s="507">
        <v>2589.5500000000002</v>
      </c>
      <c r="H149" s="507">
        <v>2667.25</v>
      </c>
      <c r="I149" s="507">
        <v>2687.5</v>
      </c>
      <c r="J149" s="507">
        <v>2706.1</v>
      </c>
      <c r="K149" s="506">
        <v>2668.9</v>
      </c>
      <c r="L149" s="506">
        <v>2630.05</v>
      </c>
      <c r="M149" s="506">
        <v>6.3497700000000004</v>
      </c>
    </row>
    <row r="150" spans="1:13">
      <c r="A150" s="254">
        <v>140</v>
      </c>
      <c r="B150" s="509" t="s">
        <v>351</v>
      </c>
      <c r="C150" s="506">
        <v>198.7</v>
      </c>
      <c r="D150" s="507">
        <v>198.38333333333335</v>
      </c>
      <c r="E150" s="507">
        <v>193.3666666666667</v>
      </c>
      <c r="F150" s="507">
        <v>188.03333333333336</v>
      </c>
      <c r="G150" s="507">
        <v>183.01666666666671</v>
      </c>
      <c r="H150" s="507">
        <v>203.7166666666667</v>
      </c>
      <c r="I150" s="507">
        <v>208.73333333333335</v>
      </c>
      <c r="J150" s="507">
        <v>214.06666666666669</v>
      </c>
      <c r="K150" s="506">
        <v>203.4</v>
      </c>
      <c r="L150" s="506">
        <v>193.05</v>
      </c>
      <c r="M150" s="506">
        <v>2.8355199999999998</v>
      </c>
    </row>
    <row r="151" spans="1:13">
      <c r="A151" s="254">
        <v>141</v>
      </c>
      <c r="B151" s="509" t="s">
        <v>236</v>
      </c>
      <c r="C151" s="506">
        <v>484.75</v>
      </c>
      <c r="D151" s="507">
        <v>483.23333333333335</v>
      </c>
      <c r="E151" s="507">
        <v>471.51666666666671</v>
      </c>
      <c r="F151" s="507">
        <v>458.28333333333336</v>
      </c>
      <c r="G151" s="507">
        <v>446.56666666666672</v>
      </c>
      <c r="H151" s="507">
        <v>496.4666666666667</v>
      </c>
      <c r="I151" s="507">
        <v>508.18333333333339</v>
      </c>
      <c r="J151" s="507">
        <v>521.41666666666674</v>
      </c>
      <c r="K151" s="506">
        <v>494.95</v>
      </c>
      <c r="L151" s="506">
        <v>470</v>
      </c>
      <c r="M151" s="506">
        <v>3.60379</v>
      </c>
    </row>
    <row r="152" spans="1:13">
      <c r="A152" s="254">
        <v>142</v>
      </c>
      <c r="B152" s="509" t="s">
        <v>237</v>
      </c>
      <c r="C152" s="506">
        <v>1388.95</v>
      </c>
      <c r="D152" s="507">
        <v>1392.9833333333333</v>
      </c>
      <c r="E152" s="507">
        <v>1375.9666666666667</v>
      </c>
      <c r="F152" s="507">
        <v>1362.9833333333333</v>
      </c>
      <c r="G152" s="507">
        <v>1345.9666666666667</v>
      </c>
      <c r="H152" s="507">
        <v>1405.9666666666667</v>
      </c>
      <c r="I152" s="507">
        <v>1422.9833333333336</v>
      </c>
      <c r="J152" s="507">
        <v>1435.9666666666667</v>
      </c>
      <c r="K152" s="506">
        <v>1410</v>
      </c>
      <c r="L152" s="506">
        <v>1380</v>
      </c>
      <c r="M152" s="506">
        <v>0.57201000000000002</v>
      </c>
    </row>
    <row r="153" spans="1:13">
      <c r="A153" s="254">
        <v>143</v>
      </c>
      <c r="B153" s="509" t="s">
        <v>238</v>
      </c>
      <c r="C153" s="506">
        <v>77.7</v>
      </c>
      <c r="D153" s="507">
        <v>78.666666666666671</v>
      </c>
      <c r="E153" s="507">
        <v>76.533333333333346</v>
      </c>
      <c r="F153" s="507">
        <v>75.366666666666674</v>
      </c>
      <c r="G153" s="507">
        <v>73.233333333333348</v>
      </c>
      <c r="H153" s="507">
        <v>79.833333333333343</v>
      </c>
      <c r="I153" s="507">
        <v>81.966666666666669</v>
      </c>
      <c r="J153" s="507">
        <v>83.13333333333334</v>
      </c>
      <c r="K153" s="506">
        <v>80.8</v>
      </c>
      <c r="L153" s="506">
        <v>77.5</v>
      </c>
      <c r="M153" s="506">
        <v>32.21022</v>
      </c>
    </row>
    <row r="154" spans="1:13">
      <c r="A154" s="254">
        <v>144</v>
      </c>
      <c r="B154" s="509" t="s">
        <v>95</v>
      </c>
      <c r="C154" s="506">
        <v>86.8</v>
      </c>
      <c r="D154" s="507">
        <v>87.616666666666674</v>
      </c>
      <c r="E154" s="507">
        <v>84.783333333333346</v>
      </c>
      <c r="F154" s="507">
        <v>82.766666666666666</v>
      </c>
      <c r="G154" s="507">
        <v>79.933333333333337</v>
      </c>
      <c r="H154" s="507">
        <v>89.633333333333354</v>
      </c>
      <c r="I154" s="507">
        <v>92.466666666666669</v>
      </c>
      <c r="J154" s="507">
        <v>94.483333333333363</v>
      </c>
      <c r="K154" s="506">
        <v>90.45</v>
      </c>
      <c r="L154" s="506">
        <v>85.6</v>
      </c>
      <c r="M154" s="506">
        <v>10.85182</v>
      </c>
    </row>
    <row r="155" spans="1:13">
      <c r="A155" s="254">
        <v>145</v>
      </c>
      <c r="B155" s="509" t="s">
        <v>352</v>
      </c>
      <c r="C155" s="506">
        <v>598.79999999999995</v>
      </c>
      <c r="D155" s="507">
        <v>603.21666666666658</v>
      </c>
      <c r="E155" s="507">
        <v>584.78333333333319</v>
      </c>
      <c r="F155" s="507">
        <v>570.76666666666665</v>
      </c>
      <c r="G155" s="507">
        <v>552.33333333333326</v>
      </c>
      <c r="H155" s="507">
        <v>617.23333333333312</v>
      </c>
      <c r="I155" s="507">
        <v>635.66666666666652</v>
      </c>
      <c r="J155" s="507">
        <v>649.68333333333305</v>
      </c>
      <c r="K155" s="506">
        <v>621.65</v>
      </c>
      <c r="L155" s="506">
        <v>589.20000000000005</v>
      </c>
      <c r="M155" s="506">
        <v>1.96163</v>
      </c>
    </row>
    <row r="156" spans="1:13">
      <c r="A156" s="254">
        <v>146</v>
      </c>
      <c r="B156" s="509" t="s">
        <v>96</v>
      </c>
      <c r="C156" s="506">
        <v>1330.15</v>
      </c>
      <c r="D156" s="507">
        <v>1339.65</v>
      </c>
      <c r="E156" s="507">
        <v>1315.65</v>
      </c>
      <c r="F156" s="507">
        <v>1301.1500000000001</v>
      </c>
      <c r="G156" s="507">
        <v>1277.1500000000001</v>
      </c>
      <c r="H156" s="507">
        <v>1354.15</v>
      </c>
      <c r="I156" s="507">
        <v>1378.15</v>
      </c>
      <c r="J156" s="507">
        <v>1392.65</v>
      </c>
      <c r="K156" s="506">
        <v>1363.65</v>
      </c>
      <c r="L156" s="506">
        <v>1325.15</v>
      </c>
      <c r="M156" s="506">
        <v>6.4158799999999996</v>
      </c>
    </row>
    <row r="157" spans="1:13">
      <c r="A157" s="254">
        <v>147</v>
      </c>
      <c r="B157" s="509" t="s">
        <v>97</v>
      </c>
      <c r="C157" s="506">
        <v>192.5</v>
      </c>
      <c r="D157" s="507">
        <v>194.23333333333335</v>
      </c>
      <c r="E157" s="507">
        <v>189.66666666666669</v>
      </c>
      <c r="F157" s="507">
        <v>186.83333333333334</v>
      </c>
      <c r="G157" s="507">
        <v>182.26666666666668</v>
      </c>
      <c r="H157" s="507">
        <v>197.06666666666669</v>
      </c>
      <c r="I157" s="507">
        <v>201.63333333333335</v>
      </c>
      <c r="J157" s="507">
        <v>204.4666666666667</v>
      </c>
      <c r="K157" s="506">
        <v>198.8</v>
      </c>
      <c r="L157" s="506">
        <v>191.4</v>
      </c>
      <c r="M157" s="506">
        <v>23.919339999999998</v>
      </c>
    </row>
    <row r="158" spans="1:13">
      <c r="A158" s="254">
        <v>148</v>
      </c>
      <c r="B158" s="509" t="s">
        <v>354</v>
      </c>
      <c r="C158" s="506">
        <v>278.85000000000002</v>
      </c>
      <c r="D158" s="507">
        <v>281.85000000000002</v>
      </c>
      <c r="E158" s="507">
        <v>274.60000000000002</v>
      </c>
      <c r="F158" s="507">
        <v>270.35000000000002</v>
      </c>
      <c r="G158" s="507">
        <v>263.10000000000002</v>
      </c>
      <c r="H158" s="507">
        <v>286.10000000000002</v>
      </c>
      <c r="I158" s="507">
        <v>293.35000000000002</v>
      </c>
      <c r="J158" s="507">
        <v>297.60000000000002</v>
      </c>
      <c r="K158" s="506">
        <v>289.10000000000002</v>
      </c>
      <c r="L158" s="506">
        <v>277.60000000000002</v>
      </c>
      <c r="M158" s="506">
        <v>1.1527799999999999</v>
      </c>
    </row>
    <row r="159" spans="1:13">
      <c r="A159" s="254">
        <v>149</v>
      </c>
      <c r="B159" s="509" t="s">
        <v>98</v>
      </c>
      <c r="C159" s="506">
        <v>80.2</v>
      </c>
      <c r="D159" s="507">
        <v>81.216666666666654</v>
      </c>
      <c r="E159" s="507">
        <v>78.683333333333309</v>
      </c>
      <c r="F159" s="507">
        <v>77.166666666666657</v>
      </c>
      <c r="G159" s="507">
        <v>74.633333333333312</v>
      </c>
      <c r="H159" s="507">
        <v>82.733333333333306</v>
      </c>
      <c r="I159" s="507">
        <v>85.266666666666637</v>
      </c>
      <c r="J159" s="507">
        <v>86.783333333333303</v>
      </c>
      <c r="K159" s="506">
        <v>83.75</v>
      </c>
      <c r="L159" s="506">
        <v>79.7</v>
      </c>
      <c r="M159" s="506">
        <v>206.84329</v>
      </c>
    </row>
    <row r="160" spans="1:13">
      <c r="A160" s="254">
        <v>150</v>
      </c>
      <c r="B160" s="509" t="s">
        <v>355</v>
      </c>
      <c r="C160" s="506">
        <v>2263.25</v>
      </c>
      <c r="D160" s="507">
        <v>2281.3166666666666</v>
      </c>
      <c r="E160" s="507">
        <v>2237.6333333333332</v>
      </c>
      <c r="F160" s="507">
        <v>2212.0166666666664</v>
      </c>
      <c r="G160" s="507">
        <v>2168.333333333333</v>
      </c>
      <c r="H160" s="507">
        <v>2306.9333333333334</v>
      </c>
      <c r="I160" s="507">
        <v>2350.6166666666668</v>
      </c>
      <c r="J160" s="507">
        <v>2376.2333333333336</v>
      </c>
      <c r="K160" s="506">
        <v>2325</v>
      </c>
      <c r="L160" s="506">
        <v>2255.6999999999998</v>
      </c>
      <c r="M160" s="506">
        <v>0.35919000000000001</v>
      </c>
    </row>
    <row r="161" spans="1:13">
      <c r="A161" s="254">
        <v>151</v>
      </c>
      <c r="B161" s="509" t="s">
        <v>356</v>
      </c>
      <c r="C161" s="506">
        <v>395.2</v>
      </c>
      <c r="D161" s="507">
        <v>397.06666666666666</v>
      </c>
      <c r="E161" s="507">
        <v>390.13333333333333</v>
      </c>
      <c r="F161" s="507">
        <v>385.06666666666666</v>
      </c>
      <c r="G161" s="507">
        <v>378.13333333333333</v>
      </c>
      <c r="H161" s="507">
        <v>402.13333333333333</v>
      </c>
      <c r="I161" s="507">
        <v>409.06666666666661</v>
      </c>
      <c r="J161" s="507">
        <v>414.13333333333333</v>
      </c>
      <c r="K161" s="506">
        <v>404</v>
      </c>
      <c r="L161" s="506">
        <v>392</v>
      </c>
      <c r="M161" s="506">
        <v>1.1477999999999999</v>
      </c>
    </row>
    <row r="162" spans="1:13">
      <c r="A162" s="254">
        <v>152</v>
      </c>
      <c r="B162" s="509" t="s">
        <v>357</v>
      </c>
      <c r="C162" s="506">
        <v>620.95000000000005</v>
      </c>
      <c r="D162" s="507">
        <v>624.65</v>
      </c>
      <c r="E162" s="507">
        <v>614.29999999999995</v>
      </c>
      <c r="F162" s="507">
        <v>607.65</v>
      </c>
      <c r="G162" s="507">
        <v>597.29999999999995</v>
      </c>
      <c r="H162" s="507">
        <v>631.29999999999995</v>
      </c>
      <c r="I162" s="507">
        <v>641.65000000000009</v>
      </c>
      <c r="J162" s="507">
        <v>648.29999999999995</v>
      </c>
      <c r="K162" s="506">
        <v>635</v>
      </c>
      <c r="L162" s="506">
        <v>618</v>
      </c>
      <c r="M162" s="506">
        <v>0.68866000000000005</v>
      </c>
    </row>
    <row r="163" spans="1:13">
      <c r="A163" s="254">
        <v>153</v>
      </c>
      <c r="B163" s="509" t="s">
        <v>358</v>
      </c>
      <c r="C163" s="506">
        <v>114.85</v>
      </c>
      <c r="D163" s="507">
        <v>116.68333333333334</v>
      </c>
      <c r="E163" s="507">
        <v>110.41666666666667</v>
      </c>
      <c r="F163" s="507">
        <v>105.98333333333333</v>
      </c>
      <c r="G163" s="507">
        <v>99.716666666666669</v>
      </c>
      <c r="H163" s="507">
        <v>121.11666666666667</v>
      </c>
      <c r="I163" s="507">
        <v>127.38333333333333</v>
      </c>
      <c r="J163" s="507">
        <v>131.81666666666666</v>
      </c>
      <c r="K163" s="506">
        <v>122.95</v>
      </c>
      <c r="L163" s="506">
        <v>112.25</v>
      </c>
      <c r="M163" s="506">
        <v>153.44777999999999</v>
      </c>
    </row>
    <row r="164" spans="1:13">
      <c r="A164" s="254">
        <v>154</v>
      </c>
      <c r="B164" s="509" t="s">
        <v>359</v>
      </c>
      <c r="C164" s="506">
        <v>184.65</v>
      </c>
      <c r="D164" s="507">
        <v>188.98333333333335</v>
      </c>
      <c r="E164" s="507">
        <v>178.76666666666671</v>
      </c>
      <c r="F164" s="507">
        <v>172.88333333333335</v>
      </c>
      <c r="G164" s="507">
        <v>162.66666666666671</v>
      </c>
      <c r="H164" s="507">
        <v>194.8666666666667</v>
      </c>
      <c r="I164" s="507">
        <v>205.08333333333334</v>
      </c>
      <c r="J164" s="507">
        <v>210.9666666666667</v>
      </c>
      <c r="K164" s="506">
        <v>199.2</v>
      </c>
      <c r="L164" s="506">
        <v>183.1</v>
      </c>
      <c r="M164" s="506">
        <v>69.524879999999996</v>
      </c>
    </row>
    <row r="165" spans="1:13">
      <c r="A165" s="254">
        <v>155</v>
      </c>
      <c r="B165" s="509" t="s">
        <v>239</v>
      </c>
      <c r="C165" s="506">
        <v>7.45</v>
      </c>
      <c r="D165" s="507">
        <v>7.4833333333333343</v>
      </c>
      <c r="E165" s="507">
        <v>7.3166666666666682</v>
      </c>
      <c r="F165" s="507">
        <v>7.1833333333333336</v>
      </c>
      <c r="G165" s="507">
        <v>7.0166666666666675</v>
      </c>
      <c r="H165" s="507">
        <v>7.6166666666666689</v>
      </c>
      <c r="I165" s="507">
        <v>7.783333333333335</v>
      </c>
      <c r="J165" s="507">
        <v>7.9166666666666696</v>
      </c>
      <c r="K165" s="506">
        <v>7.65</v>
      </c>
      <c r="L165" s="506">
        <v>7.35</v>
      </c>
      <c r="M165" s="506">
        <v>35.148829999999997</v>
      </c>
    </row>
    <row r="166" spans="1:13">
      <c r="A166" s="254">
        <v>156</v>
      </c>
      <c r="B166" s="509" t="s">
        <v>240</v>
      </c>
      <c r="C166" s="506">
        <v>64.55</v>
      </c>
      <c r="D166" s="507">
        <v>65.2</v>
      </c>
      <c r="E166" s="507">
        <v>63.5</v>
      </c>
      <c r="F166" s="507">
        <v>62.45</v>
      </c>
      <c r="G166" s="507">
        <v>60.75</v>
      </c>
      <c r="H166" s="507">
        <v>66.25</v>
      </c>
      <c r="I166" s="507">
        <v>67.950000000000017</v>
      </c>
      <c r="J166" s="507">
        <v>69</v>
      </c>
      <c r="K166" s="506">
        <v>66.900000000000006</v>
      </c>
      <c r="L166" s="506">
        <v>64.150000000000006</v>
      </c>
      <c r="M166" s="506">
        <v>26.24549</v>
      </c>
    </row>
    <row r="167" spans="1:13">
      <c r="A167" s="254">
        <v>157</v>
      </c>
      <c r="B167" s="509" t="s">
        <v>99</v>
      </c>
      <c r="C167" s="506">
        <v>138.4</v>
      </c>
      <c r="D167" s="507">
        <v>140.38333333333333</v>
      </c>
      <c r="E167" s="507">
        <v>135.26666666666665</v>
      </c>
      <c r="F167" s="507">
        <v>132.13333333333333</v>
      </c>
      <c r="G167" s="507">
        <v>127.01666666666665</v>
      </c>
      <c r="H167" s="507">
        <v>143.51666666666665</v>
      </c>
      <c r="I167" s="507">
        <v>148.63333333333333</v>
      </c>
      <c r="J167" s="507">
        <v>151.76666666666665</v>
      </c>
      <c r="K167" s="506">
        <v>145.5</v>
      </c>
      <c r="L167" s="506">
        <v>137.25</v>
      </c>
      <c r="M167" s="506">
        <v>156.13785999999999</v>
      </c>
    </row>
    <row r="168" spans="1:13">
      <c r="A168" s="254">
        <v>158</v>
      </c>
      <c r="B168" s="509" t="s">
        <v>360</v>
      </c>
      <c r="C168" s="506">
        <v>278.2</v>
      </c>
      <c r="D168" s="507">
        <v>281.14999999999998</v>
      </c>
      <c r="E168" s="507">
        <v>273.39999999999998</v>
      </c>
      <c r="F168" s="507">
        <v>268.60000000000002</v>
      </c>
      <c r="G168" s="507">
        <v>260.85000000000002</v>
      </c>
      <c r="H168" s="507">
        <v>285.94999999999993</v>
      </c>
      <c r="I168" s="507">
        <v>293.69999999999993</v>
      </c>
      <c r="J168" s="507">
        <v>298.49999999999989</v>
      </c>
      <c r="K168" s="506">
        <v>288.89999999999998</v>
      </c>
      <c r="L168" s="506">
        <v>276.35000000000002</v>
      </c>
      <c r="M168" s="506">
        <v>0.94921999999999995</v>
      </c>
    </row>
    <row r="169" spans="1:13">
      <c r="A169" s="254">
        <v>159</v>
      </c>
      <c r="B169" s="509" t="s">
        <v>361</v>
      </c>
      <c r="C169" s="506">
        <v>230.35</v>
      </c>
      <c r="D169" s="507">
        <v>233.11666666666665</v>
      </c>
      <c r="E169" s="507">
        <v>226.2833333333333</v>
      </c>
      <c r="F169" s="507">
        <v>222.21666666666667</v>
      </c>
      <c r="G169" s="507">
        <v>215.38333333333333</v>
      </c>
      <c r="H169" s="507">
        <v>237.18333333333328</v>
      </c>
      <c r="I169" s="507">
        <v>244.01666666666659</v>
      </c>
      <c r="J169" s="507">
        <v>248.08333333333326</v>
      </c>
      <c r="K169" s="506">
        <v>239.95</v>
      </c>
      <c r="L169" s="506">
        <v>229.05</v>
      </c>
      <c r="M169" s="506">
        <v>1.1387400000000001</v>
      </c>
    </row>
    <row r="170" spans="1:13">
      <c r="A170" s="254">
        <v>160</v>
      </c>
      <c r="B170" s="509" t="s">
        <v>744</v>
      </c>
      <c r="C170" s="506">
        <v>4308.55</v>
      </c>
      <c r="D170" s="507">
        <v>4381.1833333333334</v>
      </c>
      <c r="E170" s="507">
        <v>4217.3666666666668</v>
      </c>
      <c r="F170" s="507">
        <v>4126.1833333333334</v>
      </c>
      <c r="G170" s="507">
        <v>3962.3666666666668</v>
      </c>
      <c r="H170" s="507">
        <v>4472.3666666666668</v>
      </c>
      <c r="I170" s="507">
        <v>4636.1833333333343</v>
      </c>
      <c r="J170" s="507">
        <v>4727.3666666666668</v>
      </c>
      <c r="K170" s="506">
        <v>4545</v>
      </c>
      <c r="L170" s="506">
        <v>4290</v>
      </c>
      <c r="M170" s="506">
        <v>1.9120600000000001</v>
      </c>
    </row>
    <row r="171" spans="1:13">
      <c r="A171" s="254">
        <v>161</v>
      </c>
      <c r="B171" s="509" t="s">
        <v>102</v>
      </c>
      <c r="C171" s="506">
        <v>26.2</v>
      </c>
      <c r="D171" s="507">
        <v>26.599999999999998</v>
      </c>
      <c r="E171" s="507">
        <v>25.599999999999994</v>
      </c>
      <c r="F171" s="507">
        <v>24.999999999999996</v>
      </c>
      <c r="G171" s="507">
        <v>23.999999999999993</v>
      </c>
      <c r="H171" s="507">
        <v>27.199999999999996</v>
      </c>
      <c r="I171" s="507">
        <v>28.200000000000003</v>
      </c>
      <c r="J171" s="507">
        <v>28.799999999999997</v>
      </c>
      <c r="K171" s="506">
        <v>27.6</v>
      </c>
      <c r="L171" s="506">
        <v>26</v>
      </c>
      <c r="M171" s="506">
        <v>278.24668000000003</v>
      </c>
    </row>
    <row r="172" spans="1:13">
      <c r="A172" s="254">
        <v>162</v>
      </c>
      <c r="B172" s="509" t="s">
        <v>362</v>
      </c>
      <c r="C172" s="506">
        <v>2355.15</v>
      </c>
      <c r="D172" s="507">
        <v>2357.6333333333332</v>
      </c>
      <c r="E172" s="507">
        <v>2321.5166666666664</v>
      </c>
      <c r="F172" s="507">
        <v>2287.8833333333332</v>
      </c>
      <c r="G172" s="507">
        <v>2251.7666666666664</v>
      </c>
      <c r="H172" s="507">
        <v>2391.2666666666664</v>
      </c>
      <c r="I172" s="507">
        <v>2427.3833333333332</v>
      </c>
      <c r="J172" s="507">
        <v>2461.0166666666664</v>
      </c>
      <c r="K172" s="506">
        <v>2393.75</v>
      </c>
      <c r="L172" s="506">
        <v>2324</v>
      </c>
      <c r="M172" s="506">
        <v>0.12762000000000001</v>
      </c>
    </row>
    <row r="173" spans="1:13">
      <c r="A173" s="254">
        <v>163</v>
      </c>
      <c r="B173" s="509" t="s">
        <v>745</v>
      </c>
      <c r="C173" s="506">
        <v>197.95</v>
      </c>
      <c r="D173" s="507">
        <v>199.68333333333331</v>
      </c>
      <c r="E173" s="507">
        <v>194.36666666666662</v>
      </c>
      <c r="F173" s="507">
        <v>190.7833333333333</v>
      </c>
      <c r="G173" s="507">
        <v>185.46666666666661</v>
      </c>
      <c r="H173" s="507">
        <v>203.26666666666662</v>
      </c>
      <c r="I173" s="507">
        <v>208.58333333333329</v>
      </c>
      <c r="J173" s="507">
        <v>212.16666666666663</v>
      </c>
      <c r="K173" s="506">
        <v>205</v>
      </c>
      <c r="L173" s="506">
        <v>196.1</v>
      </c>
      <c r="M173" s="506">
        <v>1.02749</v>
      </c>
    </row>
    <row r="174" spans="1:13">
      <c r="A174" s="254">
        <v>164</v>
      </c>
      <c r="B174" s="509" t="s">
        <v>363</v>
      </c>
      <c r="C174" s="506">
        <v>2431.9499999999998</v>
      </c>
      <c r="D174" s="507">
        <v>2445.2999999999997</v>
      </c>
      <c r="E174" s="507">
        <v>2392.6499999999996</v>
      </c>
      <c r="F174" s="507">
        <v>2353.35</v>
      </c>
      <c r="G174" s="507">
        <v>2300.6999999999998</v>
      </c>
      <c r="H174" s="507">
        <v>2484.5999999999995</v>
      </c>
      <c r="I174" s="507">
        <v>2537.25</v>
      </c>
      <c r="J174" s="507">
        <v>2576.5499999999993</v>
      </c>
      <c r="K174" s="506">
        <v>2497.9499999999998</v>
      </c>
      <c r="L174" s="506">
        <v>2406</v>
      </c>
      <c r="M174" s="506">
        <v>0.22778000000000001</v>
      </c>
    </row>
    <row r="175" spans="1:13">
      <c r="A175" s="254">
        <v>165</v>
      </c>
      <c r="B175" s="509" t="s">
        <v>241</v>
      </c>
      <c r="C175" s="506">
        <v>227.3</v>
      </c>
      <c r="D175" s="507">
        <v>228.53333333333333</v>
      </c>
      <c r="E175" s="507">
        <v>212.86666666666667</v>
      </c>
      <c r="F175" s="507">
        <v>198.43333333333334</v>
      </c>
      <c r="G175" s="507">
        <v>182.76666666666668</v>
      </c>
      <c r="H175" s="507">
        <v>242.96666666666667</v>
      </c>
      <c r="I175" s="507">
        <v>258.63333333333333</v>
      </c>
      <c r="J175" s="507">
        <v>273.06666666666666</v>
      </c>
      <c r="K175" s="506">
        <v>244.2</v>
      </c>
      <c r="L175" s="506">
        <v>214.1</v>
      </c>
      <c r="M175" s="506">
        <v>44.543729999999996</v>
      </c>
    </row>
    <row r="176" spans="1:13">
      <c r="A176" s="254">
        <v>166</v>
      </c>
      <c r="B176" s="509" t="s">
        <v>364</v>
      </c>
      <c r="C176" s="506">
        <v>5603.25</v>
      </c>
      <c r="D176" s="507">
        <v>5611.0999999999995</v>
      </c>
      <c r="E176" s="507">
        <v>5573.2999999999993</v>
      </c>
      <c r="F176" s="507">
        <v>5543.3499999999995</v>
      </c>
      <c r="G176" s="507">
        <v>5505.5499999999993</v>
      </c>
      <c r="H176" s="507">
        <v>5641.0499999999993</v>
      </c>
      <c r="I176" s="507">
        <v>5678.85</v>
      </c>
      <c r="J176" s="507">
        <v>5708.7999999999993</v>
      </c>
      <c r="K176" s="506">
        <v>5648.9</v>
      </c>
      <c r="L176" s="506">
        <v>5581.15</v>
      </c>
      <c r="M176" s="506">
        <v>4.3020000000000003E-2</v>
      </c>
    </row>
    <row r="177" spans="1:13">
      <c r="A177" s="254">
        <v>167</v>
      </c>
      <c r="B177" s="509" t="s">
        <v>365</v>
      </c>
      <c r="C177" s="506">
        <v>1412.5</v>
      </c>
      <c r="D177" s="507">
        <v>1417.8333333333333</v>
      </c>
      <c r="E177" s="507">
        <v>1395.7666666666664</v>
      </c>
      <c r="F177" s="507">
        <v>1379.0333333333331</v>
      </c>
      <c r="G177" s="507">
        <v>1356.9666666666662</v>
      </c>
      <c r="H177" s="507">
        <v>1434.5666666666666</v>
      </c>
      <c r="I177" s="507">
        <v>1456.6333333333337</v>
      </c>
      <c r="J177" s="507">
        <v>1473.3666666666668</v>
      </c>
      <c r="K177" s="506">
        <v>1439.9</v>
      </c>
      <c r="L177" s="506">
        <v>1401.1</v>
      </c>
      <c r="M177" s="506">
        <v>0.29733999999999999</v>
      </c>
    </row>
    <row r="178" spans="1:13">
      <c r="A178" s="254">
        <v>168</v>
      </c>
      <c r="B178" s="509" t="s">
        <v>100</v>
      </c>
      <c r="C178" s="506">
        <v>458.95</v>
      </c>
      <c r="D178" s="507">
        <v>464.59999999999997</v>
      </c>
      <c r="E178" s="507">
        <v>451.54999999999995</v>
      </c>
      <c r="F178" s="507">
        <v>444.15</v>
      </c>
      <c r="G178" s="507">
        <v>431.09999999999997</v>
      </c>
      <c r="H178" s="507">
        <v>471.99999999999994</v>
      </c>
      <c r="I178" s="507">
        <v>485.05</v>
      </c>
      <c r="J178" s="507">
        <v>492.44999999999993</v>
      </c>
      <c r="K178" s="506">
        <v>477.65</v>
      </c>
      <c r="L178" s="506">
        <v>457.2</v>
      </c>
      <c r="M178" s="506">
        <v>17.407589999999999</v>
      </c>
    </row>
    <row r="179" spans="1:13">
      <c r="A179" s="254">
        <v>169</v>
      </c>
      <c r="B179" s="509" t="s">
        <v>366</v>
      </c>
      <c r="C179" s="506">
        <v>879.55</v>
      </c>
      <c r="D179" s="507">
        <v>884.73333333333323</v>
      </c>
      <c r="E179" s="507">
        <v>870.81666666666649</v>
      </c>
      <c r="F179" s="507">
        <v>862.08333333333326</v>
      </c>
      <c r="G179" s="507">
        <v>848.16666666666652</v>
      </c>
      <c r="H179" s="507">
        <v>893.46666666666647</v>
      </c>
      <c r="I179" s="507">
        <v>907.38333333333321</v>
      </c>
      <c r="J179" s="507">
        <v>916.11666666666645</v>
      </c>
      <c r="K179" s="506">
        <v>898.65</v>
      </c>
      <c r="L179" s="506">
        <v>876</v>
      </c>
      <c r="M179" s="506">
        <v>0.52927000000000002</v>
      </c>
    </row>
    <row r="180" spans="1:13">
      <c r="A180" s="254">
        <v>170</v>
      </c>
      <c r="B180" s="509" t="s">
        <v>242</v>
      </c>
      <c r="C180" s="506">
        <v>480.75</v>
      </c>
      <c r="D180" s="507">
        <v>482.40000000000003</v>
      </c>
      <c r="E180" s="507">
        <v>475.80000000000007</v>
      </c>
      <c r="F180" s="507">
        <v>470.85</v>
      </c>
      <c r="G180" s="507">
        <v>464.25000000000006</v>
      </c>
      <c r="H180" s="507">
        <v>487.35000000000008</v>
      </c>
      <c r="I180" s="507">
        <v>493.9500000000001</v>
      </c>
      <c r="J180" s="507">
        <v>498.90000000000009</v>
      </c>
      <c r="K180" s="506">
        <v>489</v>
      </c>
      <c r="L180" s="506">
        <v>477.45</v>
      </c>
      <c r="M180" s="506">
        <v>1.21218</v>
      </c>
    </row>
    <row r="181" spans="1:13">
      <c r="A181" s="254">
        <v>171</v>
      </c>
      <c r="B181" s="509" t="s">
        <v>103</v>
      </c>
      <c r="C181" s="506">
        <v>660.8</v>
      </c>
      <c r="D181" s="507">
        <v>667.23333333333323</v>
      </c>
      <c r="E181" s="507">
        <v>653.41666666666652</v>
      </c>
      <c r="F181" s="507">
        <v>646.0333333333333</v>
      </c>
      <c r="G181" s="507">
        <v>632.21666666666658</v>
      </c>
      <c r="H181" s="507">
        <v>674.61666666666645</v>
      </c>
      <c r="I181" s="507">
        <v>688.43333333333328</v>
      </c>
      <c r="J181" s="507">
        <v>695.81666666666638</v>
      </c>
      <c r="K181" s="506">
        <v>681.05</v>
      </c>
      <c r="L181" s="506">
        <v>659.85</v>
      </c>
      <c r="M181" s="506">
        <v>15.381539999999999</v>
      </c>
    </row>
    <row r="182" spans="1:13">
      <c r="A182" s="254">
        <v>172</v>
      </c>
      <c r="B182" s="509" t="s">
        <v>243</v>
      </c>
      <c r="C182" s="506">
        <v>506.6</v>
      </c>
      <c r="D182" s="507">
        <v>506.81666666666666</v>
      </c>
      <c r="E182" s="507">
        <v>500.83333333333337</v>
      </c>
      <c r="F182" s="507">
        <v>495.06666666666672</v>
      </c>
      <c r="G182" s="507">
        <v>489.08333333333343</v>
      </c>
      <c r="H182" s="507">
        <v>512.58333333333326</v>
      </c>
      <c r="I182" s="507">
        <v>518.56666666666661</v>
      </c>
      <c r="J182" s="507">
        <v>524.33333333333326</v>
      </c>
      <c r="K182" s="506">
        <v>512.79999999999995</v>
      </c>
      <c r="L182" s="506">
        <v>501.05</v>
      </c>
      <c r="M182" s="506">
        <v>4.0094500000000002</v>
      </c>
    </row>
    <row r="183" spans="1:13">
      <c r="A183" s="254">
        <v>173</v>
      </c>
      <c r="B183" s="509" t="s">
        <v>244</v>
      </c>
      <c r="C183" s="506">
        <v>1389.9</v>
      </c>
      <c r="D183" s="507">
        <v>1410.1499999999999</v>
      </c>
      <c r="E183" s="507">
        <v>1355.2999999999997</v>
      </c>
      <c r="F183" s="507">
        <v>1320.6999999999998</v>
      </c>
      <c r="G183" s="507">
        <v>1265.8499999999997</v>
      </c>
      <c r="H183" s="507">
        <v>1444.7499999999998</v>
      </c>
      <c r="I183" s="507">
        <v>1499.5999999999997</v>
      </c>
      <c r="J183" s="507">
        <v>1534.1999999999998</v>
      </c>
      <c r="K183" s="506">
        <v>1465</v>
      </c>
      <c r="L183" s="506">
        <v>1375.55</v>
      </c>
      <c r="M183" s="506">
        <v>15.74981</v>
      </c>
    </row>
    <row r="184" spans="1:13">
      <c r="A184" s="254">
        <v>174</v>
      </c>
      <c r="B184" s="509" t="s">
        <v>367</v>
      </c>
      <c r="C184" s="506">
        <v>321.10000000000002</v>
      </c>
      <c r="D184" s="507">
        <v>325.66666666666669</v>
      </c>
      <c r="E184" s="507">
        <v>315.43333333333339</v>
      </c>
      <c r="F184" s="507">
        <v>309.76666666666671</v>
      </c>
      <c r="G184" s="507">
        <v>299.53333333333342</v>
      </c>
      <c r="H184" s="507">
        <v>331.33333333333337</v>
      </c>
      <c r="I184" s="507">
        <v>341.56666666666661</v>
      </c>
      <c r="J184" s="507">
        <v>347.23333333333335</v>
      </c>
      <c r="K184" s="506">
        <v>335.9</v>
      </c>
      <c r="L184" s="506">
        <v>320</v>
      </c>
      <c r="M184" s="506">
        <v>17.809729999999998</v>
      </c>
    </row>
    <row r="185" spans="1:13">
      <c r="A185" s="254">
        <v>175</v>
      </c>
      <c r="B185" s="509" t="s">
        <v>245</v>
      </c>
      <c r="C185" s="506">
        <v>499.4</v>
      </c>
      <c r="D185" s="507">
        <v>502.25</v>
      </c>
      <c r="E185" s="507">
        <v>490.15</v>
      </c>
      <c r="F185" s="507">
        <v>480.9</v>
      </c>
      <c r="G185" s="507">
        <v>468.79999999999995</v>
      </c>
      <c r="H185" s="507">
        <v>511.5</v>
      </c>
      <c r="I185" s="507">
        <v>523.6</v>
      </c>
      <c r="J185" s="507">
        <v>532.85</v>
      </c>
      <c r="K185" s="506">
        <v>514.35</v>
      </c>
      <c r="L185" s="506">
        <v>493</v>
      </c>
      <c r="M185" s="506">
        <v>10.70317</v>
      </c>
    </row>
    <row r="186" spans="1:13">
      <c r="A186" s="254">
        <v>176</v>
      </c>
      <c r="B186" s="509" t="s">
        <v>104</v>
      </c>
      <c r="C186" s="506">
        <v>1367.1</v>
      </c>
      <c r="D186" s="507">
        <v>1374.4333333333334</v>
      </c>
      <c r="E186" s="507">
        <v>1353.9666666666667</v>
      </c>
      <c r="F186" s="507">
        <v>1340.8333333333333</v>
      </c>
      <c r="G186" s="507">
        <v>1320.3666666666666</v>
      </c>
      <c r="H186" s="507">
        <v>1387.5666666666668</v>
      </c>
      <c r="I186" s="507">
        <v>1408.0333333333335</v>
      </c>
      <c r="J186" s="507">
        <v>1421.166666666667</v>
      </c>
      <c r="K186" s="506">
        <v>1394.9</v>
      </c>
      <c r="L186" s="506">
        <v>1361.3</v>
      </c>
      <c r="M186" s="506">
        <v>10.05552</v>
      </c>
    </row>
    <row r="187" spans="1:13">
      <c r="A187" s="254">
        <v>177</v>
      </c>
      <c r="B187" s="509" t="s">
        <v>368</v>
      </c>
      <c r="C187" s="506">
        <v>318.5</v>
      </c>
      <c r="D187" s="507">
        <v>324.06666666666666</v>
      </c>
      <c r="E187" s="507">
        <v>311.23333333333335</v>
      </c>
      <c r="F187" s="507">
        <v>303.9666666666667</v>
      </c>
      <c r="G187" s="507">
        <v>291.13333333333338</v>
      </c>
      <c r="H187" s="507">
        <v>331.33333333333331</v>
      </c>
      <c r="I187" s="507">
        <v>344.16666666666669</v>
      </c>
      <c r="J187" s="507">
        <v>351.43333333333328</v>
      </c>
      <c r="K187" s="506">
        <v>336.9</v>
      </c>
      <c r="L187" s="506">
        <v>316.8</v>
      </c>
      <c r="M187" s="506">
        <v>1.72902</v>
      </c>
    </row>
    <row r="188" spans="1:13">
      <c r="A188" s="254">
        <v>178</v>
      </c>
      <c r="B188" s="509" t="s">
        <v>369</v>
      </c>
      <c r="C188" s="506">
        <v>127.5</v>
      </c>
      <c r="D188" s="507">
        <v>129.5</v>
      </c>
      <c r="E188" s="507">
        <v>124</v>
      </c>
      <c r="F188" s="507">
        <v>120.5</v>
      </c>
      <c r="G188" s="507">
        <v>115</v>
      </c>
      <c r="H188" s="507">
        <v>133</v>
      </c>
      <c r="I188" s="507">
        <v>138.5</v>
      </c>
      <c r="J188" s="507">
        <v>142</v>
      </c>
      <c r="K188" s="506">
        <v>135</v>
      </c>
      <c r="L188" s="506">
        <v>126</v>
      </c>
      <c r="M188" s="506">
        <v>14.817780000000001</v>
      </c>
    </row>
    <row r="189" spans="1:13">
      <c r="A189" s="254">
        <v>179</v>
      </c>
      <c r="B189" s="509" t="s">
        <v>370</v>
      </c>
      <c r="C189" s="506">
        <v>891.75</v>
      </c>
      <c r="D189" s="507">
        <v>899.25</v>
      </c>
      <c r="E189" s="507">
        <v>870.5</v>
      </c>
      <c r="F189" s="507">
        <v>849.25</v>
      </c>
      <c r="G189" s="507">
        <v>820.5</v>
      </c>
      <c r="H189" s="507">
        <v>920.5</v>
      </c>
      <c r="I189" s="507">
        <v>949.25</v>
      </c>
      <c r="J189" s="507">
        <v>970.5</v>
      </c>
      <c r="K189" s="506">
        <v>928</v>
      </c>
      <c r="L189" s="506">
        <v>878</v>
      </c>
      <c r="M189" s="506">
        <v>0.26541999999999999</v>
      </c>
    </row>
    <row r="190" spans="1:13">
      <c r="A190" s="254">
        <v>180</v>
      </c>
      <c r="B190" s="509" t="s">
        <v>371</v>
      </c>
      <c r="C190" s="506">
        <v>338.2</v>
      </c>
      <c r="D190" s="507">
        <v>343.7166666666667</v>
      </c>
      <c r="E190" s="507">
        <v>322.93333333333339</v>
      </c>
      <c r="F190" s="507">
        <v>307.66666666666669</v>
      </c>
      <c r="G190" s="507">
        <v>286.88333333333338</v>
      </c>
      <c r="H190" s="507">
        <v>358.98333333333341</v>
      </c>
      <c r="I190" s="507">
        <v>379.76666666666671</v>
      </c>
      <c r="J190" s="507">
        <v>395.03333333333342</v>
      </c>
      <c r="K190" s="506">
        <v>364.5</v>
      </c>
      <c r="L190" s="506">
        <v>328.45</v>
      </c>
      <c r="M190" s="506">
        <v>2.4545300000000001</v>
      </c>
    </row>
    <row r="191" spans="1:13">
      <c r="A191" s="254">
        <v>181</v>
      </c>
      <c r="B191" s="509" t="s">
        <v>743</v>
      </c>
      <c r="C191" s="506">
        <v>137.44999999999999</v>
      </c>
      <c r="D191" s="507">
        <v>138.66666666666666</v>
      </c>
      <c r="E191" s="507">
        <v>133.98333333333332</v>
      </c>
      <c r="F191" s="507">
        <v>130.51666666666665</v>
      </c>
      <c r="G191" s="507">
        <v>125.83333333333331</v>
      </c>
      <c r="H191" s="507">
        <v>142.13333333333333</v>
      </c>
      <c r="I191" s="507">
        <v>146.81666666666666</v>
      </c>
      <c r="J191" s="507">
        <v>150.28333333333333</v>
      </c>
      <c r="K191" s="506">
        <v>143.35</v>
      </c>
      <c r="L191" s="506">
        <v>135.19999999999999</v>
      </c>
      <c r="M191" s="506">
        <v>5.6270699999999998</v>
      </c>
    </row>
    <row r="192" spans="1:13">
      <c r="A192" s="254">
        <v>182</v>
      </c>
      <c r="B192" s="509" t="s">
        <v>773</v>
      </c>
      <c r="C192" s="506">
        <v>589.35</v>
      </c>
      <c r="D192" s="507">
        <v>593.38333333333333</v>
      </c>
      <c r="E192" s="507">
        <v>582.9666666666667</v>
      </c>
      <c r="F192" s="507">
        <v>576.58333333333337</v>
      </c>
      <c r="G192" s="507">
        <v>566.16666666666674</v>
      </c>
      <c r="H192" s="507">
        <v>599.76666666666665</v>
      </c>
      <c r="I192" s="507">
        <v>610.18333333333339</v>
      </c>
      <c r="J192" s="507">
        <v>616.56666666666661</v>
      </c>
      <c r="K192" s="506">
        <v>603.79999999999995</v>
      </c>
      <c r="L192" s="506">
        <v>587</v>
      </c>
      <c r="M192" s="506">
        <v>0.19447999999999999</v>
      </c>
    </row>
    <row r="193" spans="1:13">
      <c r="A193" s="254">
        <v>183</v>
      </c>
      <c r="B193" s="509" t="s">
        <v>372</v>
      </c>
      <c r="C193" s="506">
        <v>516.79999999999995</v>
      </c>
      <c r="D193" s="507">
        <v>528.61666666666667</v>
      </c>
      <c r="E193" s="507">
        <v>502.73333333333335</v>
      </c>
      <c r="F193" s="507">
        <v>488.66666666666663</v>
      </c>
      <c r="G193" s="507">
        <v>462.7833333333333</v>
      </c>
      <c r="H193" s="507">
        <v>542.68333333333339</v>
      </c>
      <c r="I193" s="507">
        <v>568.56666666666683</v>
      </c>
      <c r="J193" s="507">
        <v>582.63333333333344</v>
      </c>
      <c r="K193" s="506">
        <v>554.5</v>
      </c>
      <c r="L193" s="506">
        <v>514.54999999999995</v>
      </c>
      <c r="M193" s="506">
        <v>40.819569999999999</v>
      </c>
    </row>
    <row r="194" spans="1:13">
      <c r="A194" s="254">
        <v>184</v>
      </c>
      <c r="B194" s="509" t="s">
        <v>373</v>
      </c>
      <c r="C194" s="506">
        <v>56.65</v>
      </c>
      <c r="D194" s="507">
        <v>57.4</v>
      </c>
      <c r="E194" s="507">
        <v>55.4</v>
      </c>
      <c r="F194" s="507">
        <v>54.15</v>
      </c>
      <c r="G194" s="507">
        <v>52.15</v>
      </c>
      <c r="H194" s="507">
        <v>58.65</v>
      </c>
      <c r="I194" s="507">
        <v>60.65</v>
      </c>
      <c r="J194" s="507">
        <v>61.9</v>
      </c>
      <c r="K194" s="506">
        <v>59.4</v>
      </c>
      <c r="L194" s="506">
        <v>56.15</v>
      </c>
      <c r="M194" s="506">
        <v>10.898759999999999</v>
      </c>
    </row>
    <row r="195" spans="1:13">
      <c r="A195" s="254">
        <v>185</v>
      </c>
      <c r="B195" s="509" t="s">
        <v>374</v>
      </c>
      <c r="C195" s="506">
        <v>303.14999999999998</v>
      </c>
      <c r="D195" s="507">
        <v>306.66666666666669</v>
      </c>
      <c r="E195" s="507">
        <v>297.98333333333335</v>
      </c>
      <c r="F195" s="507">
        <v>292.81666666666666</v>
      </c>
      <c r="G195" s="507">
        <v>284.13333333333333</v>
      </c>
      <c r="H195" s="507">
        <v>311.83333333333337</v>
      </c>
      <c r="I195" s="507">
        <v>320.51666666666665</v>
      </c>
      <c r="J195" s="507">
        <v>325.68333333333339</v>
      </c>
      <c r="K195" s="506">
        <v>315.35000000000002</v>
      </c>
      <c r="L195" s="506">
        <v>301.5</v>
      </c>
      <c r="M195" s="506">
        <v>7.2036499999999997</v>
      </c>
    </row>
    <row r="196" spans="1:13">
      <c r="A196" s="254">
        <v>186</v>
      </c>
      <c r="B196" s="509" t="s">
        <v>375</v>
      </c>
      <c r="C196" s="506">
        <v>99.75</v>
      </c>
      <c r="D196" s="507">
        <v>100.89999999999999</v>
      </c>
      <c r="E196" s="507">
        <v>97.34999999999998</v>
      </c>
      <c r="F196" s="507">
        <v>94.949999999999989</v>
      </c>
      <c r="G196" s="507">
        <v>91.399999999999977</v>
      </c>
      <c r="H196" s="507">
        <v>103.29999999999998</v>
      </c>
      <c r="I196" s="507">
        <v>106.85</v>
      </c>
      <c r="J196" s="507">
        <v>109.24999999999999</v>
      </c>
      <c r="K196" s="506">
        <v>104.45</v>
      </c>
      <c r="L196" s="506">
        <v>98.5</v>
      </c>
      <c r="M196" s="506">
        <v>5.9058200000000003</v>
      </c>
    </row>
    <row r="197" spans="1:13">
      <c r="A197" s="254">
        <v>187</v>
      </c>
      <c r="B197" s="509" t="s">
        <v>376</v>
      </c>
      <c r="C197" s="506">
        <v>86.65</v>
      </c>
      <c r="D197" s="507">
        <v>88.016666666666666</v>
      </c>
      <c r="E197" s="507">
        <v>84.283333333333331</v>
      </c>
      <c r="F197" s="507">
        <v>81.916666666666671</v>
      </c>
      <c r="G197" s="507">
        <v>78.183333333333337</v>
      </c>
      <c r="H197" s="507">
        <v>90.383333333333326</v>
      </c>
      <c r="I197" s="507">
        <v>94.116666666666646</v>
      </c>
      <c r="J197" s="507">
        <v>96.48333333333332</v>
      </c>
      <c r="K197" s="506">
        <v>91.75</v>
      </c>
      <c r="L197" s="506">
        <v>85.65</v>
      </c>
      <c r="M197" s="506">
        <v>21.32555</v>
      </c>
    </row>
    <row r="198" spans="1:13">
      <c r="A198" s="254">
        <v>188</v>
      </c>
      <c r="B198" s="509" t="s">
        <v>246</v>
      </c>
      <c r="C198" s="506">
        <v>264.64999999999998</v>
      </c>
      <c r="D198" s="507">
        <v>268.26666666666665</v>
      </c>
      <c r="E198" s="507">
        <v>259.5333333333333</v>
      </c>
      <c r="F198" s="507">
        <v>254.41666666666663</v>
      </c>
      <c r="G198" s="507">
        <v>245.68333333333328</v>
      </c>
      <c r="H198" s="507">
        <v>273.38333333333333</v>
      </c>
      <c r="I198" s="507">
        <v>282.11666666666667</v>
      </c>
      <c r="J198" s="507">
        <v>287.23333333333335</v>
      </c>
      <c r="K198" s="506">
        <v>277</v>
      </c>
      <c r="L198" s="506">
        <v>263.14999999999998</v>
      </c>
      <c r="M198" s="506">
        <v>8.0962200000000006</v>
      </c>
    </row>
    <row r="199" spans="1:13">
      <c r="A199" s="254">
        <v>189</v>
      </c>
      <c r="B199" s="509" t="s">
        <v>377</v>
      </c>
      <c r="C199" s="506">
        <v>725.35</v>
      </c>
      <c r="D199" s="507">
        <v>740.4</v>
      </c>
      <c r="E199" s="507">
        <v>695.65</v>
      </c>
      <c r="F199" s="507">
        <v>665.95</v>
      </c>
      <c r="G199" s="507">
        <v>621.20000000000005</v>
      </c>
      <c r="H199" s="507">
        <v>770.09999999999991</v>
      </c>
      <c r="I199" s="507">
        <v>814.84999999999991</v>
      </c>
      <c r="J199" s="507">
        <v>844.54999999999984</v>
      </c>
      <c r="K199" s="506">
        <v>785.15</v>
      </c>
      <c r="L199" s="506">
        <v>710.7</v>
      </c>
      <c r="M199" s="506">
        <v>1.43459</v>
      </c>
    </row>
    <row r="200" spans="1:13">
      <c r="A200" s="254">
        <v>190</v>
      </c>
      <c r="B200" s="509" t="s">
        <v>247</v>
      </c>
      <c r="C200" s="506">
        <v>1543.55</v>
      </c>
      <c r="D200" s="507">
        <v>1564.2166666666665</v>
      </c>
      <c r="E200" s="507">
        <v>1516.9333333333329</v>
      </c>
      <c r="F200" s="507">
        <v>1490.3166666666664</v>
      </c>
      <c r="G200" s="507">
        <v>1443.0333333333328</v>
      </c>
      <c r="H200" s="507">
        <v>1590.833333333333</v>
      </c>
      <c r="I200" s="507">
        <v>1638.1166666666663</v>
      </c>
      <c r="J200" s="507">
        <v>1664.7333333333331</v>
      </c>
      <c r="K200" s="506">
        <v>1611.5</v>
      </c>
      <c r="L200" s="506">
        <v>1537.6</v>
      </c>
      <c r="M200" s="506">
        <v>3.78315</v>
      </c>
    </row>
    <row r="201" spans="1:13">
      <c r="A201" s="254">
        <v>191</v>
      </c>
      <c r="B201" s="509" t="s">
        <v>107</v>
      </c>
      <c r="C201" s="506">
        <v>987.45</v>
      </c>
      <c r="D201" s="507">
        <v>998.01666666666677</v>
      </c>
      <c r="E201" s="507">
        <v>972.13333333333355</v>
      </c>
      <c r="F201" s="507">
        <v>956.81666666666683</v>
      </c>
      <c r="G201" s="507">
        <v>930.93333333333362</v>
      </c>
      <c r="H201" s="507">
        <v>1013.3333333333335</v>
      </c>
      <c r="I201" s="507">
        <v>1039.2166666666667</v>
      </c>
      <c r="J201" s="507">
        <v>1054.5333333333333</v>
      </c>
      <c r="K201" s="506">
        <v>1023.9</v>
      </c>
      <c r="L201" s="506">
        <v>982.7</v>
      </c>
      <c r="M201" s="506">
        <v>67.589010000000002</v>
      </c>
    </row>
    <row r="202" spans="1:13">
      <c r="A202" s="254">
        <v>192</v>
      </c>
      <c r="B202" s="509" t="s">
        <v>248</v>
      </c>
      <c r="C202" s="506">
        <v>2914.3</v>
      </c>
      <c r="D202" s="507">
        <v>2935.1666666666665</v>
      </c>
      <c r="E202" s="507">
        <v>2883.0333333333328</v>
      </c>
      <c r="F202" s="507">
        <v>2851.7666666666664</v>
      </c>
      <c r="G202" s="507">
        <v>2799.6333333333328</v>
      </c>
      <c r="H202" s="507">
        <v>2966.4333333333329</v>
      </c>
      <c r="I202" s="507">
        <v>3018.5666666666671</v>
      </c>
      <c r="J202" s="507">
        <v>3049.833333333333</v>
      </c>
      <c r="K202" s="506">
        <v>2987.3</v>
      </c>
      <c r="L202" s="506">
        <v>2903.9</v>
      </c>
      <c r="M202" s="506">
        <v>1.79186</v>
      </c>
    </row>
    <row r="203" spans="1:13">
      <c r="A203" s="254">
        <v>193</v>
      </c>
      <c r="B203" s="509" t="s">
        <v>109</v>
      </c>
      <c r="C203" s="506">
        <v>1495.35</v>
      </c>
      <c r="D203" s="507">
        <v>1508.1833333333334</v>
      </c>
      <c r="E203" s="507">
        <v>1477.3666666666668</v>
      </c>
      <c r="F203" s="507">
        <v>1459.3833333333334</v>
      </c>
      <c r="G203" s="507">
        <v>1428.5666666666668</v>
      </c>
      <c r="H203" s="507">
        <v>1526.1666666666667</v>
      </c>
      <c r="I203" s="507">
        <v>1556.9833333333333</v>
      </c>
      <c r="J203" s="507">
        <v>1574.9666666666667</v>
      </c>
      <c r="K203" s="506">
        <v>1539</v>
      </c>
      <c r="L203" s="506">
        <v>1490.2</v>
      </c>
      <c r="M203" s="506">
        <v>105.32214</v>
      </c>
    </row>
    <row r="204" spans="1:13">
      <c r="A204" s="254">
        <v>194</v>
      </c>
      <c r="B204" s="509" t="s">
        <v>249</v>
      </c>
      <c r="C204" s="506">
        <v>689.8</v>
      </c>
      <c r="D204" s="507">
        <v>694.80000000000007</v>
      </c>
      <c r="E204" s="507">
        <v>682.50000000000011</v>
      </c>
      <c r="F204" s="507">
        <v>675.2</v>
      </c>
      <c r="G204" s="507">
        <v>662.90000000000009</v>
      </c>
      <c r="H204" s="507">
        <v>702.10000000000014</v>
      </c>
      <c r="I204" s="507">
        <v>714.40000000000009</v>
      </c>
      <c r="J204" s="507">
        <v>721.70000000000016</v>
      </c>
      <c r="K204" s="506">
        <v>707.1</v>
      </c>
      <c r="L204" s="506">
        <v>687.5</v>
      </c>
      <c r="M204" s="506">
        <v>21.00094</v>
      </c>
    </row>
    <row r="205" spans="1:13">
      <c r="A205" s="254">
        <v>195</v>
      </c>
      <c r="B205" s="509" t="s">
        <v>382</v>
      </c>
      <c r="C205" s="506">
        <v>26.8</v>
      </c>
      <c r="D205" s="507">
        <v>27.233333333333334</v>
      </c>
      <c r="E205" s="507">
        <v>26.116666666666667</v>
      </c>
      <c r="F205" s="507">
        <v>25.433333333333334</v>
      </c>
      <c r="G205" s="507">
        <v>24.316666666666666</v>
      </c>
      <c r="H205" s="507">
        <v>27.916666666666668</v>
      </c>
      <c r="I205" s="507">
        <v>29.033333333333335</v>
      </c>
      <c r="J205" s="507">
        <v>29.716666666666669</v>
      </c>
      <c r="K205" s="506">
        <v>28.35</v>
      </c>
      <c r="L205" s="506">
        <v>26.55</v>
      </c>
      <c r="M205" s="506">
        <v>47.456049999999998</v>
      </c>
    </row>
    <row r="206" spans="1:13">
      <c r="A206" s="254">
        <v>196</v>
      </c>
      <c r="B206" s="509" t="s">
        <v>378</v>
      </c>
      <c r="C206" s="506">
        <v>30.75</v>
      </c>
      <c r="D206" s="507">
        <v>30.833333333333332</v>
      </c>
      <c r="E206" s="507">
        <v>30.416666666666664</v>
      </c>
      <c r="F206" s="507">
        <v>30.083333333333332</v>
      </c>
      <c r="G206" s="507">
        <v>29.666666666666664</v>
      </c>
      <c r="H206" s="507">
        <v>31.166666666666664</v>
      </c>
      <c r="I206" s="507">
        <v>31.583333333333329</v>
      </c>
      <c r="J206" s="507">
        <v>31.916666666666664</v>
      </c>
      <c r="K206" s="506">
        <v>31.25</v>
      </c>
      <c r="L206" s="506">
        <v>30.5</v>
      </c>
      <c r="M206" s="506">
        <v>6.2895500000000002</v>
      </c>
    </row>
    <row r="207" spans="1:13">
      <c r="A207" s="254">
        <v>197</v>
      </c>
      <c r="B207" s="509" t="s">
        <v>379</v>
      </c>
      <c r="C207" s="506">
        <v>737.7</v>
      </c>
      <c r="D207" s="507">
        <v>745.55000000000007</v>
      </c>
      <c r="E207" s="507">
        <v>727.15000000000009</v>
      </c>
      <c r="F207" s="507">
        <v>716.6</v>
      </c>
      <c r="G207" s="507">
        <v>698.2</v>
      </c>
      <c r="H207" s="507">
        <v>756.10000000000014</v>
      </c>
      <c r="I207" s="507">
        <v>774.5</v>
      </c>
      <c r="J207" s="507">
        <v>785.05000000000018</v>
      </c>
      <c r="K207" s="506">
        <v>763.95</v>
      </c>
      <c r="L207" s="506">
        <v>735</v>
      </c>
      <c r="M207" s="506">
        <v>0.13944000000000001</v>
      </c>
    </row>
    <row r="208" spans="1:13">
      <c r="A208" s="254">
        <v>198</v>
      </c>
      <c r="B208" s="509" t="s">
        <v>105</v>
      </c>
      <c r="C208" s="506">
        <v>1061.8</v>
      </c>
      <c r="D208" s="507">
        <v>1069.4666666666665</v>
      </c>
      <c r="E208" s="507">
        <v>1044.833333333333</v>
      </c>
      <c r="F208" s="507">
        <v>1027.8666666666666</v>
      </c>
      <c r="G208" s="507">
        <v>1003.2333333333331</v>
      </c>
      <c r="H208" s="507">
        <v>1086.4333333333329</v>
      </c>
      <c r="I208" s="507">
        <v>1111.0666666666666</v>
      </c>
      <c r="J208" s="507">
        <v>1128.0333333333328</v>
      </c>
      <c r="K208" s="506">
        <v>1094.0999999999999</v>
      </c>
      <c r="L208" s="506">
        <v>1052.5</v>
      </c>
      <c r="M208" s="506">
        <v>11.499129999999999</v>
      </c>
    </row>
    <row r="209" spans="1:13">
      <c r="A209" s="254">
        <v>199</v>
      </c>
      <c r="B209" s="509" t="s">
        <v>380</v>
      </c>
      <c r="C209" s="506">
        <v>224.05</v>
      </c>
      <c r="D209" s="507">
        <v>223.53333333333333</v>
      </c>
      <c r="E209" s="507">
        <v>222.11666666666667</v>
      </c>
      <c r="F209" s="507">
        <v>220.18333333333334</v>
      </c>
      <c r="G209" s="507">
        <v>218.76666666666668</v>
      </c>
      <c r="H209" s="507">
        <v>225.46666666666667</v>
      </c>
      <c r="I209" s="507">
        <v>226.88333333333335</v>
      </c>
      <c r="J209" s="507">
        <v>228.81666666666666</v>
      </c>
      <c r="K209" s="506">
        <v>224.95</v>
      </c>
      <c r="L209" s="506">
        <v>221.6</v>
      </c>
      <c r="M209" s="506">
        <v>1.1806399999999999</v>
      </c>
    </row>
    <row r="210" spans="1:13">
      <c r="A210" s="254">
        <v>200</v>
      </c>
      <c r="B210" s="509" t="s">
        <v>381</v>
      </c>
      <c r="C210" s="506">
        <v>320.10000000000002</v>
      </c>
      <c r="D210" s="507">
        <v>324.9666666666667</v>
      </c>
      <c r="E210" s="507">
        <v>315.08333333333337</v>
      </c>
      <c r="F210" s="507">
        <v>310.06666666666666</v>
      </c>
      <c r="G210" s="507">
        <v>300.18333333333334</v>
      </c>
      <c r="H210" s="507">
        <v>329.98333333333341</v>
      </c>
      <c r="I210" s="507">
        <v>339.86666666666673</v>
      </c>
      <c r="J210" s="507">
        <v>344.88333333333344</v>
      </c>
      <c r="K210" s="506">
        <v>334.85</v>
      </c>
      <c r="L210" s="506">
        <v>319.95</v>
      </c>
      <c r="M210" s="506">
        <v>1.2824899999999999</v>
      </c>
    </row>
    <row r="211" spans="1:13">
      <c r="A211" s="254">
        <v>201</v>
      </c>
      <c r="B211" s="509" t="s">
        <v>110</v>
      </c>
      <c r="C211" s="506">
        <v>3190.55</v>
      </c>
      <c r="D211" s="507">
        <v>3214.8166666666671</v>
      </c>
      <c r="E211" s="507">
        <v>3150.733333333334</v>
      </c>
      <c r="F211" s="507">
        <v>3110.916666666667</v>
      </c>
      <c r="G211" s="507">
        <v>3046.8333333333339</v>
      </c>
      <c r="H211" s="507">
        <v>3254.6333333333341</v>
      </c>
      <c r="I211" s="507">
        <v>3318.7166666666672</v>
      </c>
      <c r="J211" s="507">
        <v>3358.5333333333342</v>
      </c>
      <c r="K211" s="506">
        <v>3278.9</v>
      </c>
      <c r="L211" s="506">
        <v>3175</v>
      </c>
      <c r="M211" s="506">
        <v>9.9181500000000007</v>
      </c>
    </row>
    <row r="212" spans="1:13">
      <c r="A212" s="254">
        <v>202</v>
      </c>
      <c r="B212" s="509" t="s">
        <v>383</v>
      </c>
      <c r="C212" s="506">
        <v>43.1</v>
      </c>
      <c r="D212" s="507">
        <v>43.733333333333327</v>
      </c>
      <c r="E212" s="507">
        <v>42.066666666666656</v>
      </c>
      <c r="F212" s="507">
        <v>41.033333333333331</v>
      </c>
      <c r="G212" s="507">
        <v>39.36666666666666</v>
      </c>
      <c r="H212" s="507">
        <v>44.766666666666652</v>
      </c>
      <c r="I212" s="507">
        <v>46.433333333333323</v>
      </c>
      <c r="J212" s="507">
        <v>47.466666666666647</v>
      </c>
      <c r="K212" s="506">
        <v>45.4</v>
      </c>
      <c r="L212" s="506">
        <v>42.7</v>
      </c>
      <c r="M212" s="506">
        <v>56.608170000000001</v>
      </c>
    </row>
    <row r="213" spans="1:13">
      <c r="A213" s="254">
        <v>203</v>
      </c>
      <c r="B213" s="509" t="s">
        <v>112</v>
      </c>
      <c r="C213" s="506">
        <v>326.39999999999998</v>
      </c>
      <c r="D213" s="507">
        <v>328.31666666666666</v>
      </c>
      <c r="E213" s="507">
        <v>323.08333333333331</v>
      </c>
      <c r="F213" s="507">
        <v>319.76666666666665</v>
      </c>
      <c r="G213" s="507">
        <v>314.5333333333333</v>
      </c>
      <c r="H213" s="507">
        <v>331.63333333333333</v>
      </c>
      <c r="I213" s="507">
        <v>336.86666666666667</v>
      </c>
      <c r="J213" s="507">
        <v>340.18333333333334</v>
      </c>
      <c r="K213" s="506">
        <v>333.55</v>
      </c>
      <c r="L213" s="506">
        <v>325</v>
      </c>
      <c r="M213" s="506">
        <v>110.28677999999999</v>
      </c>
    </row>
    <row r="214" spans="1:13">
      <c r="A214" s="254">
        <v>204</v>
      </c>
      <c r="B214" s="509" t="s">
        <v>384</v>
      </c>
      <c r="C214" s="506">
        <v>1046.05</v>
      </c>
      <c r="D214" s="507">
        <v>1050.6499999999999</v>
      </c>
      <c r="E214" s="507">
        <v>1031.3999999999996</v>
      </c>
      <c r="F214" s="507">
        <v>1016.7499999999998</v>
      </c>
      <c r="G214" s="507">
        <v>997.49999999999955</v>
      </c>
      <c r="H214" s="507">
        <v>1065.2999999999997</v>
      </c>
      <c r="I214" s="507">
        <v>1084.5500000000002</v>
      </c>
      <c r="J214" s="507">
        <v>1099.1999999999998</v>
      </c>
      <c r="K214" s="506">
        <v>1069.9000000000001</v>
      </c>
      <c r="L214" s="506">
        <v>1036</v>
      </c>
      <c r="M214" s="506">
        <v>3.8776099999999998</v>
      </c>
    </row>
    <row r="215" spans="1:13">
      <c r="A215" s="254">
        <v>205</v>
      </c>
      <c r="B215" s="509" t="s">
        <v>385</v>
      </c>
      <c r="C215" s="506">
        <v>125.15</v>
      </c>
      <c r="D215" s="507">
        <v>127.66666666666667</v>
      </c>
      <c r="E215" s="507">
        <v>122.63333333333335</v>
      </c>
      <c r="F215" s="507">
        <v>120.11666666666669</v>
      </c>
      <c r="G215" s="507">
        <v>115.08333333333337</v>
      </c>
      <c r="H215" s="507">
        <v>130.18333333333334</v>
      </c>
      <c r="I215" s="507">
        <v>135.21666666666667</v>
      </c>
      <c r="J215" s="507">
        <v>137.73333333333332</v>
      </c>
      <c r="K215" s="506">
        <v>132.69999999999999</v>
      </c>
      <c r="L215" s="506">
        <v>125.15</v>
      </c>
      <c r="M215" s="506">
        <v>24.576830000000001</v>
      </c>
    </row>
    <row r="216" spans="1:13">
      <c r="A216" s="254">
        <v>206</v>
      </c>
      <c r="B216" s="509" t="s">
        <v>113</v>
      </c>
      <c r="C216" s="506">
        <v>235.9</v>
      </c>
      <c r="D216" s="507">
        <v>237.19999999999996</v>
      </c>
      <c r="E216" s="507">
        <v>232.39999999999992</v>
      </c>
      <c r="F216" s="507">
        <v>228.89999999999995</v>
      </c>
      <c r="G216" s="507">
        <v>224.09999999999991</v>
      </c>
      <c r="H216" s="507">
        <v>240.69999999999993</v>
      </c>
      <c r="I216" s="507">
        <v>245.49999999999994</v>
      </c>
      <c r="J216" s="507">
        <v>248.99999999999994</v>
      </c>
      <c r="K216" s="506">
        <v>242</v>
      </c>
      <c r="L216" s="506">
        <v>233.7</v>
      </c>
      <c r="M216" s="506">
        <v>90.974909999999994</v>
      </c>
    </row>
    <row r="217" spans="1:13">
      <c r="A217" s="254">
        <v>207</v>
      </c>
      <c r="B217" s="509" t="s">
        <v>114</v>
      </c>
      <c r="C217" s="506">
        <v>2226.3000000000002</v>
      </c>
      <c r="D217" s="507">
        <v>2235.85</v>
      </c>
      <c r="E217" s="507">
        <v>2209.6999999999998</v>
      </c>
      <c r="F217" s="507">
        <v>2193.1</v>
      </c>
      <c r="G217" s="507">
        <v>2166.9499999999998</v>
      </c>
      <c r="H217" s="507">
        <v>2252.4499999999998</v>
      </c>
      <c r="I217" s="507">
        <v>2278.6000000000004</v>
      </c>
      <c r="J217" s="507">
        <v>2295.1999999999998</v>
      </c>
      <c r="K217" s="506">
        <v>2262</v>
      </c>
      <c r="L217" s="506">
        <v>2219.25</v>
      </c>
      <c r="M217" s="506">
        <v>37.033650000000002</v>
      </c>
    </row>
    <row r="218" spans="1:13">
      <c r="A218" s="254">
        <v>208</v>
      </c>
      <c r="B218" s="509" t="s">
        <v>250</v>
      </c>
      <c r="C218" s="506">
        <v>295.10000000000002</v>
      </c>
      <c r="D218" s="507">
        <v>298.41666666666669</v>
      </c>
      <c r="E218" s="507">
        <v>290.43333333333339</v>
      </c>
      <c r="F218" s="507">
        <v>285.76666666666671</v>
      </c>
      <c r="G218" s="507">
        <v>277.78333333333342</v>
      </c>
      <c r="H218" s="507">
        <v>303.08333333333337</v>
      </c>
      <c r="I218" s="507">
        <v>311.06666666666661</v>
      </c>
      <c r="J218" s="507">
        <v>315.73333333333335</v>
      </c>
      <c r="K218" s="506">
        <v>306.39999999999998</v>
      </c>
      <c r="L218" s="506">
        <v>293.75</v>
      </c>
      <c r="M218" s="506">
        <v>4.8878199999999996</v>
      </c>
    </row>
    <row r="219" spans="1:13">
      <c r="A219" s="254">
        <v>209</v>
      </c>
      <c r="B219" s="509" t="s">
        <v>386</v>
      </c>
      <c r="C219" s="506">
        <v>46989.25</v>
      </c>
      <c r="D219" s="507">
        <v>47576.416666666664</v>
      </c>
      <c r="E219" s="507">
        <v>46112.833333333328</v>
      </c>
      <c r="F219" s="507">
        <v>45236.416666666664</v>
      </c>
      <c r="G219" s="507">
        <v>43772.833333333328</v>
      </c>
      <c r="H219" s="507">
        <v>48452.833333333328</v>
      </c>
      <c r="I219" s="507">
        <v>49916.416666666657</v>
      </c>
      <c r="J219" s="507">
        <v>50792.833333333328</v>
      </c>
      <c r="K219" s="506">
        <v>49040</v>
      </c>
      <c r="L219" s="506">
        <v>46700</v>
      </c>
      <c r="M219" s="506">
        <v>7.9430000000000001E-2</v>
      </c>
    </row>
    <row r="220" spans="1:13">
      <c r="A220" s="254">
        <v>210</v>
      </c>
      <c r="B220" s="509" t="s">
        <v>251</v>
      </c>
      <c r="C220" s="506">
        <v>47.3</v>
      </c>
      <c r="D220" s="507">
        <v>47.93333333333333</v>
      </c>
      <c r="E220" s="507">
        <v>46.466666666666661</v>
      </c>
      <c r="F220" s="507">
        <v>45.633333333333333</v>
      </c>
      <c r="G220" s="507">
        <v>44.166666666666664</v>
      </c>
      <c r="H220" s="507">
        <v>48.766666666666659</v>
      </c>
      <c r="I220" s="507">
        <v>50.233333333333327</v>
      </c>
      <c r="J220" s="507">
        <v>51.066666666666656</v>
      </c>
      <c r="K220" s="506">
        <v>49.4</v>
      </c>
      <c r="L220" s="506">
        <v>47.1</v>
      </c>
      <c r="M220" s="506">
        <v>25.02411</v>
      </c>
    </row>
    <row r="221" spans="1:13">
      <c r="A221" s="254">
        <v>211</v>
      </c>
      <c r="B221" s="509" t="s">
        <v>108</v>
      </c>
      <c r="C221" s="506">
        <v>2515.5500000000002</v>
      </c>
      <c r="D221" s="507">
        <v>2520.1</v>
      </c>
      <c r="E221" s="507">
        <v>2498.1999999999998</v>
      </c>
      <c r="F221" s="507">
        <v>2480.85</v>
      </c>
      <c r="G221" s="507">
        <v>2458.9499999999998</v>
      </c>
      <c r="H221" s="507">
        <v>2537.4499999999998</v>
      </c>
      <c r="I221" s="507">
        <v>2559.3500000000004</v>
      </c>
      <c r="J221" s="507">
        <v>2576.6999999999998</v>
      </c>
      <c r="K221" s="506">
        <v>2542</v>
      </c>
      <c r="L221" s="506">
        <v>2502.75</v>
      </c>
      <c r="M221" s="506">
        <v>33.624420000000001</v>
      </c>
    </row>
    <row r="222" spans="1:13">
      <c r="A222" s="254">
        <v>212</v>
      </c>
      <c r="B222" s="509" t="s">
        <v>836</v>
      </c>
      <c r="C222" s="506">
        <v>280.45</v>
      </c>
      <c r="D222" s="507">
        <v>283.03333333333336</v>
      </c>
      <c r="E222" s="507">
        <v>276.56666666666672</v>
      </c>
      <c r="F222" s="507">
        <v>272.68333333333334</v>
      </c>
      <c r="G222" s="507">
        <v>266.2166666666667</v>
      </c>
      <c r="H222" s="507">
        <v>286.91666666666674</v>
      </c>
      <c r="I222" s="507">
        <v>293.38333333333333</v>
      </c>
      <c r="J222" s="507">
        <v>297.26666666666677</v>
      </c>
      <c r="K222" s="506">
        <v>289.5</v>
      </c>
      <c r="L222" s="506">
        <v>279.14999999999998</v>
      </c>
      <c r="M222" s="506">
        <v>0.90429999999999999</v>
      </c>
    </row>
    <row r="223" spans="1:13">
      <c r="A223" s="254">
        <v>213</v>
      </c>
      <c r="B223" s="509" t="s">
        <v>116</v>
      </c>
      <c r="C223" s="506">
        <v>589.5</v>
      </c>
      <c r="D223" s="507">
        <v>593.38333333333333</v>
      </c>
      <c r="E223" s="507">
        <v>583.11666666666667</v>
      </c>
      <c r="F223" s="507">
        <v>576.73333333333335</v>
      </c>
      <c r="G223" s="507">
        <v>566.4666666666667</v>
      </c>
      <c r="H223" s="507">
        <v>599.76666666666665</v>
      </c>
      <c r="I223" s="507">
        <v>610.0333333333333</v>
      </c>
      <c r="J223" s="507">
        <v>616.41666666666663</v>
      </c>
      <c r="K223" s="506">
        <v>603.65</v>
      </c>
      <c r="L223" s="506">
        <v>587</v>
      </c>
      <c r="M223" s="506">
        <v>202.14081999999999</v>
      </c>
    </row>
    <row r="224" spans="1:13">
      <c r="A224" s="254">
        <v>214</v>
      </c>
      <c r="B224" s="509" t="s">
        <v>252</v>
      </c>
      <c r="C224" s="506">
        <v>1475.1</v>
      </c>
      <c r="D224" s="507">
        <v>1478.25</v>
      </c>
      <c r="E224" s="507">
        <v>1451.4</v>
      </c>
      <c r="F224" s="507">
        <v>1427.7</v>
      </c>
      <c r="G224" s="507">
        <v>1400.8500000000001</v>
      </c>
      <c r="H224" s="507">
        <v>1501.95</v>
      </c>
      <c r="I224" s="507">
        <v>1528.8</v>
      </c>
      <c r="J224" s="507">
        <v>1552.5</v>
      </c>
      <c r="K224" s="506">
        <v>1505.1</v>
      </c>
      <c r="L224" s="506">
        <v>1454.55</v>
      </c>
      <c r="M224" s="506">
        <v>2.7444299999999999</v>
      </c>
    </row>
    <row r="225" spans="1:13">
      <c r="A225" s="254">
        <v>215</v>
      </c>
      <c r="B225" s="509" t="s">
        <v>117</v>
      </c>
      <c r="C225" s="506">
        <v>426.55</v>
      </c>
      <c r="D225" s="507">
        <v>432.4666666666667</v>
      </c>
      <c r="E225" s="507">
        <v>419.08333333333337</v>
      </c>
      <c r="F225" s="507">
        <v>411.61666666666667</v>
      </c>
      <c r="G225" s="507">
        <v>398.23333333333335</v>
      </c>
      <c r="H225" s="507">
        <v>439.93333333333339</v>
      </c>
      <c r="I225" s="507">
        <v>453.31666666666672</v>
      </c>
      <c r="J225" s="507">
        <v>460.78333333333342</v>
      </c>
      <c r="K225" s="506">
        <v>445.85</v>
      </c>
      <c r="L225" s="506">
        <v>425</v>
      </c>
      <c r="M225" s="506">
        <v>55.886899999999997</v>
      </c>
    </row>
    <row r="226" spans="1:13">
      <c r="A226" s="254">
        <v>216</v>
      </c>
      <c r="B226" s="509" t="s">
        <v>387</v>
      </c>
      <c r="C226" s="506">
        <v>405</v>
      </c>
      <c r="D226" s="507">
        <v>408.0333333333333</v>
      </c>
      <c r="E226" s="507">
        <v>400.06666666666661</v>
      </c>
      <c r="F226" s="507">
        <v>395.13333333333333</v>
      </c>
      <c r="G226" s="507">
        <v>387.16666666666663</v>
      </c>
      <c r="H226" s="507">
        <v>412.96666666666658</v>
      </c>
      <c r="I226" s="507">
        <v>420.93333333333328</v>
      </c>
      <c r="J226" s="507">
        <v>425.86666666666656</v>
      </c>
      <c r="K226" s="506">
        <v>416</v>
      </c>
      <c r="L226" s="506">
        <v>403.1</v>
      </c>
      <c r="M226" s="506">
        <v>5.6429299999999998</v>
      </c>
    </row>
    <row r="227" spans="1:13">
      <c r="A227" s="254">
        <v>217</v>
      </c>
      <c r="B227" s="509" t="s">
        <v>388</v>
      </c>
      <c r="C227" s="506">
        <v>2797.85</v>
      </c>
      <c r="D227" s="507">
        <v>2794.2833333333333</v>
      </c>
      <c r="E227" s="507">
        <v>2763.5666666666666</v>
      </c>
      <c r="F227" s="507">
        <v>2729.2833333333333</v>
      </c>
      <c r="G227" s="507">
        <v>2698.5666666666666</v>
      </c>
      <c r="H227" s="507">
        <v>2828.5666666666666</v>
      </c>
      <c r="I227" s="507">
        <v>2859.2833333333328</v>
      </c>
      <c r="J227" s="507">
        <v>2893.5666666666666</v>
      </c>
      <c r="K227" s="506">
        <v>2825</v>
      </c>
      <c r="L227" s="506">
        <v>2760</v>
      </c>
      <c r="M227" s="506">
        <v>1.281E-2</v>
      </c>
    </row>
    <row r="228" spans="1:13">
      <c r="A228" s="254">
        <v>218</v>
      </c>
      <c r="B228" s="509" t="s">
        <v>253</v>
      </c>
      <c r="C228" s="506">
        <v>35.85</v>
      </c>
      <c r="D228" s="507">
        <v>36.75</v>
      </c>
      <c r="E228" s="507">
        <v>34.700000000000003</v>
      </c>
      <c r="F228" s="507">
        <v>33.550000000000004</v>
      </c>
      <c r="G228" s="507">
        <v>31.500000000000007</v>
      </c>
      <c r="H228" s="507">
        <v>37.9</v>
      </c>
      <c r="I228" s="507">
        <v>39.949999999999996</v>
      </c>
      <c r="J228" s="507">
        <v>41.099999999999994</v>
      </c>
      <c r="K228" s="506">
        <v>38.799999999999997</v>
      </c>
      <c r="L228" s="506">
        <v>35.6</v>
      </c>
      <c r="M228" s="506">
        <v>291.81133999999997</v>
      </c>
    </row>
    <row r="229" spans="1:13">
      <c r="A229" s="254">
        <v>219</v>
      </c>
      <c r="B229" s="509" t="s">
        <v>119</v>
      </c>
      <c r="C229" s="506">
        <v>60.9</v>
      </c>
      <c r="D229" s="507">
        <v>61.75</v>
      </c>
      <c r="E229" s="507">
        <v>59.8</v>
      </c>
      <c r="F229" s="507">
        <v>58.699999999999996</v>
      </c>
      <c r="G229" s="507">
        <v>56.749999999999993</v>
      </c>
      <c r="H229" s="507">
        <v>62.85</v>
      </c>
      <c r="I229" s="507">
        <v>64.800000000000011</v>
      </c>
      <c r="J229" s="507">
        <v>65.900000000000006</v>
      </c>
      <c r="K229" s="506">
        <v>63.7</v>
      </c>
      <c r="L229" s="506">
        <v>60.65</v>
      </c>
      <c r="M229" s="506">
        <v>323.00124</v>
      </c>
    </row>
    <row r="230" spans="1:13">
      <c r="A230" s="254">
        <v>220</v>
      </c>
      <c r="B230" s="509" t="s">
        <v>389</v>
      </c>
      <c r="C230" s="506">
        <v>52.75</v>
      </c>
      <c r="D230" s="507">
        <v>53.516666666666673</v>
      </c>
      <c r="E230" s="507">
        <v>51.733333333333348</v>
      </c>
      <c r="F230" s="507">
        <v>50.716666666666676</v>
      </c>
      <c r="G230" s="507">
        <v>48.933333333333351</v>
      </c>
      <c r="H230" s="507">
        <v>54.533333333333346</v>
      </c>
      <c r="I230" s="507">
        <v>56.316666666666663</v>
      </c>
      <c r="J230" s="507">
        <v>57.333333333333343</v>
      </c>
      <c r="K230" s="506">
        <v>55.3</v>
      </c>
      <c r="L230" s="506">
        <v>52.5</v>
      </c>
      <c r="M230" s="506">
        <v>46.252160000000003</v>
      </c>
    </row>
    <row r="231" spans="1:13">
      <c r="A231" s="254">
        <v>221</v>
      </c>
      <c r="B231" s="509" t="s">
        <v>390</v>
      </c>
      <c r="C231" s="506">
        <v>1089.6500000000001</v>
      </c>
      <c r="D231" s="507">
        <v>1106.2166666666667</v>
      </c>
      <c r="E231" s="507">
        <v>1054.4333333333334</v>
      </c>
      <c r="F231" s="507">
        <v>1019.2166666666667</v>
      </c>
      <c r="G231" s="507">
        <v>967.43333333333339</v>
      </c>
      <c r="H231" s="507">
        <v>1141.4333333333334</v>
      </c>
      <c r="I231" s="507">
        <v>1193.2166666666667</v>
      </c>
      <c r="J231" s="507">
        <v>1228.4333333333334</v>
      </c>
      <c r="K231" s="506">
        <v>1158</v>
      </c>
      <c r="L231" s="506">
        <v>1071</v>
      </c>
      <c r="M231" s="506">
        <v>0.27177000000000001</v>
      </c>
    </row>
    <row r="232" spans="1:13">
      <c r="A232" s="254">
        <v>222</v>
      </c>
      <c r="B232" s="509" t="s">
        <v>391</v>
      </c>
      <c r="C232" s="506">
        <v>330.15</v>
      </c>
      <c r="D232" s="507">
        <v>333.53333333333336</v>
      </c>
      <c r="E232" s="507">
        <v>320.76666666666671</v>
      </c>
      <c r="F232" s="507">
        <v>311.38333333333333</v>
      </c>
      <c r="G232" s="507">
        <v>298.61666666666667</v>
      </c>
      <c r="H232" s="507">
        <v>342.91666666666674</v>
      </c>
      <c r="I232" s="507">
        <v>355.68333333333339</v>
      </c>
      <c r="J232" s="507">
        <v>365.06666666666678</v>
      </c>
      <c r="K232" s="506">
        <v>346.3</v>
      </c>
      <c r="L232" s="506">
        <v>324.14999999999998</v>
      </c>
      <c r="M232" s="506">
        <v>7.7802499999999997</v>
      </c>
    </row>
    <row r="233" spans="1:13">
      <c r="A233" s="254">
        <v>223</v>
      </c>
      <c r="B233" s="509" t="s">
        <v>746</v>
      </c>
      <c r="C233" s="506">
        <v>1180.5</v>
      </c>
      <c r="D233" s="507">
        <v>1184.2833333333333</v>
      </c>
      <c r="E233" s="507">
        <v>1158.5666666666666</v>
      </c>
      <c r="F233" s="507">
        <v>1136.6333333333332</v>
      </c>
      <c r="G233" s="507">
        <v>1110.9166666666665</v>
      </c>
      <c r="H233" s="507">
        <v>1206.2166666666667</v>
      </c>
      <c r="I233" s="507">
        <v>1231.9333333333334</v>
      </c>
      <c r="J233" s="507">
        <v>1253.8666666666668</v>
      </c>
      <c r="K233" s="506">
        <v>1210</v>
      </c>
      <c r="L233" s="506">
        <v>1162.3499999999999</v>
      </c>
      <c r="M233" s="506">
        <v>1.6681600000000001</v>
      </c>
    </row>
    <row r="234" spans="1:13">
      <c r="A234" s="254">
        <v>224</v>
      </c>
      <c r="B234" s="509" t="s">
        <v>750</v>
      </c>
      <c r="C234" s="506">
        <v>588.29999999999995</v>
      </c>
      <c r="D234" s="507">
        <v>595.93333333333328</v>
      </c>
      <c r="E234" s="507">
        <v>577.86666666666656</v>
      </c>
      <c r="F234" s="507">
        <v>567.43333333333328</v>
      </c>
      <c r="G234" s="507">
        <v>549.36666666666656</v>
      </c>
      <c r="H234" s="507">
        <v>606.36666666666656</v>
      </c>
      <c r="I234" s="507">
        <v>624.43333333333339</v>
      </c>
      <c r="J234" s="507">
        <v>634.86666666666656</v>
      </c>
      <c r="K234" s="506">
        <v>614</v>
      </c>
      <c r="L234" s="506">
        <v>585.5</v>
      </c>
      <c r="M234" s="506">
        <v>5.6385800000000001</v>
      </c>
    </row>
    <row r="235" spans="1:13">
      <c r="A235" s="254">
        <v>225</v>
      </c>
      <c r="B235" s="509" t="s">
        <v>392</v>
      </c>
      <c r="C235" s="506">
        <v>113.8</v>
      </c>
      <c r="D235" s="507">
        <v>116.60000000000001</v>
      </c>
      <c r="E235" s="507">
        <v>109.70000000000002</v>
      </c>
      <c r="F235" s="507">
        <v>105.60000000000001</v>
      </c>
      <c r="G235" s="507">
        <v>98.700000000000017</v>
      </c>
      <c r="H235" s="507">
        <v>120.70000000000002</v>
      </c>
      <c r="I235" s="507">
        <v>127.60000000000002</v>
      </c>
      <c r="J235" s="507">
        <v>131.70000000000002</v>
      </c>
      <c r="K235" s="506">
        <v>123.5</v>
      </c>
      <c r="L235" s="506">
        <v>112.5</v>
      </c>
      <c r="M235" s="506">
        <v>61.563040000000001</v>
      </c>
    </row>
    <row r="236" spans="1:13">
      <c r="A236" s="254">
        <v>226</v>
      </c>
      <c r="B236" s="509" t="s">
        <v>393</v>
      </c>
      <c r="C236" s="506">
        <v>84.4</v>
      </c>
      <c r="D236" s="507">
        <v>85.166666666666671</v>
      </c>
      <c r="E236" s="507">
        <v>83.283333333333346</v>
      </c>
      <c r="F236" s="507">
        <v>82.166666666666671</v>
      </c>
      <c r="G236" s="507">
        <v>80.283333333333346</v>
      </c>
      <c r="H236" s="507">
        <v>86.283333333333346</v>
      </c>
      <c r="I236" s="507">
        <v>88.166666666666671</v>
      </c>
      <c r="J236" s="507">
        <v>89.283333333333346</v>
      </c>
      <c r="K236" s="506">
        <v>87.05</v>
      </c>
      <c r="L236" s="506">
        <v>84.05</v>
      </c>
      <c r="M236" s="506">
        <v>18.769189999999998</v>
      </c>
    </row>
    <row r="237" spans="1:13">
      <c r="A237" s="254">
        <v>227</v>
      </c>
      <c r="B237" s="509" t="s">
        <v>126</v>
      </c>
      <c r="C237" s="506">
        <v>210.6</v>
      </c>
      <c r="D237" s="507">
        <v>211.01666666666665</v>
      </c>
      <c r="E237" s="507">
        <v>208.1333333333333</v>
      </c>
      <c r="F237" s="507">
        <v>205.66666666666666</v>
      </c>
      <c r="G237" s="507">
        <v>202.7833333333333</v>
      </c>
      <c r="H237" s="507">
        <v>213.48333333333329</v>
      </c>
      <c r="I237" s="507">
        <v>216.36666666666662</v>
      </c>
      <c r="J237" s="507">
        <v>218.83333333333329</v>
      </c>
      <c r="K237" s="506">
        <v>213.9</v>
      </c>
      <c r="L237" s="506">
        <v>208.55</v>
      </c>
      <c r="M237" s="506">
        <v>785.78697999999997</v>
      </c>
    </row>
    <row r="238" spans="1:13">
      <c r="A238" s="254">
        <v>228</v>
      </c>
      <c r="B238" s="509" t="s">
        <v>395</v>
      </c>
      <c r="C238" s="506">
        <v>124</v>
      </c>
      <c r="D238" s="507">
        <v>125.26666666666667</v>
      </c>
      <c r="E238" s="507">
        <v>121.68333333333334</v>
      </c>
      <c r="F238" s="507">
        <v>119.36666666666667</v>
      </c>
      <c r="G238" s="507">
        <v>115.78333333333335</v>
      </c>
      <c r="H238" s="507">
        <v>127.58333333333333</v>
      </c>
      <c r="I238" s="507">
        <v>131.16666666666669</v>
      </c>
      <c r="J238" s="507">
        <v>133.48333333333332</v>
      </c>
      <c r="K238" s="506">
        <v>128.85</v>
      </c>
      <c r="L238" s="506">
        <v>122.95</v>
      </c>
      <c r="M238" s="506">
        <v>4.3943599999999998</v>
      </c>
    </row>
    <row r="239" spans="1:13">
      <c r="A239" s="254">
        <v>229</v>
      </c>
      <c r="B239" s="509" t="s">
        <v>396</v>
      </c>
      <c r="C239" s="506">
        <v>163.19999999999999</v>
      </c>
      <c r="D239" s="507">
        <v>166.46666666666667</v>
      </c>
      <c r="E239" s="507">
        <v>158.83333333333334</v>
      </c>
      <c r="F239" s="507">
        <v>154.46666666666667</v>
      </c>
      <c r="G239" s="507">
        <v>146.83333333333334</v>
      </c>
      <c r="H239" s="507">
        <v>170.83333333333334</v>
      </c>
      <c r="I239" s="507">
        <v>178.46666666666667</v>
      </c>
      <c r="J239" s="507">
        <v>182.83333333333334</v>
      </c>
      <c r="K239" s="506">
        <v>174.1</v>
      </c>
      <c r="L239" s="506">
        <v>162.1</v>
      </c>
      <c r="M239" s="506">
        <v>22.099779999999999</v>
      </c>
    </row>
    <row r="240" spans="1:13">
      <c r="A240" s="254">
        <v>230</v>
      </c>
      <c r="B240" s="509" t="s">
        <v>115</v>
      </c>
      <c r="C240" s="506">
        <v>214.8</v>
      </c>
      <c r="D240" s="507">
        <v>217.35</v>
      </c>
      <c r="E240" s="507">
        <v>210.95</v>
      </c>
      <c r="F240" s="507">
        <v>207.1</v>
      </c>
      <c r="G240" s="507">
        <v>200.7</v>
      </c>
      <c r="H240" s="507">
        <v>221.2</v>
      </c>
      <c r="I240" s="507">
        <v>227.60000000000002</v>
      </c>
      <c r="J240" s="507">
        <v>231.45</v>
      </c>
      <c r="K240" s="506">
        <v>223.75</v>
      </c>
      <c r="L240" s="506">
        <v>213.5</v>
      </c>
      <c r="M240" s="506">
        <v>170.70296999999999</v>
      </c>
    </row>
    <row r="241" spans="1:13">
      <c r="A241" s="254">
        <v>231</v>
      </c>
      <c r="B241" s="509" t="s">
        <v>397</v>
      </c>
      <c r="C241" s="506">
        <v>91.6</v>
      </c>
      <c r="D241" s="507">
        <v>94.75</v>
      </c>
      <c r="E241" s="507">
        <v>87.55</v>
      </c>
      <c r="F241" s="507">
        <v>83.5</v>
      </c>
      <c r="G241" s="507">
        <v>76.3</v>
      </c>
      <c r="H241" s="507">
        <v>98.8</v>
      </c>
      <c r="I241" s="507">
        <v>105.99999999999999</v>
      </c>
      <c r="J241" s="507">
        <v>110.05</v>
      </c>
      <c r="K241" s="506">
        <v>101.95</v>
      </c>
      <c r="L241" s="506">
        <v>90.7</v>
      </c>
      <c r="M241" s="506">
        <v>131.28416000000001</v>
      </c>
    </row>
    <row r="242" spans="1:13">
      <c r="A242" s="254">
        <v>232</v>
      </c>
      <c r="B242" s="509" t="s">
        <v>747</v>
      </c>
      <c r="C242" s="506">
        <v>8127.15</v>
      </c>
      <c r="D242" s="507">
        <v>8192.6833333333325</v>
      </c>
      <c r="E242" s="507">
        <v>7960.0166666666646</v>
      </c>
      <c r="F242" s="507">
        <v>7792.8833333333323</v>
      </c>
      <c r="G242" s="507">
        <v>7560.2166666666644</v>
      </c>
      <c r="H242" s="507">
        <v>8359.8166666666657</v>
      </c>
      <c r="I242" s="507">
        <v>8592.4833333333336</v>
      </c>
      <c r="J242" s="507">
        <v>8759.616666666665</v>
      </c>
      <c r="K242" s="506">
        <v>8425.35</v>
      </c>
      <c r="L242" s="506">
        <v>8025.55</v>
      </c>
      <c r="M242" s="506">
        <v>0.79449000000000003</v>
      </c>
    </row>
    <row r="243" spans="1:13">
      <c r="A243" s="254">
        <v>233</v>
      </c>
      <c r="B243" s="509" t="s">
        <v>254</v>
      </c>
      <c r="C243" s="506">
        <v>116.3</v>
      </c>
      <c r="D243" s="507">
        <v>118.96666666666665</v>
      </c>
      <c r="E243" s="507">
        <v>112.63333333333331</v>
      </c>
      <c r="F243" s="507">
        <v>108.96666666666665</v>
      </c>
      <c r="G243" s="507">
        <v>102.63333333333331</v>
      </c>
      <c r="H243" s="507">
        <v>122.63333333333331</v>
      </c>
      <c r="I243" s="507">
        <v>128.96666666666664</v>
      </c>
      <c r="J243" s="507">
        <v>132.63333333333333</v>
      </c>
      <c r="K243" s="506">
        <v>125.3</v>
      </c>
      <c r="L243" s="506">
        <v>115.3</v>
      </c>
      <c r="M243" s="506">
        <v>22.210570000000001</v>
      </c>
    </row>
    <row r="244" spans="1:13">
      <c r="A244" s="254">
        <v>234</v>
      </c>
      <c r="B244" s="509" t="s">
        <v>398</v>
      </c>
      <c r="C244" s="506">
        <v>343.85</v>
      </c>
      <c r="D244" s="507">
        <v>346.93333333333339</v>
      </c>
      <c r="E244" s="507">
        <v>337.06666666666678</v>
      </c>
      <c r="F244" s="507">
        <v>330.28333333333336</v>
      </c>
      <c r="G244" s="507">
        <v>320.41666666666674</v>
      </c>
      <c r="H244" s="507">
        <v>353.71666666666681</v>
      </c>
      <c r="I244" s="507">
        <v>363.58333333333337</v>
      </c>
      <c r="J244" s="507">
        <v>370.36666666666684</v>
      </c>
      <c r="K244" s="506">
        <v>356.8</v>
      </c>
      <c r="L244" s="506">
        <v>340.15</v>
      </c>
      <c r="M244" s="506">
        <v>39.154870000000003</v>
      </c>
    </row>
    <row r="245" spans="1:13">
      <c r="A245" s="254">
        <v>235</v>
      </c>
      <c r="B245" s="509" t="s">
        <v>255</v>
      </c>
      <c r="C245" s="506">
        <v>119.75</v>
      </c>
      <c r="D245" s="507">
        <v>120.03333333333335</v>
      </c>
      <c r="E245" s="507">
        <v>118.7166666666667</v>
      </c>
      <c r="F245" s="507">
        <v>117.68333333333335</v>
      </c>
      <c r="G245" s="507">
        <v>116.3666666666667</v>
      </c>
      <c r="H245" s="507">
        <v>121.06666666666669</v>
      </c>
      <c r="I245" s="507">
        <v>122.38333333333333</v>
      </c>
      <c r="J245" s="507">
        <v>123.41666666666669</v>
      </c>
      <c r="K245" s="506">
        <v>121.35</v>
      </c>
      <c r="L245" s="506">
        <v>119</v>
      </c>
      <c r="M245" s="506">
        <v>7.9086299999999996</v>
      </c>
    </row>
    <row r="246" spans="1:13">
      <c r="A246" s="254">
        <v>236</v>
      </c>
      <c r="B246" s="509" t="s">
        <v>125</v>
      </c>
      <c r="C246" s="506">
        <v>98.2</v>
      </c>
      <c r="D246" s="507">
        <v>99.149999999999991</v>
      </c>
      <c r="E246" s="507">
        <v>97.049999999999983</v>
      </c>
      <c r="F246" s="507">
        <v>95.899999999999991</v>
      </c>
      <c r="G246" s="507">
        <v>93.799999999999983</v>
      </c>
      <c r="H246" s="507">
        <v>100.29999999999998</v>
      </c>
      <c r="I246" s="507">
        <v>102.39999999999998</v>
      </c>
      <c r="J246" s="507">
        <v>103.54999999999998</v>
      </c>
      <c r="K246" s="506">
        <v>101.25</v>
      </c>
      <c r="L246" s="506">
        <v>98</v>
      </c>
      <c r="M246" s="506">
        <v>209.22333</v>
      </c>
    </row>
    <row r="247" spans="1:13">
      <c r="A247" s="254">
        <v>237</v>
      </c>
      <c r="B247" s="509" t="s">
        <v>399</v>
      </c>
      <c r="C247" s="506">
        <v>16.7</v>
      </c>
      <c r="D247" s="507">
        <v>16.95</v>
      </c>
      <c r="E247" s="507">
        <v>16.2</v>
      </c>
      <c r="F247" s="507">
        <v>15.7</v>
      </c>
      <c r="G247" s="507">
        <v>14.95</v>
      </c>
      <c r="H247" s="507">
        <v>17.45</v>
      </c>
      <c r="I247" s="507">
        <v>18.2</v>
      </c>
      <c r="J247" s="507">
        <v>18.7</v>
      </c>
      <c r="K247" s="506">
        <v>17.7</v>
      </c>
      <c r="L247" s="506">
        <v>16.45</v>
      </c>
      <c r="M247" s="506">
        <v>119.85999</v>
      </c>
    </row>
    <row r="248" spans="1:13">
      <c r="A248" s="254">
        <v>238</v>
      </c>
      <c r="B248" s="509" t="s">
        <v>772</v>
      </c>
      <c r="C248" s="506">
        <v>1824</v>
      </c>
      <c r="D248" s="507">
        <v>1848.1499999999999</v>
      </c>
      <c r="E248" s="507">
        <v>1776.8499999999997</v>
      </c>
      <c r="F248" s="507">
        <v>1729.6999999999998</v>
      </c>
      <c r="G248" s="507">
        <v>1658.3999999999996</v>
      </c>
      <c r="H248" s="507">
        <v>1895.2999999999997</v>
      </c>
      <c r="I248" s="507">
        <v>1966.6</v>
      </c>
      <c r="J248" s="507">
        <v>2013.7499999999998</v>
      </c>
      <c r="K248" s="506">
        <v>1919.45</v>
      </c>
      <c r="L248" s="506">
        <v>1801</v>
      </c>
      <c r="M248" s="506">
        <v>23.637509999999999</v>
      </c>
    </row>
    <row r="249" spans="1:13">
      <c r="A249" s="254">
        <v>239</v>
      </c>
      <c r="B249" s="509" t="s">
        <v>748</v>
      </c>
      <c r="C249" s="506">
        <v>280.39999999999998</v>
      </c>
      <c r="D249" s="507">
        <v>282.75</v>
      </c>
      <c r="E249" s="507">
        <v>277.5</v>
      </c>
      <c r="F249" s="507">
        <v>274.60000000000002</v>
      </c>
      <c r="G249" s="507">
        <v>269.35000000000002</v>
      </c>
      <c r="H249" s="507">
        <v>285.64999999999998</v>
      </c>
      <c r="I249" s="507">
        <v>290.89999999999998</v>
      </c>
      <c r="J249" s="507">
        <v>293.79999999999995</v>
      </c>
      <c r="K249" s="506">
        <v>288</v>
      </c>
      <c r="L249" s="506">
        <v>279.85000000000002</v>
      </c>
      <c r="M249" s="506">
        <v>0.48936000000000002</v>
      </c>
    </row>
    <row r="250" spans="1:13">
      <c r="A250" s="254">
        <v>240</v>
      </c>
      <c r="B250" s="509" t="s">
        <v>120</v>
      </c>
      <c r="C250" s="506">
        <v>501.05</v>
      </c>
      <c r="D250" s="507">
        <v>505.85000000000008</v>
      </c>
      <c r="E250" s="507">
        <v>493.30000000000018</v>
      </c>
      <c r="F250" s="507">
        <v>485.55000000000013</v>
      </c>
      <c r="G250" s="507">
        <v>473.00000000000023</v>
      </c>
      <c r="H250" s="507">
        <v>513.60000000000014</v>
      </c>
      <c r="I250" s="507">
        <v>526.15</v>
      </c>
      <c r="J250" s="507">
        <v>533.90000000000009</v>
      </c>
      <c r="K250" s="506">
        <v>518.4</v>
      </c>
      <c r="L250" s="506">
        <v>498.1</v>
      </c>
      <c r="M250" s="506">
        <v>23.220859999999998</v>
      </c>
    </row>
    <row r="251" spans="1:13">
      <c r="A251" s="254">
        <v>241</v>
      </c>
      <c r="B251" s="509" t="s">
        <v>827</v>
      </c>
      <c r="C251" s="506">
        <v>254.3</v>
      </c>
      <c r="D251" s="507">
        <v>257.18333333333334</v>
      </c>
      <c r="E251" s="507">
        <v>250.61666666666667</v>
      </c>
      <c r="F251" s="507">
        <v>246.93333333333334</v>
      </c>
      <c r="G251" s="507">
        <v>240.36666666666667</v>
      </c>
      <c r="H251" s="507">
        <v>260.86666666666667</v>
      </c>
      <c r="I251" s="507">
        <v>267.43333333333339</v>
      </c>
      <c r="J251" s="507">
        <v>271.11666666666667</v>
      </c>
      <c r="K251" s="506">
        <v>263.75</v>
      </c>
      <c r="L251" s="506">
        <v>253.5</v>
      </c>
      <c r="M251" s="506">
        <v>21.79326</v>
      </c>
    </row>
    <row r="252" spans="1:13">
      <c r="A252" s="254">
        <v>242</v>
      </c>
      <c r="B252" s="509" t="s">
        <v>122</v>
      </c>
      <c r="C252" s="506">
        <v>1008.95</v>
      </c>
      <c r="D252" s="507">
        <v>1016.85</v>
      </c>
      <c r="E252" s="507">
        <v>994.7</v>
      </c>
      <c r="F252" s="507">
        <v>980.45</v>
      </c>
      <c r="G252" s="507">
        <v>958.30000000000007</v>
      </c>
      <c r="H252" s="507">
        <v>1031.0999999999999</v>
      </c>
      <c r="I252" s="507">
        <v>1053.25</v>
      </c>
      <c r="J252" s="507">
        <v>1067.5</v>
      </c>
      <c r="K252" s="506">
        <v>1039</v>
      </c>
      <c r="L252" s="506">
        <v>1002.6</v>
      </c>
      <c r="M252" s="506">
        <v>47.125700000000002</v>
      </c>
    </row>
    <row r="253" spans="1:13">
      <c r="A253" s="254">
        <v>243</v>
      </c>
      <c r="B253" s="509" t="s">
        <v>256</v>
      </c>
      <c r="C253" s="506">
        <v>4761.7</v>
      </c>
      <c r="D253" s="507">
        <v>4780.2333333333336</v>
      </c>
      <c r="E253" s="507">
        <v>4716.4666666666672</v>
      </c>
      <c r="F253" s="507">
        <v>4671.2333333333336</v>
      </c>
      <c r="G253" s="507">
        <v>4607.4666666666672</v>
      </c>
      <c r="H253" s="507">
        <v>4825.4666666666672</v>
      </c>
      <c r="I253" s="507">
        <v>4889.2333333333336</v>
      </c>
      <c r="J253" s="507">
        <v>4934.4666666666672</v>
      </c>
      <c r="K253" s="506">
        <v>4844</v>
      </c>
      <c r="L253" s="506">
        <v>4735</v>
      </c>
      <c r="M253" s="506">
        <v>2.96665</v>
      </c>
    </row>
    <row r="254" spans="1:13">
      <c r="A254" s="254">
        <v>244</v>
      </c>
      <c r="B254" s="509" t="s">
        <v>124</v>
      </c>
      <c r="C254" s="506">
        <v>1387</v>
      </c>
      <c r="D254" s="507">
        <v>1389.6666666666667</v>
      </c>
      <c r="E254" s="507">
        <v>1379.3333333333335</v>
      </c>
      <c r="F254" s="507">
        <v>1371.6666666666667</v>
      </c>
      <c r="G254" s="507">
        <v>1361.3333333333335</v>
      </c>
      <c r="H254" s="507">
        <v>1397.3333333333335</v>
      </c>
      <c r="I254" s="507">
        <v>1407.666666666667</v>
      </c>
      <c r="J254" s="507">
        <v>1415.3333333333335</v>
      </c>
      <c r="K254" s="506">
        <v>1400</v>
      </c>
      <c r="L254" s="506">
        <v>1382</v>
      </c>
      <c r="M254" s="506">
        <v>76.267439999999993</v>
      </c>
    </row>
    <row r="255" spans="1:13">
      <c r="A255" s="254">
        <v>245</v>
      </c>
      <c r="B255" s="509" t="s">
        <v>749</v>
      </c>
      <c r="C255" s="506">
        <v>715.65</v>
      </c>
      <c r="D255" s="507">
        <v>720.78333333333342</v>
      </c>
      <c r="E255" s="507">
        <v>707.56666666666683</v>
      </c>
      <c r="F255" s="507">
        <v>699.48333333333346</v>
      </c>
      <c r="G255" s="507">
        <v>686.26666666666688</v>
      </c>
      <c r="H255" s="507">
        <v>728.86666666666679</v>
      </c>
      <c r="I255" s="507">
        <v>742.08333333333326</v>
      </c>
      <c r="J255" s="507">
        <v>750.16666666666674</v>
      </c>
      <c r="K255" s="506">
        <v>734</v>
      </c>
      <c r="L255" s="506">
        <v>712.7</v>
      </c>
      <c r="M255" s="506">
        <v>0.49112</v>
      </c>
    </row>
    <row r="256" spans="1:13">
      <c r="A256" s="254">
        <v>246</v>
      </c>
      <c r="B256" s="509" t="s">
        <v>400</v>
      </c>
      <c r="C256" s="506">
        <v>330.05</v>
      </c>
      <c r="D256" s="507">
        <v>329.51666666666665</v>
      </c>
      <c r="E256" s="507">
        <v>326.0333333333333</v>
      </c>
      <c r="F256" s="507">
        <v>322.01666666666665</v>
      </c>
      <c r="G256" s="507">
        <v>318.5333333333333</v>
      </c>
      <c r="H256" s="507">
        <v>333.5333333333333</v>
      </c>
      <c r="I256" s="507">
        <v>337.01666666666665</v>
      </c>
      <c r="J256" s="507">
        <v>341.0333333333333</v>
      </c>
      <c r="K256" s="506">
        <v>333</v>
      </c>
      <c r="L256" s="506">
        <v>325.5</v>
      </c>
      <c r="M256" s="506">
        <v>5.4916</v>
      </c>
    </row>
    <row r="257" spans="1:13">
      <c r="A257" s="254">
        <v>247</v>
      </c>
      <c r="B257" s="509" t="s">
        <v>121</v>
      </c>
      <c r="C257" s="506">
        <v>1695.55</v>
      </c>
      <c r="D257" s="507">
        <v>1694.8666666666668</v>
      </c>
      <c r="E257" s="507">
        <v>1671.7333333333336</v>
      </c>
      <c r="F257" s="507">
        <v>1647.9166666666667</v>
      </c>
      <c r="G257" s="507">
        <v>1624.7833333333335</v>
      </c>
      <c r="H257" s="507">
        <v>1718.6833333333336</v>
      </c>
      <c r="I257" s="507">
        <v>1741.8166666666668</v>
      </c>
      <c r="J257" s="507">
        <v>1765.6333333333337</v>
      </c>
      <c r="K257" s="506">
        <v>1718</v>
      </c>
      <c r="L257" s="506">
        <v>1671.05</v>
      </c>
      <c r="M257" s="506">
        <v>16.29064</v>
      </c>
    </row>
    <row r="258" spans="1:13">
      <c r="A258" s="254">
        <v>248</v>
      </c>
      <c r="B258" s="509" t="s">
        <v>257</v>
      </c>
      <c r="C258" s="506">
        <v>1890.55</v>
      </c>
      <c r="D258" s="507">
        <v>1900.7333333333333</v>
      </c>
      <c r="E258" s="507">
        <v>1873.9166666666667</v>
      </c>
      <c r="F258" s="507">
        <v>1857.2833333333333</v>
      </c>
      <c r="G258" s="507">
        <v>1830.4666666666667</v>
      </c>
      <c r="H258" s="507">
        <v>1917.3666666666668</v>
      </c>
      <c r="I258" s="507">
        <v>1944.1833333333334</v>
      </c>
      <c r="J258" s="507">
        <v>1960.8166666666668</v>
      </c>
      <c r="K258" s="506">
        <v>1927.55</v>
      </c>
      <c r="L258" s="506">
        <v>1884.1</v>
      </c>
      <c r="M258" s="506">
        <v>1.4164399999999999</v>
      </c>
    </row>
    <row r="259" spans="1:13">
      <c r="A259" s="254">
        <v>249</v>
      </c>
      <c r="B259" s="509" t="s">
        <v>401</v>
      </c>
      <c r="C259" s="506">
        <v>1182.9000000000001</v>
      </c>
      <c r="D259" s="507">
        <v>1189.3999999999999</v>
      </c>
      <c r="E259" s="507">
        <v>1165.7999999999997</v>
      </c>
      <c r="F259" s="507">
        <v>1148.6999999999998</v>
      </c>
      <c r="G259" s="507">
        <v>1125.0999999999997</v>
      </c>
      <c r="H259" s="507">
        <v>1206.4999999999998</v>
      </c>
      <c r="I259" s="507">
        <v>1230.0999999999997</v>
      </c>
      <c r="J259" s="507">
        <v>1247.1999999999998</v>
      </c>
      <c r="K259" s="506">
        <v>1213</v>
      </c>
      <c r="L259" s="506">
        <v>1172.3</v>
      </c>
      <c r="M259" s="506">
        <v>0.83589000000000002</v>
      </c>
    </row>
    <row r="260" spans="1:13">
      <c r="A260" s="254">
        <v>250</v>
      </c>
      <c r="B260" s="509" t="s">
        <v>402</v>
      </c>
      <c r="C260" s="506">
        <v>2862.05</v>
      </c>
      <c r="D260" s="507">
        <v>2845.4833333333336</v>
      </c>
      <c r="E260" s="507">
        <v>2780.9666666666672</v>
      </c>
      <c r="F260" s="507">
        <v>2699.8833333333337</v>
      </c>
      <c r="G260" s="507">
        <v>2635.3666666666672</v>
      </c>
      <c r="H260" s="507">
        <v>2926.5666666666671</v>
      </c>
      <c r="I260" s="507">
        <v>2991.0833333333335</v>
      </c>
      <c r="J260" s="507">
        <v>3072.166666666667</v>
      </c>
      <c r="K260" s="506">
        <v>2910</v>
      </c>
      <c r="L260" s="506">
        <v>2764.4</v>
      </c>
      <c r="M260" s="506">
        <v>0.59960999999999998</v>
      </c>
    </row>
    <row r="261" spans="1:13">
      <c r="A261" s="254">
        <v>251</v>
      </c>
      <c r="B261" s="509" t="s">
        <v>403</v>
      </c>
      <c r="C261" s="506">
        <v>420.7</v>
      </c>
      <c r="D261" s="507">
        <v>419.51666666666671</v>
      </c>
      <c r="E261" s="507">
        <v>413.53333333333342</v>
      </c>
      <c r="F261" s="507">
        <v>406.36666666666673</v>
      </c>
      <c r="G261" s="507">
        <v>400.38333333333344</v>
      </c>
      <c r="H261" s="507">
        <v>426.68333333333339</v>
      </c>
      <c r="I261" s="507">
        <v>432.66666666666663</v>
      </c>
      <c r="J261" s="507">
        <v>439.83333333333337</v>
      </c>
      <c r="K261" s="506">
        <v>425.5</v>
      </c>
      <c r="L261" s="506">
        <v>412.35</v>
      </c>
      <c r="M261" s="506">
        <v>3.0766300000000002</v>
      </c>
    </row>
    <row r="262" spans="1:13">
      <c r="A262" s="254">
        <v>252</v>
      </c>
      <c r="B262" s="509" t="s">
        <v>404</v>
      </c>
      <c r="C262" s="506">
        <v>153.69999999999999</v>
      </c>
      <c r="D262" s="507">
        <v>155.36666666666665</v>
      </c>
      <c r="E262" s="507">
        <v>151.0333333333333</v>
      </c>
      <c r="F262" s="507">
        <v>148.36666666666665</v>
      </c>
      <c r="G262" s="507">
        <v>144.0333333333333</v>
      </c>
      <c r="H262" s="507">
        <v>158.0333333333333</v>
      </c>
      <c r="I262" s="507">
        <v>162.36666666666662</v>
      </c>
      <c r="J262" s="507">
        <v>165.0333333333333</v>
      </c>
      <c r="K262" s="506">
        <v>159.69999999999999</v>
      </c>
      <c r="L262" s="506">
        <v>152.69999999999999</v>
      </c>
      <c r="M262" s="506">
        <v>6.99</v>
      </c>
    </row>
    <row r="263" spans="1:13">
      <c r="A263" s="254">
        <v>253</v>
      </c>
      <c r="B263" s="509" t="s">
        <v>405</v>
      </c>
      <c r="C263" s="506">
        <v>115.4</v>
      </c>
      <c r="D263" s="507">
        <v>116.8</v>
      </c>
      <c r="E263" s="507">
        <v>113.6</v>
      </c>
      <c r="F263" s="507">
        <v>111.8</v>
      </c>
      <c r="G263" s="507">
        <v>108.6</v>
      </c>
      <c r="H263" s="507">
        <v>118.6</v>
      </c>
      <c r="I263" s="507">
        <v>121.80000000000001</v>
      </c>
      <c r="J263" s="507">
        <v>123.6</v>
      </c>
      <c r="K263" s="506">
        <v>120</v>
      </c>
      <c r="L263" s="506">
        <v>115</v>
      </c>
      <c r="M263" s="506">
        <v>9.9244199999999996</v>
      </c>
    </row>
    <row r="264" spans="1:13">
      <c r="A264" s="254">
        <v>254</v>
      </c>
      <c r="B264" s="509" t="s">
        <v>406</v>
      </c>
      <c r="C264" s="506">
        <v>95.05</v>
      </c>
      <c r="D264" s="507">
        <v>96.083333333333329</v>
      </c>
      <c r="E264" s="507">
        <v>93.766666666666652</v>
      </c>
      <c r="F264" s="507">
        <v>92.48333333333332</v>
      </c>
      <c r="G264" s="507">
        <v>90.166666666666643</v>
      </c>
      <c r="H264" s="507">
        <v>97.36666666666666</v>
      </c>
      <c r="I264" s="507">
        <v>99.683333333333351</v>
      </c>
      <c r="J264" s="507">
        <v>100.96666666666667</v>
      </c>
      <c r="K264" s="506">
        <v>98.4</v>
      </c>
      <c r="L264" s="506">
        <v>94.8</v>
      </c>
      <c r="M264" s="506">
        <v>9.2910000000000004</v>
      </c>
    </row>
    <row r="265" spans="1:13">
      <c r="A265" s="254">
        <v>255</v>
      </c>
      <c r="B265" s="509" t="s">
        <v>258</v>
      </c>
      <c r="C265" s="506">
        <v>83.65</v>
      </c>
      <c r="D265" s="507">
        <v>83.95</v>
      </c>
      <c r="E265" s="507">
        <v>81.2</v>
      </c>
      <c r="F265" s="507">
        <v>78.75</v>
      </c>
      <c r="G265" s="507">
        <v>76</v>
      </c>
      <c r="H265" s="507">
        <v>86.4</v>
      </c>
      <c r="I265" s="507">
        <v>89.15</v>
      </c>
      <c r="J265" s="507">
        <v>91.600000000000009</v>
      </c>
      <c r="K265" s="506">
        <v>86.7</v>
      </c>
      <c r="L265" s="506">
        <v>81.5</v>
      </c>
      <c r="M265" s="506">
        <v>40.304839999999999</v>
      </c>
    </row>
    <row r="266" spans="1:13">
      <c r="A266" s="254">
        <v>256</v>
      </c>
      <c r="B266" s="509" t="s">
        <v>128</v>
      </c>
      <c r="C266" s="506">
        <v>422.5</v>
      </c>
      <c r="D266" s="507">
        <v>421.98333333333335</v>
      </c>
      <c r="E266" s="507">
        <v>418.01666666666671</v>
      </c>
      <c r="F266" s="507">
        <v>413.53333333333336</v>
      </c>
      <c r="G266" s="507">
        <v>409.56666666666672</v>
      </c>
      <c r="H266" s="507">
        <v>426.4666666666667</v>
      </c>
      <c r="I266" s="507">
        <v>430.43333333333339</v>
      </c>
      <c r="J266" s="507">
        <v>434.91666666666669</v>
      </c>
      <c r="K266" s="506">
        <v>425.95</v>
      </c>
      <c r="L266" s="506">
        <v>417.5</v>
      </c>
      <c r="M266" s="506">
        <v>47.385899999999999</v>
      </c>
    </row>
    <row r="267" spans="1:13">
      <c r="A267" s="254">
        <v>257</v>
      </c>
      <c r="B267" s="509" t="s">
        <v>751</v>
      </c>
      <c r="C267" s="506">
        <v>88.55</v>
      </c>
      <c r="D267" s="507">
        <v>89.466666666666654</v>
      </c>
      <c r="E267" s="507">
        <v>87.233333333333306</v>
      </c>
      <c r="F267" s="507">
        <v>85.916666666666657</v>
      </c>
      <c r="G267" s="507">
        <v>83.683333333333309</v>
      </c>
      <c r="H267" s="507">
        <v>90.783333333333303</v>
      </c>
      <c r="I267" s="507">
        <v>93.016666666666652</v>
      </c>
      <c r="J267" s="507">
        <v>94.3333333333333</v>
      </c>
      <c r="K267" s="506">
        <v>91.7</v>
      </c>
      <c r="L267" s="506">
        <v>88.15</v>
      </c>
      <c r="M267" s="506">
        <v>1.90812</v>
      </c>
    </row>
    <row r="268" spans="1:13">
      <c r="A268" s="254">
        <v>258</v>
      </c>
      <c r="B268" s="509" t="s">
        <v>407</v>
      </c>
      <c r="C268" s="506">
        <v>58.15</v>
      </c>
      <c r="D268" s="507">
        <v>58.766666666666673</v>
      </c>
      <c r="E268" s="507">
        <v>57.433333333333344</v>
      </c>
      <c r="F268" s="507">
        <v>56.716666666666669</v>
      </c>
      <c r="G268" s="507">
        <v>55.38333333333334</v>
      </c>
      <c r="H268" s="507">
        <v>59.483333333333348</v>
      </c>
      <c r="I268" s="507">
        <v>60.816666666666677</v>
      </c>
      <c r="J268" s="507">
        <v>61.533333333333353</v>
      </c>
      <c r="K268" s="506">
        <v>60.1</v>
      </c>
      <c r="L268" s="506">
        <v>58.05</v>
      </c>
      <c r="M268" s="506">
        <v>4.4648500000000002</v>
      </c>
    </row>
    <row r="269" spans="1:13">
      <c r="A269" s="254">
        <v>259</v>
      </c>
      <c r="B269" s="509" t="s">
        <v>408</v>
      </c>
      <c r="C269" s="506">
        <v>91.95</v>
      </c>
      <c r="D269" s="507">
        <v>92.983333333333348</v>
      </c>
      <c r="E269" s="507">
        <v>90.066666666666691</v>
      </c>
      <c r="F269" s="507">
        <v>88.183333333333337</v>
      </c>
      <c r="G269" s="507">
        <v>85.26666666666668</v>
      </c>
      <c r="H269" s="507">
        <v>94.866666666666703</v>
      </c>
      <c r="I269" s="507">
        <v>97.78333333333336</v>
      </c>
      <c r="J269" s="507">
        <v>99.666666666666714</v>
      </c>
      <c r="K269" s="506">
        <v>95.9</v>
      </c>
      <c r="L269" s="506">
        <v>91.1</v>
      </c>
      <c r="M269" s="506">
        <v>10.582330000000001</v>
      </c>
    </row>
    <row r="270" spans="1:13">
      <c r="A270" s="254">
        <v>260</v>
      </c>
      <c r="B270" s="509" t="s">
        <v>409</v>
      </c>
      <c r="C270" s="506">
        <v>27.55</v>
      </c>
      <c r="D270" s="507">
        <v>27.7</v>
      </c>
      <c r="E270" s="507">
        <v>27</v>
      </c>
      <c r="F270" s="507">
        <v>26.45</v>
      </c>
      <c r="G270" s="507">
        <v>25.75</v>
      </c>
      <c r="H270" s="507">
        <v>28.25</v>
      </c>
      <c r="I270" s="507">
        <v>28.949999999999996</v>
      </c>
      <c r="J270" s="507">
        <v>29.5</v>
      </c>
      <c r="K270" s="506">
        <v>28.4</v>
      </c>
      <c r="L270" s="506">
        <v>27.15</v>
      </c>
      <c r="M270" s="506">
        <v>16.603370000000002</v>
      </c>
    </row>
    <row r="271" spans="1:13">
      <c r="A271" s="254">
        <v>261</v>
      </c>
      <c r="B271" s="509" t="s">
        <v>410</v>
      </c>
      <c r="C271" s="506">
        <v>70.150000000000006</v>
      </c>
      <c r="D271" s="507">
        <v>71.100000000000009</v>
      </c>
      <c r="E271" s="507">
        <v>68.850000000000023</v>
      </c>
      <c r="F271" s="507">
        <v>67.550000000000011</v>
      </c>
      <c r="G271" s="507">
        <v>65.300000000000026</v>
      </c>
      <c r="H271" s="507">
        <v>72.40000000000002</v>
      </c>
      <c r="I271" s="507">
        <v>74.649999999999991</v>
      </c>
      <c r="J271" s="507">
        <v>75.950000000000017</v>
      </c>
      <c r="K271" s="506">
        <v>73.349999999999994</v>
      </c>
      <c r="L271" s="506">
        <v>69.8</v>
      </c>
      <c r="M271" s="506">
        <v>12.329140000000001</v>
      </c>
    </row>
    <row r="272" spans="1:13">
      <c r="A272" s="254">
        <v>262</v>
      </c>
      <c r="B272" s="509" t="s">
        <v>411</v>
      </c>
      <c r="C272" s="506">
        <v>76.25</v>
      </c>
      <c r="D272" s="507">
        <v>77.266666666666666</v>
      </c>
      <c r="E272" s="507">
        <v>74.783333333333331</v>
      </c>
      <c r="F272" s="507">
        <v>73.316666666666663</v>
      </c>
      <c r="G272" s="507">
        <v>70.833333333333329</v>
      </c>
      <c r="H272" s="507">
        <v>78.733333333333334</v>
      </c>
      <c r="I272" s="507">
        <v>81.216666666666654</v>
      </c>
      <c r="J272" s="507">
        <v>82.683333333333337</v>
      </c>
      <c r="K272" s="506">
        <v>79.75</v>
      </c>
      <c r="L272" s="506">
        <v>75.8</v>
      </c>
      <c r="M272" s="506">
        <v>8.7571999999999992</v>
      </c>
    </row>
    <row r="273" spans="1:13">
      <c r="A273" s="254">
        <v>263</v>
      </c>
      <c r="B273" s="509" t="s">
        <v>412</v>
      </c>
      <c r="C273" s="506">
        <v>114.95</v>
      </c>
      <c r="D273" s="507">
        <v>117.16666666666667</v>
      </c>
      <c r="E273" s="507">
        <v>111.88333333333334</v>
      </c>
      <c r="F273" s="507">
        <v>108.81666666666666</v>
      </c>
      <c r="G273" s="507">
        <v>103.53333333333333</v>
      </c>
      <c r="H273" s="507">
        <v>120.23333333333335</v>
      </c>
      <c r="I273" s="507">
        <v>125.51666666666668</v>
      </c>
      <c r="J273" s="507">
        <v>128.58333333333337</v>
      </c>
      <c r="K273" s="506">
        <v>122.45</v>
      </c>
      <c r="L273" s="506">
        <v>114.1</v>
      </c>
      <c r="M273" s="506">
        <v>4.4469099999999999</v>
      </c>
    </row>
    <row r="274" spans="1:13">
      <c r="A274" s="254">
        <v>264</v>
      </c>
      <c r="B274" s="509" t="s">
        <v>413</v>
      </c>
      <c r="C274" s="506">
        <v>67.349999999999994</v>
      </c>
      <c r="D274" s="507">
        <v>68.100000000000009</v>
      </c>
      <c r="E274" s="507">
        <v>66.000000000000014</v>
      </c>
      <c r="F274" s="507">
        <v>64.650000000000006</v>
      </c>
      <c r="G274" s="507">
        <v>62.550000000000011</v>
      </c>
      <c r="H274" s="507">
        <v>69.450000000000017</v>
      </c>
      <c r="I274" s="507">
        <v>71.550000000000011</v>
      </c>
      <c r="J274" s="507">
        <v>72.90000000000002</v>
      </c>
      <c r="K274" s="506">
        <v>70.2</v>
      </c>
      <c r="L274" s="506">
        <v>66.75</v>
      </c>
      <c r="M274" s="506">
        <v>4.1310700000000002</v>
      </c>
    </row>
    <row r="275" spans="1:13">
      <c r="A275" s="254">
        <v>265</v>
      </c>
      <c r="B275" s="509" t="s">
        <v>127</v>
      </c>
      <c r="C275" s="506">
        <v>308.75</v>
      </c>
      <c r="D275" s="507">
        <v>312.95</v>
      </c>
      <c r="E275" s="507">
        <v>301.39999999999998</v>
      </c>
      <c r="F275" s="507">
        <v>294.05</v>
      </c>
      <c r="G275" s="507">
        <v>282.5</v>
      </c>
      <c r="H275" s="507">
        <v>320.29999999999995</v>
      </c>
      <c r="I275" s="507">
        <v>331.85</v>
      </c>
      <c r="J275" s="507">
        <v>339.19999999999993</v>
      </c>
      <c r="K275" s="506">
        <v>324.5</v>
      </c>
      <c r="L275" s="506">
        <v>305.60000000000002</v>
      </c>
      <c r="M275" s="506">
        <v>64.303110000000004</v>
      </c>
    </row>
    <row r="276" spans="1:13">
      <c r="A276" s="254">
        <v>266</v>
      </c>
      <c r="B276" s="509" t="s">
        <v>414</v>
      </c>
      <c r="C276" s="506">
        <v>2666.7</v>
      </c>
      <c r="D276" s="507">
        <v>2696.7999999999997</v>
      </c>
      <c r="E276" s="507">
        <v>2620.9999999999995</v>
      </c>
      <c r="F276" s="507">
        <v>2575.2999999999997</v>
      </c>
      <c r="G276" s="507">
        <v>2499.4999999999995</v>
      </c>
      <c r="H276" s="507">
        <v>2742.4999999999995</v>
      </c>
      <c r="I276" s="507">
        <v>2818.2999999999997</v>
      </c>
      <c r="J276" s="507">
        <v>2863.9999999999995</v>
      </c>
      <c r="K276" s="506">
        <v>2772.6</v>
      </c>
      <c r="L276" s="506">
        <v>2651.1</v>
      </c>
      <c r="M276" s="506">
        <v>0.14666000000000001</v>
      </c>
    </row>
    <row r="277" spans="1:13">
      <c r="A277" s="254">
        <v>267</v>
      </c>
      <c r="B277" s="509" t="s">
        <v>129</v>
      </c>
      <c r="C277" s="506">
        <v>2869.8</v>
      </c>
      <c r="D277" s="507">
        <v>2894.2333333333336</v>
      </c>
      <c r="E277" s="507">
        <v>2827.416666666667</v>
      </c>
      <c r="F277" s="507">
        <v>2785.0333333333333</v>
      </c>
      <c r="G277" s="507">
        <v>2718.2166666666667</v>
      </c>
      <c r="H277" s="507">
        <v>2936.6166666666672</v>
      </c>
      <c r="I277" s="507">
        <v>3003.4333333333338</v>
      </c>
      <c r="J277" s="507">
        <v>3045.8166666666675</v>
      </c>
      <c r="K277" s="506">
        <v>2961.05</v>
      </c>
      <c r="L277" s="506">
        <v>2851.85</v>
      </c>
      <c r="M277" s="506">
        <v>5.12981</v>
      </c>
    </row>
    <row r="278" spans="1:13">
      <c r="A278" s="254">
        <v>268</v>
      </c>
      <c r="B278" s="509" t="s">
        <v>130</v>
      </c>
      <c r="C278" s="506">
        <v>861.25</v>
      </c>
      <c r="D278" s="507">
        <v>875.81666666666661</v>
      </c>
      <c r="E278" s="507">
        <v>841.43333333333317</v>
      </c>
      <c r="F278" s="507">
        <v>821.61666666666656</v>
      </c>
      <c r="G278" s="507">
        <v>787.23333333333312</v>
      </c>
      <c r="H278" s="507">
        <v>895.63333333333321</v>
      </c>
      <c r="I278" s="507">
        <v>930.01666666666665</v>
      </c>
      <c r="J278" s="507">
        <v>949.83333333333326</v>
      </c>
      <c r="K278" s="506">
        <v>910.2</v>
      </c>
      <c r="L278" s="506">
        <v>856</v>
      </c>
      <c r="M278" s="506">
        <v>10.796709999999999</v>
      </c>
    </row>
    <row r="279" spans="1:13">
      <c r="A279" s="254">
        <v>269</v>
      </c>
      <c r="B279" s="509" t="s">
        <v>415</v>
      </c>
      <c r="C279" s="506">
        <v>146.9</v>
      </c>
      <c r="D279" s="507">
        <v>147.79999999999998</v>
      </c>
      <c r="E279" s="507">
        <v>145.09999999999997</v>
      </c>
      <c r="F279" s="507">
        <v>143.29999999999998</v>
      </c>
      <c r="G279" s="507">
        <v>140.59999999999997</v>
      </c>
      <c r="H279" s="507">
        <v>149.59999999999997</v>
      </c>
      <c r="I279" s="507">
        <v>152.29999999999995</v>
      </c>
      <c r="J279" s="507">
        <v>154.09999999999997</v>
      </c>
      <c r="K279" s="506">
        <v>150.5</v>
      </c>
      <c r="L279" s="506">
        <v>146</v>
      </c>
      <c r="M279" s="506">
        <v>5.0706699999999998</v>
      </c>
    </row>
    <row r="280" spans="1:13">
      <c r="A280" s="254">
        <v>270</v>
      </c>
      <c r="B280" s="509" t="s">
        <v>417</v>
      </c>
      <c r="C280" s="506">
        <v>543.35</v>
      </c>
      <c r="D280" s="507">
        <v>541.11666666666667</v>
      </c>
      <c r="E280" s="507">
        <v>524.23333333333335</v>
      </c>
      <c r="F280" s="507">
        <v>505.11666666666667</v>
      </c>
      <c r="G280" s="507">
        <v>488.23333333333335</v>
      </c>
      <c r="H280" s="507">
        <v>560.23333333333335</v>
      </c>
      <c r="I280" s="507">
        <v>577.11666666666679</v>
      </c>
      <c r="J280" s="507">
        <v>596.23333333333335</v>
      </c>
      <c r="K280" s="506">
        <v>558</v>
      </c>
      <c r="L280" s="506">
        <v>522</v>
      </c>
      <c r="M280" s="506">
        <v>28.467300000000002</v>
      </c>
    </row>
    <row r="281" spans="1:13">
      <c r="A281" s="254">
        <v>271</v>
      </c>
      <c r="B281" s="509" t="s">
        <v>418</v>
      </c>
      <c r="C281" s="506">
        <v>205.3</v>
      </c>
      <c r="D281" s="507">
        <v>206.5</v>
      </c>
      <c r="E281" s="507">
        <v>203.05</v>
      </c>
      <c r="F281" s="507">
        <v>200.8</v>
      </c>
      <c r="G281" s="507">
        <v>197.35000000000002</v>
      </c>
      <c r="H281" s="507">
        <v>208.75</v>
      </c>
      <c r="I281" s="507">
        <v>212.2</v>
      </c>
      <c r="J281" s="507">
        <v>214.45</v>
      </c>
      <c r="K281" s="506">
        <v>209.95</v>
      </c>
      <c r="L281" s="506">
        <v>204.25</v>
      </c>
      <c r="M281" s="506">
        <v>2.9501400000000002</v>
      </c>
    </row>
    <row r="282" spans="1:13">
      <c r="A282" s="254">
        <v>272</v>
      </c>
      <c r="B282" s="509" t="s">
        <v>419</v>
      </c>
      <c r="C282" s="506">
        <v>185.85</v>
      </c>
      <c r="D282" s="507">
        <v>186.73333333333335</v>
      </c>
      <c r="E282" s="507">
        <v>184.3666666666667</v>
      </c>
      <c r="F282" s="507">
        <v>182.88333333333335</v>
      </c>
      <c r="G282" s="507">
        <v>180.51666666666671</v>
      </c>
      <c r="H282" s="507">
        <v>188.2166666666667</v>
      </c>
      <c r="I282" s="507">
        <v>190.58333333333337</v>
      </c>
      <c r="J282" s="507">
        <v>192.06666666666669</v>
      </c>
      <c r="K282" s="506">
        <v>189.1</v>
      </c>
      <c r="L282" s="506">
        <v>185.25</v>
      </c>
      <c r="M282" s="506">
        <v>1.9534499999999999</v>
      </c>
    </row>
    <row r="283" spans="1:13">
      <c r="A283" s="254">
        <v>273</v>
      </c>
      <c r="B283" s="509" t="s">
        <v>752</v>
      </c>
      <c r="C283" s="506">
        <v>787.75</v>
      </c>
      <c r="D283" s="507">
        <v>791.56666666666661</v>
      </c>
      <c r="E283" s="507">
        <v>773.23333333333323</v>
      </c>
      <c r="F283" s="507">
        <v>758.71666666666658</v>
      </c>
      <c r="G283" s="507">
        <v>740.38333333333321</v>
      </c>
      <c r="H283" s="507">
        <v>806.08333333333326</v>
      </c>
      <c r="I283" s="507">
        <v>824.41666666666674</v>
      </c>
      <c r="J283" s="507">
        <v>838.93333333333328</v>
      </c>
      <c r="K283" s="506">
        <v>809.9</v>
      </c>
      <c r="L283" s="506">
        <v>777.05</v>
      </c>
      <c r="M283" s="506">
        <v>0.14495</v>
      </c>
    </row>
    <row r="284" spans="1:13">
      <c r="A284" s="254">
        <v>274</v>
      </c>
      <c r="B284" s="509" t="s">
        <v>420</v>
      </c>
      <c r="C284" s="506">
        <v>954.4</v>
      </c>
      <c r="D284" s="507">
        <v>958.48333333333323</v>
      </c>
      <c r="E284" s="507">
        <v>945.01666666666642</v>
      </c>
      <c r="F284" s="507">
        <v>935.63333333333321</v>
      </c>
      <c r="G284" s="507">
        <v>922.1666666666664</v>
      </c>
      <c r="H284" s="507">
        <v>967.86666666666645</v>
      </c>
      <c r="I284" s="507">
        <v>981.33333333333337</v>
      </c>
      <c r="J284" s="507">
        <v>990.71666666666647</v>
      </c>
      <c r="K284" s="506">
        <v>971.95</v>
      </c>
      <c r="L284" s="506">
        <v>949.1</v>
      </c>
      <c r="M284" s="506">
        <v>0.76627000000000001</v>
      </c>
    </row>
    <row r="285" spans="1:13">
      <c r="A285" s="254">
        <v>275</v>
      </c>
      <c r="B285" s="509" t="s">
        <v>421</v>
      </c>
      <c r="C285" s="506">
        <v>378.15</v>
      </c>
      <c r="D285" s="507">
        <v>382.51666666666665</v>
      </c>
      <c r="E285" s="507">
        <v>370.13333333333333</v>
      </c>
      <c r="F285" s="507">
        <v>362.11666666666667</v>
      </c>
      <c r="G285" s="507">
        <v>349.73333333333335</v>
      </c>
      <c r="H285" s="507">
        <v>390.5333333333333</v>
      </c>
      <c r="I285" s="507">
        <v>402.91666666666663</v>
      </c>
      <c r="J285" s="507">
        <v>410.93333333333328</v>
      </c>
      <c r="K285" s="506">
        <v>394.9</v>
      </c>
      <c r="L285" s="506">
        <v>374.5</v>
      </c>
      <c r="M285" s="506">
        <v>0.91974999999999996</v>
      </c>
    </row>
    <row r="286" spans="1:13">
      <c r="A286" s="254">
        <v>276</v>
      </c>
      <c r="B286" s="509" t="s">
        <v>422</v>
      </c>
      <c r="C286" s="506">
        <v>558.79999999999995</v>
      </c>
      <c r="D286" s="507">
        <v>557.56666666666661</v>
      </c>
      <c r="E286" s="507">
        <v>551.13333333333321</v>
      </c>
      <c r="F286" s="507">
        <v>543.46666666666658</v>
      </c>
      <c r="G286" s="507">
        <v>537.03333333333319</v>
      </c>
      <c r="H286" s="507">
        <v>565.23333333333323</v>
      </c>
      <c r="I286" s="507">
        <v>571.66666666666663</v>
      </c>
      <c r="J286" s="507">
        <v>579.33333333333326</v>
      </c>
      <c r="K286" s="506">
        <v>564</v>
      </c>
      <c r="L286" s="506">
        <v>549.9</v>
      </c>
      <c r="M286" s="506">
        <v>2.3466300000000002</v>
      </c>
    </row>
    <row r="287" spans="1:13">
      <c r="A287" s="254">
        <v>277</v>
      </c>
      <c r="B287" s="509" t="s">
        <v>423</v>
      </c>
      <c r="C287" s="506">
        <v>63.3</v>
      </c>
      <c r="D287" s="507">
        <v>64.199999999999989</v>
      </c>
      <c r="E287" s="507">
        <v>62.049999999999983</v>
      </c>
      <c r="F287" s="507">
        <v>60.8</v>
      </c>
      <c r="G287" s="507">
        <v>58.649999999999991</v>
      </c>
      <c r="H287" s="507">
        <v>65.449999999999974</v>
      </c>
      <c r="I287" s="507">
        <v>67.59999999999998</v>
      </c>
      <c r="J287" s="507">
        <v>68.849999999999966</v>
      </c>
      <c r="K287" s="506">
        <v>66.349999999999994</v>
      </c>
      <c r="L287" s="506">
        <v>62.95</v>
      </c>
      <c r="M287" s="506">
        <v>16.343879999999999</v>
      </c>
    </row>
    <row r="288" spans="1:13">
      <c r="A288" s="254">
        <v>278</v>
      </c>
      <c r="B288" s="509" t="s">
        <v>424</v>
      </c>
      <c r="C288" s="506">
        <v>59.1</v>
      </c>
      <c r="D288" s="507">
        <v>59.666666666666664</v>
      </c>
      <c r="E288" s="507">
        <v>58.083333333333329</v>
      </c>
      <c r="F288" s="507">
        <v>57.066666666666663</v>
      </c>
      <c r="G288" s="507">
        <v>55.483333333333327</v>
      </c>
      <c r="H288" s="507">
        <v>60.68333333333333</v>
      </c>
      <c r="I288" s="507">
        <v>62.266666666666659</v>
      </c>
      <c r="J288" s="507">
        <v>63.283333333333331</v>
      </c>
      <c r="K288" s="506">
        <v>61.25</v>
      </c>
      <c r="L288" s="506">
        <v>58.65</v>
      </c>
      <c r="M288" s="506">
        <v>24.134899999999998</v>
      </c>
    </row>
    <row r="289" spans="1:13">
      <c r="A289" s="254">
        <v>279</v>
      </c>
      <c r="B289" s="509" t="s">
        <v>425</v>
      </c>
      <c r="C289" s="506">
        <v>505.9</v>
      </c>
      <c r="D289" s="507">
        <v>509.01666666666665</v>
      </c>
      <c r="E289" s="507">
        <v>501.13333333333333</v>
      </c>
      <c r="F289" s="507">
        <v>496.36666666666667</v>
      </c>
      <c r="G289" s="507">
        <v>488.48333333333335</v>
      </c>
      <c r="H289" s="507">
        <v>513.7833333333333</v>
      </c>
      <c r="I289" s="507">
        <v>521.66666666666652</v>
      </c>
      <c r="J289" s="507">
        <v>526.43333333333328</v>
      </c>
      <c r="K289" s="506">
        <v>516.9</v>
      </c>
      <c r="L289" s="506">
        <v>504.25</v>
      </c>
      <c r="M289" s="506">
        <v>1.2053</v>
      </c>
    </row>
    <row r="290" spans="1:13">
      <c r="A290" s="254">
        <v>280</v>
      </c>
      <c r="B290" s="509" t="s">
        <v>426</v>
      </c>
      <c r="C290" s="506">
        <v>456.75</v>
      </c>
      <c r="D290" s="507">
        <v>457.73333333333335</v>
      </c>
      <c r="E290" s="507">
        <v>451.4666666666667</v>
      </c>
      <c r="F290" s="507">
        <v>446.18333333333334</v>
      </c>
      <c r="G290" s="507">
        <v>439.91666666666669</v>
      </c>
      <c r="H290" s="507">
        <v>463.01666666666671</v>
      </c>
      <c r="I290" s="507">
        <v>469.28333333333336</v>
      </c>
      <c r="J290" s="507">
        <v>474.56666666666672</v>
      </c>
      <c r="K290" s="506">
        <v>464</v>
      </c>
      <c r="L290" s="506">
        <v>452.45</v>
      </c>
      <c r="M290" s="506">
        <v>1.5776699999999999</v>
      </c>
    </row>
    <row r="291" spans="1:13">
      <c r="A291" s="254">
        <v>281</v>
      </c>
      <c r="B291" s="509" t="s">
        <v>427</v>
      </c>
      <c r="C291" s="506">
        <v>235</v>
      </c>
      <c r="D291" s="507">
        <v>237.01666666666665</v>
      </c>
      <c r="E291" s="507">
        <v>230.48333333333329</v>
      </c>
      <c r="F291" s="507">
        <v>225.96666666666664</v>
      </c>
      <c r="G291" s="507">
        <v>219.43333333333328</v>
      </c>
      <c r="H291" s="507">
        <v>241.5333333333333</v>
      </c>
      <c r="I291" s="507">
        <v>248.06666666666666</v>
      </c>
      <c r="J291" s="507">
        <v>252.58333333333331</v>
      </c>
      <c r="K291" s="506">
        <v>243.55</v>
      </c>
      <c r="L291" s="506">
        <v>232.5</v>
      </c>
      <c r="M291" s="506">
        <v>0.32806000000000002</v>
      </c>
    </row>
    <row r="292" spans="1:13">
      <c r="A292" s="254">
        <v>282</v>
      </c>
      <c r="B292" s="509" t="s">
        <v>131</v>
      </c>
      <c r="C292" s="506">
        <v>1868.35</v>
      </c>
      <c r="D292" s="507">
        <v>1882.3500000000001</v>
      </c>
      <c r="E292" s="507">
        <v>1847.0000000000002</v>
      </c>
      <c r="F292" s="507">
        <v>1825.65</v>
      </c>
      <c r="G292" s="507">
        <v>1790.3000000000002</v>
      </c>
      <c r="H292" s="507">
        <v>1903.7000000000003</v>
      </c>
      <c r="I292" s="507">
        <v>1939.0500000000002</v>
      </c>
      <c r="J292" s="507">
        <v>1960.4000000000003</v>
      </c>
      <c r="K292" s="506">
        <v>1917.7</v>
      </c>
      <c r="L292" s="506">
        <v>1861</v>
      </c>
      <c r="M292" s="506">
        <v>26.949940000000002</v>
      </c>
    </row>
    <row r="293" spans="1:13">
      <c r="A293" s="254">
        <v>283</v>
      </c>
      <c r="B293" s="509" t="s">
        <v>132</v>
      </c>
      <c r="C293" s="506">
        <v>101.7</v>
      </c>
      <c r="D293" s="507">
        <v>102.96666666666665</v>
      </c>
      <c r="E293" s="507">
        <v>99.983333333333306</v>
      </c>
      <c r="F293" s="507">
        <v>98.266666666666652</v>
      </c>
      <c r="G293" s="507">
        <v>95.283333333333303</v>
      </c>
      <c r="H293" s="507">
        <v>104.68333333333331</v>
      </c>
      <c r="I293" s="507">
        <v>107.66666666666666</v>
      </c>
      <c r="J293" s="507">
        <v>109.38333333333331</v>
      </c>
      <c r="K293" s="506">
        <v>105.95</v>
      </c>
      <c r="L293" s="506">
        <v>101.25</v>
      </c>
      <c r="M293" s="506">
        <v>85.222830000000002</v>
      </c>
    </row>
    <row r="294" spans="1:13">
      <c r="A294" s="254">
        <v>284</v>
      </c>
      <c r="B294" s="509" t="s">
        <v>259</v>
      </c>
      <c r="C294" s="506">
        <v>2589.4499999999998</v>
      </c>
      <c r="D294" s="507">
        <v>2647.4500000000003</v>
      </c>
      <c r="E294" s="507">
        <v>2499.9000000000005</v>
      </c>
      <c r="F294" s="507">
        <v>2410.3500000000004</v>
      </c>
      <c r="G294" s="507">
        <v>2262.8000000000006</v>
      </c>
      <c r="H294" s="507">
        <v>2737.0000000000005</v>
      </c>
      <c r="I294" s="507">
        <v>2884.5500000000006</v>
      </c>
      <c r="J294" s="507">
        <v>2974.1000000000004</v>
      </c>
      <c r="K294" s="506">
        <v>2795</v>
      </c>
      <c r="L294" s="506">
        <v>2557.9</v>
      </c>
      <c r="M294" s="506">
        <v>7.2750899999999996</v>
      </c>
    </row>
    <row r="295" spans="1:13">
      <c r="A295" s="254">
        <v>285</v>
      </c>
      <c r="B295" s="509" t="s">
        <v>133</v>
      </c>
      <c r="C295" s="506">
        <v>417.15</v>
      </c>
      <c r="D295" s="507">
        <v>421.66666666666669</v>
      </c>
      <c r="E295" s="507">
        <v>411.23333333333335</v>
      </c>
      <c r="F295" s="507">
        <v>405.31666666666666</v>
      </c>
      <c r="G295" s="507">
        <v>394.88333333333333</v>
      </c>
      <c r="H295" s="507">
        <v>427.58333333333337</v>
      </c>
      <c r="I295" s="507">
        <v>438.01666666666665</v>
      </c>
      <c r="J295" s="507">
        <v>443.93333333333339</v>
      </c>
      <c r="K295" s="506">
        <v>432.1</v>
      </c>
      <c r="L295" s="506">
        <v>415.75</v>
      </c>
      <c r="M295" s="506">
        <v>30.619630000000001</v>
      </c>
    </row>
    <row r="296" spans="1:13">
      <c r="A296" s="254">
        <v>286</v>
      </c>
      <c r="B296" s="509" t="s">
        <v>753</v>
      </c>
      <c r="C296" s="506">
        <v>218.55</v>
      </c>
      <c r="D296" s="507">
        <v>218.26666666666665</v>
      </c>
      <c r="E296" s="507">
        <v>215.5333333333333</v>
      </c>
      <c r="F296" s="507">
        <v>212.51666666666665</v>
      </c>
      <c r="G296" s="507">
        <v>209.7833333333333</v>
      </c>
      <c r="H296" s="507">
        <v>221.2833333333333</v>
      </c>
      <c r="I296" s="507">
        <v>224.01666666666665</v>
      </c>
      <c r="J296" s="507">
        <v>227.0333333333333</v>
      </c>
      <c r="K296" s="506">
        <v>221</v>
      </c>
      <c r="L296" s="506">
        <v>215.25</v>
      </c>
      <c r="M296" s="506">
        <v>1.09741</v>
      </c>
    </row>
    <row r="297" spans="1:13">
      <c r="A297" s="254">
        <v>287</v>
      </c>
      <c r="B297" s="509" t="s">
        <v>428</v>
      </c>
      <c r="C297" s="506">
        <v>7224.3</v>
      </c>
      <c r="D297" s="507">
        <v>7399.2</v>
      </c>
      <c r="E297" s="507">
        <v>6980.4</v>
      </c>
      <c r="F297" s="507">
        <v>6736.5</v>
      </c>
      <c r="G297" s="507">
        <v>6317.7</v>
      </c>
      <c r="H297" s="507">
        <v>7643.0999999999995</v>
      </c>
      <c r="I297" s="507">
        <v>8061.9000000000005</v>
      </c>
      <c r="J297" s="507">
        <v>8305.7999999999993</v>
      </c>
      <c r="K297" s="506">
        <v>7818</v>
      </c>
      <c r="L297" s="506">
        <v>7155.3</v>
      </c>
      <c r="M297" s="506">
        <v>0.18395</v>
      </c>
    </row>
    <row r="298" spans="1:13">
      <c r="A298" s="254">
        <v>288</v>
      </c>
      <c r="B298" s="509" t="s">
        <v>260</v>
      </c>
      <c r="C298" s="506">
        <v>4048.3</v>
      </c>
      <c r="D298" s="507">
        <v>4085.6833333333329</v>
      </c>
      <c r="E298" s="507">
        <v>3982.6166666666659</v>
      </c>
      <c r="F298" s="507">
        <v>3916.9333333333329</v>
      </c>
      <c r="G298" s="507">
        <v>3813.8666666666659</v>
      </c>
      <c r="H298" s="507">
        <v>4151.3666666666659</v>
      </c>
      <c r="I298" s="507">
        <v>4254.4333333333325</v>
      </c>
      <c r="J298" s="507">
        <v>4320.1166666666659</v>
      </c>
      <c r="K298" s="506">
        <v>4188.75</v>
      </c>
      <c r="L298" s="506">
        <v>4020</v>
      </c>
      <c r="M298" s="506">
        <v>3.1992799999999999</v>
      </c>
    </row>
    <row r="299" spans="1:13">
      <c r="A299" s="254">
        <v>289</v>
      </c>
      <c r="B299" s="509" t="s">
        <v>134</v>
      </c>
      <c r="C299" s="506">
        <v>1437.65</v>
      </c>
      <c r="D299" s="507">
        <v>1454.1166666666668</v>
      </c>
      <c r="E299" s="507">
        <v>1415.2833333333335</v>
      </c>
      <c r="F299" s="507">
        <v>1392.9166666666667</v>
      </c>
      <c r="G299" s="507">
        <v>1354.0833333333335</v>
      </c>
      <c r="H299" s="507">
        <v>1476.4833333333336</v>
      </c>
      <c r="I299" s="507">
        <v>1515.3166666666666</v>
      </c>
      <c r="J299" s="507">
        <v>1537.6833333333336</v>
      </c>
      <c r="K299" s="506">
        <v>1492.95</v>
      </c>
      <c r="L299" s="506">
        <v>1431.75</v>
      </c>
      <c r="M299" s="506">
        <v>51.783839999999998</v>
      </c>
    </row>
    <row r="300" spans="1:13">
      <c r="A300" s="254">
        <v>290</v>
      </c>
      <c r="B300" s="509" t="s">
        <v>429</v>
      </c>
      <c r="C300" s="506">
        <v>349.2</v>
      </c>
      <c r="D300" s="507">
        <v>351.40000000000003</v>
      </c>
      <c r="E300" s="507">
        <v>340.80000000000007</v>
      </c>
      <c r="F300" s="507">
        <v>332.40000000000003</v>
      </c>
      <c r="G300" s="507">
        <v>321.80000000000007</v>
      </c>
      <c r="H300" s="507">
        <v>359.80000000000007</v>
      </c>
      <c r="I300" s="507">
        <v>370.40000000000009</v>
      </c>
      <c r="J300" s="507">
        <v>378.80000000000007</v>
      </c>
      <c r="K300" s="506">
        <v>362</v>
      </c>
      <c r="L300" s="506">
        <v>343</v>
      </c>
      <c r="M300" s="506">
        <v>15.45804</v>
      </c>
    </row>
    <row r="301" spans="1:13">
      <c r="A301" s="254">
        <v>291</v>
      </c>
      <c r="B301" s="509" t="s">
        <v>430</v>
      </c>
      <c r="C301" s="506">
        <v>38.1</v>
      </c>
      <c r="D301" s="507">
        <v>38.549999999999997</v>
      </c>
      <c r="E301" s="507">
        <v>37.349999999999994</v>
      </c>
      <c r="F301" s="507">
        <v>36.599999999999994</v>
      </c>
      <c r="G301" s="507">
        <v>35.399999999999991</v>
      </c>
      <c r="H301" s="507">
        <v>39.299999999999997</v>
      </c>
      <c r="I301" s="507">
        <v>40.5</v>
      </c>
      <c r="J301" s="507">
        <v>41.25</v>
      </c>
      <c r="K301" s="506">
        <v>39.75</v>
      </c>
      <c r="L301" s="506">
        <v>37.799999999999997</v>
      </c>
      <c r="M301" s="506">
        <v>13.16155</v>
      </c>
    </row>
    <row r="302" spans="1:13">
      <c r="A302" s="254">
        <v>292</v>
      </c>
      <c r="B302" s="509" t="s">
        <v>431</v>
      </c>
      <c r="C302" s="506">
        <v>1742.65</v>
      </c>
      <c r="D302" s="507">
        <v>1767.2333333333333</v>
      </c>
      <c r="E302" s="507">
        <v>1705.4666666666667</v>
      </c>
      <c r="F302" s="507">
        <v>1668.2833333333333</v>
      </c>
      <c r="G302" s="507">
        <v>1606.5166666666667</v>
      </c>
      <c r="H302" s="507">
        <v>1804.4166666666667</v>
      </c>
      <c r="I302" s="507">
        <v>1866.1833333333336</v>
      </c>
      <c r="J302" s="507">
        <v>1903.3666666666668</v>
      </c>
      <c r="K302" s="506">
        <v>1829</v>
      </c>
      <c r="L302" s="506">
        <v>1730.05</v>
      </c>
      <c r="M302" s="506">
        <v>0.40286</v>
      </c>
    </row>
    <row r="303" spans="1:13">
      <c r="A303" s="254">
        <v>293</v>
      </c>
      <c r="B303" s="509" t="s">
        <v>135</v>
      </c>
      <c r="C303" s="506">
        <v>1020.9</v>
      </c>
      <c r="D303" s="507">
        <v>1029.6166666666666</v>
      </c>
      <c r="E303" s="507">
        <v>1006.2833333333331</v>
      </c>
      <c r="F303" s="507">
        <v>991.66666666666652</v>
      </c>
      <c r="G303" s="507">
        <v>968.33333333333303</v>
      </c>
      <c r="H303" s="507">
        <v>1044.2333333333331</v>
      </c>
      <c r="I303" s="507">
        <v>1067.5666666666666</v>
      </c>
      <c r="J303" s="507">
        <v>1082.1833333333332</v>
      </c>
      <c r="K303" s="506">
        <v>1052.95</v>
      </c>
      <c r="L303" s="506">
        <v>1015</v>
      </c>
      <c r="M303" s="506">
        <v>15.593830000000001</v>
      </c>
    </row>
    <row r="304" spans="1:13">
      <c r="A304" s="254">
        <v>294</v>
      </c>
      <c r="B304" s="509" t="s">
        <v>432</v>
      </c>
      <c r="C304" s="506">
        <v>1689.2</v>
      </c>
      <c r="D304" s="507">
        <v>1702.7833333333335</v>
      </c>
      <c r="E304" s="507">
        <v>1655.5666666666671</v>
      </c>
      <c r="F304" s="507">
        <v>1621.9333333333336</v>
      </c>
      <c r="G304" s="507">
        <v>1574.7166666666672</v>
      </c>
      <c r="H304" s="507">
        <v>1736.416666666667</v>
      </c>
      <c r="I304" s="507">
        <v>1783.6333333333337</v>
      </c>
      <c r="J304" s="507">
        <v>1817.2666666666669</v>
      </c>
      <c r="K304" s="506">
        <v>1750</v>
      </c>
      <c r="L304" s="506">
        <v>1669.15</v>
      </c>
      <c r="M304" s="506">
        <v>0.43845000000000001</v>
      </c>
    </row>
    <row r="305" spans="1:13">
      <c r="A305" s="254">
        <v>295</v>
      </c>
      <c r="B305" s="509" t="s">
        <v>433</v>
      </c>
      <c r="C305" s="506">
        <v>861.55</v>
      </c>
      <c r="D305" s="507">
        <v>862.81666666666661</v>
      </c>
      <c r="E305" s="507">
        <v>850.73333333333323</v>
      </c>
      <c r="F305" s="507">
        <v>839.91666666666663</v>
      </c>
      <c r="G305" s="507">
        <v>827.83333333333326</v>
      </c>
      <c r="H305" s="507">
        <v>873.63333333333321</v>
      </c>
      <c r="I305" s="507">
        <v>885.7166666666667</v>
      </c>
      <c r="J305" s="507">
        <v>896.53333333333319</v>
      </c>
      <c r="K305" s="506">
        <v>874.9</v>
      </c>
      <c r="L305" s="506">
        <v>852</v>
      </c>
      <c r="M305" s="506">
        <v>0.19755</v>
      </c>
    </row>
    <row r="306" spans="1:13">
      <c r="A306" s="254">
        <v>296</v>
      </c>
      <c r="B306" s="509" t="s">
        <v>434</v>
      </c>
      <c r="C306" s="506">
        <v>42.35</v>
      </c>
      <c r="D306" s="507">
        <v>42.966666666666661</v>
      </c>
      <c r="E306" s="507">
        <v>41.183333333333323</v>
      </c>
      <c r="F306" s="507">
        <v>40.016666666666659</v>
      </c>
      <c r="G306" s="507">
        <v>38.23333333333332</v>
      </c>
      <c r="H306" s="507">
        <v>44.133333333333326</v>
      </c>
      <c r="I306" s="507">
        <v>45.916666666666671</v>
      </c>
      <c r="J306" s="507">
        <v>47.083333333333329</v>
      </c>
      <c r="K306" s="506">
        <v>44.75</v>
      </c>
      <c r="L306" s="506">
        <v>41.8</v>
      </c>
      <c r="M306" s="506">
        <v>26.590409999999999</v>
      </c>
    </row>
    <row r="307" spans="1:13">
      <c r="A307" s="254">
        <v>297</v>
      </c>
      <c r="B307" s="509" t="s">
        <v>435</v>
      </c>
      <c r="C307" s="506">
        <v>146.94999999999999</v>
      </c>
      <c r="D307" s="507">
        <v>148.79999999999998</v>
      </c>
      <c r="E307" s="507">
        <v>144.09999999999997</v>
      </c>
      <c r="F307" s="507">
        <v>141.24999999999997</v>
      </c>
      <c r="G307" s="507">
        <v>136.54999999999995</v>
      </c>
      <c r="H307" s="507">
        <v>151.64999999999998</v>
      </c>
      <c r="I307" s="507">
        <v>156.34999999999997</v>
      </c>
      <c r="J307" s="507">
        <v>159.19999999999999</v>
      </c>
      <c r="K307" s="506">
        <v>153.5</v>
      </c>
      <c r="L307" s="506">
        <v>145.94999999999999</v>
      </c>
      <c r="M307" s="506">
        <v>3.12296</v>
      </c>
    </row>
    <row r="308" spans="1:13">
      <c r="A308" s="254">
        <v>298</v>
      </c>
      <c r="B308" s="509" t="s">
        <v>146</v>
      </c>
      <c r="C308" s="506">
        <v>85609</v>
      </c>
      <c r="D308" s="507">
        <v>86061.266666666663</v>
      </c>
      <c r="E308" s="507">
        <v>84793.983333333323</v>
      </c>
      <c r="F308" s="507">
        <v>83978.96666666666</v>
      </c>
      <c r="G308" s="507">
        <v>82711.68333333332</v>
      </c>
      <c r="H308" s="507">
        <v>86876.283333333326</v>
      </c>
      <c r="I308" s="507">
        <v>88143.566666666651</v>
      </c>
      <c r="J308" s="507">
        <v>88958.583333333328</v>
      </c>
      <c r="K308" s="506">
        <v>87328.55</v>
      </c>
      <c r="L308" s="506">
        <v>85246.25</v>
      </c>
      <c r="M308" s="506">
        <v>0.18540999999999999</v>
      </c>
    </row>
    <row r="309" spans="1:13">
      <c r="A309" s="254">
        <v>299</v>
      </c>
      <c r="B309" s="509" t="s">
        <v>143</v>
      </c>
      <c r="C309" s="506">
        <v>1145.25</v>
      </c>
      <c r="D309" s="507">
        <v>1164.5333333333333</v>
      </c>
      <c r="E309" s="507">
        <v>1122.6166666666666</v>
      </c>
      <c r="F309" s="507">
        <v>1099.9833333333333</v>
      </c>
      <c r="G309" s="507">
        <v>1058.0666666666666</v>
      </c>
      <c r="H309" s="507">
        <v>1187.1666666666665</v>
      </c>
      <c r="I309" s="507">
        <v>1229.0833333333335</v>
      </c>
      <c r="J309" s="507">
        <v>1251.7166666666665</v>
      </c>
      <c r="K309" s="506">
        <v>1206.45</v>
      </c>
      <c r="L309" s="506">
        <v>1141.9000000000001</v>
      </c>
      <c r="M309" s="506">
        <v>3.9018600000000001</v>
      </c>
    </row>
    <row r="310" spans="1:13">
      <c r="A310" s="254">
        <v>300</v>
      </c>
      <c r="B310" s="509" t="s">
        <v>436</v>
      </c>
      <c r="C310" s="506">
        <v>3540.05</v>
      </c>
      <c r="D310" s="507">
        <v>3560.35</v>
      </c>
      <c r="E310" s="507">
        <v>3421.7</v>
      </c>
      <c r="F310" s="507">
        <v>3303.35</v>
      </c>
      <c r="G310" s="507">
        <v>3164.7</v>
      </c>
      <c r="H310" s="507">
        <v>3678.7</v>
      </c>
      <c r="I310" s="507">
        <v>3817.3500000000004</v>
      </c>
      <c r="J310" s="507">
        <v>3935.7</v>
      </c>
      <c r="K310" s="506">
        <v>3699</v>
      </c>
      <c r="L310" s="506">
        <v>3442</v>
      </c>
      <c r="M310" s="506">
        <v>4.2889999999999998E-2</v>
      </c>
    </row>
    <row r="311" spans="1:13">
      <c r="A311" s="254">
        <v>301</v>
      </c>
      <c r="B311" s="509" t="s">
        <v>437</v>
      </c>
      <c r="C311" s="506">
        <v>281.14999999999998</v>
      </c>
      <c r="D311" s="507">
        <v>279.38333333333333</v>
      </c>
      <c r="E311" s="507">
        <v>274.26666666666665</v>
      </c>
      <c r="F311" s="507">
        <v>267.38333333333333</v>
      </c>
      <c r="G311" s="507">
        <v>262.26666666666665</v>
      </c>
      <c r="H311" s="507">
        <v>286.26666666666665</v>
      </c>
      <c r="I311" s="507">
        <v>291.38333333333333</v>
      </c>
      <c r="J311" s="507">
        <v>298.26666666666665</v>
      </c>
      <c r="K311" s="506">
        <v>284.5</v>
      </c>
      <c r="L311" s="506">
        <v>272.5</v>
      </c>
      <c r="M311" s="506">
        <v>1.3785499999999999</v>
      </c>
    </row>
    <row r="312" spans="1:13">
      <c r="A312" s="254">
        <v>302</v>
      </c>
      <c r="B312" s="509" t="s">
        <v>137</v>
      </c>
      <c r="C312" s="506">
        <v>203.45</v>
      </c>
      <c r="D312" s="507">
        <v>205.93333333333331</v>
      </c>
      <c r="E312" s="507">
        <v>200.01666666666662</v>
      </c>
      <c r="F312" s="507">
        <v>196.58333333333331</v>
      </c>
      <c r="G312" s="507">
        <v>190.66666666666663</v>
      </c>
      <c r="H312" s="507">
        <v>209.36666666666662</v>
      </c>
      <c r="I312" s="507">
        <v>215.2833333333333</v>
      </c>
      <c r="J312" s="507">
        <v>218.71666666666661</v>
      </c>
      <c r="K312" s="506">
        <v>211.85</v>
      </c>
      <c r="L312" s="506">
        <v>202.5</v>
      </c>
      <c r="M312" s="506">
        <v>55.665480000000002</v>
      </c>
    </row>
    <row r="313" spans="1:13">
      <c r="A313" s="254">
        <v>303</v>
      </c>
      <c r="B313" s="509" t="s">
        <v>136</v>
      </c>
      <c r="C313" s="506">
        <v>836.95</v>
      </c>
      <c r="D313" s="507">
        <v>840.66666666666663</v>
      </c>
      <c r="E313" s="507">
        <v>829.98333333333323</v>
      </c>
      <c r="F313" s="507">
        <v>823.01666666666665</v>
      </c>
      <c r="G313" s="507">
        <v>812.33333333333326</v>
      </c>
      <c r="H313" s="507">
        <v>847.63333333333321</v>
      </c>
      <c r="I313" s="507">
        <v>858.31666666666661</v>
      </c>
      <c r="J313" s="507">
        <v>865.28333333333319</v>
      </c>
      <c r="K313" s="506">
        <v>851.35</v>
      </c>
      <c r="L313" s="506">
        <v>833.7</v>
      </c>
      <c r="M313" s="506">
        <v>20.345829999999999</v>
      </c>
    </row>
    <row r="314" spans="1:13">
      <c r="A314" s="254">
        <v>304</v>
      </c>
      <c r="B314" s="509" t="s">
        <v>438</v>
      </c>
      <c r="C314" s="506">
        <v>171.1</v>
      </c>
      <c r="D314" s="507">
        <v>173.21666666666667</v>
      </c>
      <c r="E314" s="507">
        <v>168.38333333333333</v>
      </c>
      <c r="F314" s="507">
        <v>165.66666666666666</v>
      </c>
      <c r="G314" s="507">
        <v>160.83333333333331</v>
      </c>
      <c r="H314" s="507">
        <v>175.93333333333334</v>
      </c>
      <c r="I314" s="507">
        <v>180.76666666666665</v>
      </c>
      <c r="J314" s="507">
        <v>183.48333333333335</v>
      </c>
      <c r="K314" s="506">
        <v>178.05</v>
      </c>
      <c r="L314" s="506">
        <v>170.5</v>
      </c>
      <c r="M314" s="506">
        <v>2.51953</v>
      </c>
    </row>
    <row r="315" spans="1:13">
      <c r="A315" s="254">
        <v>305</v>
      </c>
      <c r="B315" s="509" t="s">
        <v>439</v>
      </c>
      <c r="C315" s="506">
        <v>218.05</v>
      </c>
      <c r="D315" s="507">
        <v>219.48333333333335</v>
      </c>
      <c r="E315" s="507">
        <v>216.01666666666671</v>
      </c>
      <c r="F315" s="507">
        <v>213.98333333333335</v>
      </c>
      <c r="G315" s="507">
        <v>210.51666666666671</v>
      </c>
      <c r="H315" s="507">
        <v>221.51666666666671</v>
      </c>
      <c r="I315" s="507">
        <v>224.98333333333335</v>
      </c>
      <c r="J315" s="507">
        <v>227.01666666666671</v>
      </c>
      <c r="K315" s="506">
        <v>222.95</v>
      </c>
      <c r="L315" s="506">
        <v>217.45</v>
      </c>
      <c r="M315" s="506">
        <v>0.24160000000000001</v>
      </c>
    </row>
    <row r="316" spans="1:13">
      <c r="A316" s="254">
        <v>306</v>
      </c>
      <c r="B316" s="509" t="s">
        <v>440</v>
      </c>
      <c r="C316" s="506">
        <v>571.20000000000005</v>
      </c>
      <c r="D316" s="507">
        <v>583.80000000000007</v>
      </c>
      <c r="E316" s="507">
        <v>552.60000000000014</v>
      </c>
      <c r="F316" s="507">
        <v>534.00000000000011</v>
      </c>
      <c r="G316" s="507">
        <v>502.80000000000018</v>
      </c>
      <c r="H316" s="507">
        <v>602.40000000000009</v>
      </c>
      <c r="I316" s="507">
        <v>633.60000000000014</v>
      </c>
      <c r="J316" s="507">
        <v>652.20000000000005</v>
      </c>
      <c r="K316" s="506">
        <v>615</v>
      </c>
      <c r="L316" s="506">
        <v>565.20000000000005</v>
      </c>
      <c r="M316" s="506">
        <v>1.4124000000000001</v>
      </c>
    </row>
    <row r="317" spans="1:13">
      <c r="A317" s="254">
        <v>307</v>
      </c>
      <c r="B317" s="509" t="s">
        <v>138</v>
      </c>
      <c r="C317" s="506">
        <v>159.4</v>
      </c>
      <c r="D317" s="507">
        <v>161.16666666666666</v>
      </c>
      <c r="E317" s="507">
        <v>156.83333333333331</v>
      </c>
      <c r="F317" s="507">
        <v>154.26666666666665</v>
      </c>
      <c r="G317" s="507">
        <v>149.93333333333331</v>
      </c>
      <c r="H317" s="507">
        <v>163.73333333333332</v>
      </c>
      <c r="I317" s="507">
        <v>168.06666666666663</v>
      </c>
      <c r="J317" s="507">
        <v>170.63333333333333</v>
      </c>
      <c r="K317" s="506">
        <v>165.5</v>
      </c>
      <c r="L317" s="506">
        <v>158.6</v>
      </c>
      <c r="M317" s="506">
        <v>33.897979999999997</v>
      </c>
    </row>
    <row r="318" spans="1:13">
      <c r="A318" s="254">
        <v>308</v>
      </c>
      <c r="B318" s="509" t="s">
        <v>261</v>
      </c>
      <c r="C318" s="506">
        <v>41.25</v>
      </c>
      <c r="D318" s="507">
        <v>41.333333333333336</v>
      </c>
      <c r="E318" s="507">
        <v>39.916666666666671</v>
      </c>
      <c r="F318" s="507">
        <v>38.583333333333336</v>
      </c>
      <c r="G318" s="507">
        <v>37.166666666666671</v>
      </c>
      <c r="H318" s="507">
        <v>42.666666666666671</v>
      </c>
      <c r="I318" s="507">
        <v>44.083333333333343</v>
      </c>
      <c r="J318" s="507">
        <v>45.416666666666671</v>
      </c>
      <c r="K318" s="506">
        <v>42.75</v>
      </c>
      <c r="L318" s="506">
        <v>40</v>
      </c>
      <c r="M318" s="506">
        <v>49.230870000000003</v>
      </c>
    </row>
    <row r="319" spans="1:13">
      <c r="A319" s="254">
        <v>309</v>
      </c>
      <c r="B319" s="509" t="s">
        <v>139</v>
      </c>
      <c r="C319" s="506">
        <v>391.55</v>
      </c>
      <c r="D319" s="507">
        <v>391.45</v>
      </c>
      <c r="E319" s="507">
        <v>386.5</v>
      </c>
      <c r="F319" s="507">
        <v>381.45</v>
      </c>
      <c r="G319" s="507">
        <v>376.5</v>
      </c>
      <c r="H319" s="507">
        <v>396.5</v>
      </c>
      <c r="I319" s="507">
        <v>401.44999999999993</v>
      </c>
      <c r="J319" s="507">
        <v>406.5</v>
      </c>
      <c r="K319" s="506">
        <v>396.4</v>
      </c>
      <c r="L319" s="506">
        <v>386.4</v>
      </c>
      <c r="M319" s="506">
        <v>23.64847</v>
      </c>
    </row>
    <row r="320" spans="1:13">
      <c r="A320" s="254">
        <v>310</v>
      </c>
      <c r="B320" s="509" t="s">
        <v>140</v>
      </c>
      <c r="C320" s="506">
        <v>7064.65</v>
      </c>
      <c r="D320" s="507">
        <v>7092.7</v>
      </c>
      <c r="E320" s="507">
        <v>7015.45</v>
      </c>
      <c r="F320" s="507">
        <v>6966.25</v>
      </c>
      <c r="G320" s="507">
        <v>6889</v>
      </c>
      <c r="H320" s="507">
        <v>7141.9</v>
      </c>
      <c r="I320" s="507">
        <v>7219.15</v>
      </c>
      <c r="J320" s="507">
        <v>7268.3499999999995</v>
      </c>
      <c r="K320" s="506">
        <v>7169.95</v>
      </c>
      <c r="L320" s="506">
        <v>7043.5</v>
      </c>
      <c r="M320" s="506">
        <v>6.8858100000000002</v>
      </c>
    </row>
    <row r="321" spans="1:13">
      <c r="A321" s="254">
        <v>311</v>
      </c>
      <c r="B321" s="509" t="s">
        <v>142</v>
      </c>
      <c r="C321" s="506">
        <v>862.4</v>
      </c>
      <c r="D321" s="507">
        <v>864.08333333333337</v>
      </c>
      <c r="E321" s="507">
        <v>850.26666666666677</v>
      </c>
      <c r="F321" s="507">
        <v>838.13333333333344</v>
      </c>
      <c r="G321" s="507">
        <v>824.31666666666683</v>
      </c>
      <c r="H321" s="507">
        <v>876.2166666666667</v>
      </c>
      <c r="I321" s="507">
        <v>890.0333333333333</v>
      </c>
      <c r="J321" s="507">
        <v>902.16666666666663</v>
      </c>
      <c r="K321" s="506">
        <v>877.9</v>
      </c>
      <c r="L321" s="506">
        <v>851.95</v>
      </c>
      <c r="M321" s="506">
        <v>7.6499899999999998</v>
      </c>
    </row>
    <row r="322" spans="1:13">
      <c r="A322" s="254">
        <v>312</v>
      </c>
      <c r="B322" s="509" t="s">
        <v>441</v>
      </c>
      <c r="C322" s="506">
        <v>1869.35</v>
      </c>
      <c r="D322" s="507">
        <v>1884.45</v>
      </c>
      <c r="E322" s="507">
        <v>1848.9</v>
      </c>
      <c r="F322" s="507">
        <v>1828.45</v>
      </c>
      <c r="G322" s="507">
        <v>1792.9</v>
      </c>
      <c r="H322" s="507">
        <v>1904.9</v>
      </c>
      <c r="I322" s="507">
        <v>1940.4499999999998</v>
      </c>
      <c r="J322" s="507">
        <v>1960.9</v>
      </c>
      <c r="K322" s="506">
        <v>1920</v>
      </c>
      <c r="L322" s="506">
        <v>1864</v>
      </c>
      <c r="M322" s="506">
        <v>1.2157100000000001</v>
      </c>
    </row>
    <row r="323" spans="1:13">
      <c r="A323" s="254">
        <v>313</v>
      </c>
      <c r="B323" s="509" t="s">
        <v>144</v>
      </c>
      <c r="C323" s="506">
        <v>1998.9</v>
      </c>
      <c r="D323" s="507">
        <v>2004.5833333333333</v>
      </c>
      <c r="E323" s="507">
        <v>1971.9166666666665</v>
      </c>
      <c r="F323" s="507">
        <v>1944.9333333333332</v>
      </c>
      <c r="G323" s="507">
        <v>1912.2666666666664</v>
      </c>
      <c r="H323" s="507">
        <v>2031.5666666666666</v>
      </c>
      <c r="I323" s="507">
        <v>2064.2333333333331</v>
      </c>
      <c r="J323" s="507">
        <v>2091.2166666666667</v>
      </c>
      <c r="K323" s="506">
        <v>2037.25</v>
      </c>
      <c r="L323" s="506">
        <v>1977.6</v>
      </c>
      <c r="M323" s="506">
        <v>18.076049999999999</v>
      </c>
    </row>
    <row r="324" spans="1:13">
      <c r="A324" s="254">
        <v>314</v>
      </c>
      <c r="B324" s="509" t="s">
        <v>442</v>
      </c>
      <c r="C324" s="506">
        <v>97.65</v>
      </c>
      <c r="D324" s="507">
        <v>98.333333333333329</v>
      </c>
      <c r="E324" s="507">
        <v>95.816666666666663</v>
      </c>
      <c r="F324" s="507">
        <v>93.983333333333334</v>
      </c>
      <c r="G324" s="507">
        <v>91.466666666666669</v>
      </c>
      <c r="H324" s="507">
        <v>100.16666666666666</v>
      </c>
      <c r="I324" s="507">
        <v>102.68333333333334</v>
      </c>
      <c r="J324" s="507">
        <v>104.51666666666665</v>
      </c>
      <c r="K324" s="506">
        <v>100.85</v>
      </c>
      <c r="L324" s="506">
        <v>96.5</v>
      </c>
      <c r="M324" s="506">
        <v>7.7431599999999996</v>
      </c>
    </row>
    <row r="325" spans="1:13">
      <c r="A325" s="254">
        <v>315</v>
      </c>
      <c r="B325" s="509" t="s">
        <v>443</v>
      </c>
      <c r="C325" s="506">
        <v>565.20000000000005</v>
      </c>
      <c r="D325" s="507">
        <v>567.08333333333337</v>
      </c>
      <c r="E325" s="507">
        <v>556.2166666666667</v>
      </c>
      <c r="F325" s="507">
        <v>547.23333333333335</v>
      </c>
      <c r="G325" s="507">
        <v>536.36666666666667</v>
      </c>
      <c r="H325" s="507">
        <v>576.06666666666672</v>
      </c>
      <c r="I325" s="507">
        <v>586.93333333333328</v>
      </c>
      <c r="J325" s="507">
        <v>595.91666666666674</v>
      </c>
      <c r="K325" s="506">
        <v>577.95000000000005</v>
      </c>
      <c r="L325" s="506">
        <v>558.1</v>
      </c>
      <c r="M325" s="506">
        <v>4.2292699999999996</v>
      </c>
    </row>
    <row r="326" spans="1:13">
      <c r="A326" s="254">
        <v>316</v>
      </c>
      <c r="B326" s="509" t="s">
        <v>754</v>
      </c>
      <c r="C326" s="506">
        <v>185.15</v>
      </c>
      <c r="D326" s="507">
        <v>187.03333333333333</v>
      </c>
      <c r="E326" s="507">
        <v>182.46666666666667</v>
      </c>
      <c r="F326" s="507">
        <v>179.78333333333333</v>
      </c>
      <c r="G326" s="507">
        <v>175.21666666666667</v>
      </c>
      <c r="H326" s="507">
        <v>189.71666666666667</v>
      </c>
      <c r="I326" s="507">
        <v>194.28333333333333</v>
      </c>
      <c r="J326" s="507">
        <v>196.96666666666667</v>
      </c>
      <c r="K326" s="506">
        <v>191.6</v>
      </c>
      <c r="L326" s="506">
        <v>184.35</v>
      </c>
      <c r="M326" s="506">
        <v>4.4626099999999997</v>
      </c>
    </row>
    <row r="327" spans="1:13">
      <c r="A327" s="254">
        <v>317</v>
      </c>
      <c r="B327" s="509" t="s">
        <v>145</v>
      </c>
      <c r="C327" s="506">
        <v>220.55</v>
      </c>
      <c r="D327" s="507">
        <v>221.68333333333331</v>
      </c>
      <c r="E327" s="507">
        <v>217.56666666666661</v>
      </c>
      <c r="F327" s="507">
        <v>214.58333333333329</v>
      </c>
      <c r="G327" s="507">
        <v>210.46666666666658</v>
      </c>
      <c r="H327" s="507">
        <v>224.66666666666663</v>
      </c>
      <c r="I327" s="507">
        <v>228.78333333333336</v>
      </c>
      <c r="J327" s="507">
        <v>231.76666666666665</v>
      </c>
      <c r="K327" s="506">
        <v>225.8</v>
      </c>
      <c r="L327" s="506">
        <v>218.7</v>
      </c>
      <c r="M327" s="506">
        <v>123.58792</v>
      </c>
    </row>
    <row r="328" spans="1:13">
      <c r="A328" s="254">
        <v>318</v>
      </c>
      <c r="B328" s="509" t="s">
        <v>444</v>
      </c>
      <c r="C328" s="506">
        <v>664.2</v>
      </c>
      <c r="D328" s="507">
        <v>668.41666666666663</v>
      </c>
      <c r="E328" s="507">
        <v>648.93333333333328</v>
      </c>
      <c r="F328" s="507">
        <v>633.66666666666663</v>
      </c>
      <c r="G328" s="507">
        <v>614.18333333333328</v>
      </c>
      <c r="H328" s="507">
        <v>683.68333333333328</v>
      </c>
      <c r="I328" s="507">
        <v>703.16666666666663</v>
      </c>
      <c r="J328" s="507">
        <v>718.43333333333328</v>
      </c>
      <c r="K328" s="506">
        <v>687.9</v>
      </c>
      <c r="L328" s="506">
        <v>653.15</v>
      </c>
      <c r="M328" s="506">
        <v>3.86069</v>
      </c>
    </row>
    <row r="329" spans="1:13">
      <c r="A329" s="254">
        <v>319</v>
      </c>
      <c r="B329" s="509" t="s">
        <v>262</v>
      </c>
      <c r="C329" s="506">
        <v>1683.8</v>
      </c>
      <c r="D329" s="507">
        <v>1706</v>
      </c>
      <c r="E329" s="507">
        <v>1643</v>
      </c>
      <c r="F329" s="507">
        <v>1602.2</v>
      </c>
      <c r="G329" s="507">
        <v>1539.2</v>
      </c>
      <c r="H329" s="507">
        <v>1746.8</v>
      </c>
      <c r="I329" s="507">
        <v>1809.8</v>
      </c>
      <c r="J329" s="507">
        <v>1850.6</v>
      </c>
      <c r="K329" s="506">
        <v>1769</v>
      </c>
      <c r="L329" s="506">
        <v>1665.2</v>
      </c>
      <c r="M329" s="506">
        <v>9.7109100000000002</v>
      </c>
    </row>
    <row r="330" spans="1:13">
      <c r="A330" s="254">
        <v>320</v>
      </c>
      <c r="B330" s="509" t="s">
        <v>445</v>
      </c>
      <c r="C330" s="506">
        <v>1605.8</v>
      </c>
      <c r="D330" s="507">
        <v>1608.2333333333333</v>
      </c>
      <c r="E330" s="507">
        <v>1582.5666666666666</v>
      </c>
      <c r="F330" s="507">
        <v>1559.3333333333333</v>
      </c>
      <c r="G330" s="507">
        <v>1533.6666666666665</v>
      </c>
      <c r="H330" s="507">
        <v>1631.4666666666667</v>
      </c>
      <c r="I330" s="507">
        <v>1657.1333333333332</v>
      </c>
      <c r="J330" s="507">
        <v>1680.3666666666668</v>
      </c>
      <c r="K330" s="506">
        <v>1633.9</v>
      </c>
      <c r="L330" s="506">
        <v>1585</v>
      </c>
      <c r="M330" s="506">
        <v>5.8235400000000004</v>
      </c>
    </row>
    <row r="331" spans="1:13">
      <c r="A331" s="254">
        <v>321</v>
      </c>
      <c r="B331" s="509" t="s">
        <v>147</v>
      </c>
      <c r="C331" s="506">
        <v>1279</v>
      </c>
      <c r="D331" s="507">
        <v>1279.1666666666667</v>
      </c>
      <c r="E331" s="507">
        <v>1266.3333333333335</v>
      </c>
      <c r="F331" s="507">
        <v>1253.6666666666667</v>
      </c>
      <c r="G331" s="507">
        <v>1240.8333333333335</v>
      </c>
      <c r="H331" s="507">
        <v>1291.8333333333335</v>
      </c>
      <c r="I331" s="507">
        <v>1304.666666666667</v>
      </c>
      <c r="J331" s="507">
        <v>1317.3333333333335</v>
      </c>
      <c r="K331" s="506">
        <v>1292</v>
      </c>
      <c r="L331" s="506">
        <v>1266.5</v>
      </c>
      <c r="M331" s="506">
        <v>11.424799999999999</v>
      </c>
    </row>
    <row r="332" spans="1:13">
      <c r="A332" s="254">
        <v>322</v>
      </c>
      <c r="B332" s="509" t="s">
        <v>263</v>
      </c>
      <c r="C332" s="506">
        <v>820.6</v>
      </c>
      <c r="D332" s="507">
        <v>819.51666666666677</v>
      </c>
      <c r="E332" s="507">
        <v>814.08333333333348</v>
      </c>
      <c r="F332" s="507">
        <v>807.56666666666672</v>
      </c>
      <c r="G332" s="507">
        <v>802.13333333333344</v>
      </c>
      <c r="H332" s="507">
        <v>826.03333333333353</v>
      </c>
      <c r="I332" s="507">
        <v>831.4666666666667</v>
      </c>
      <c r="J332" s="507">
        <v>837.98333333333358</v>
      </c>
      <c r="K332" s="506">
        <v>824.95</v>
      </c>
      <c r="L332" s="506">
        <v>813</v>
      </c>
      <c r="M332" s="506">
        <v>2.31446</v>
      </c>
    </row>
    <row r="333" spans="1:13">
      <c r="A333" s="254">
        <v>323</v>
      </c>
      <c r="B333" s="509" t="s">
        <v>149</v>
      </c>
      <c r="C333" s="506">
        <v>46.15</v>
      </c>
      <c r="D333" s="507">
        <v>46.966666666666669</v>
      </c>
      <c r="E333" s="507">
        <v>44.933333333333337</v>
      </c>
      <c r="F333" s="507">
        <v>43.716666666666669</v>
      </c>
      <c r="G333" s="507">
        <v>41.683333333333337</v>
      </c>
      <c r="H333" s="507">
        <v>48.183333333333337</v>
      </c>
      <c r="I333" s="507">
        <v>50.216666666666669</v>
      </c>
      <c r="J333" s="507">
        <v>51.433333333333337</v>
      </c>
      <c r="K333" s="506">
        <v>49</v>
      </c>
      <c r="L333" s="506">
        <v>45.75</v>
      </c>
      <c r="M333" s="506">
        <v>160.30489</v>
      </c>
    </row>
    <row r="334" spans="1:13">
      <c r="A334" s="254">
        <v>324</v>
      </c>
      <c r="B334" s="509" t="s">
        <v>150</v>
      </c>
      <c r="C334" s="506">
        <v>85.5</v>
      </c>
      <c r="D334" s="507">
        <v>86.766666666666666</v>
      </c>
      <c r="E334" s="507">
        <v>83.533333333333331</v>
      </c>
      <c r="F334" s="507">
        <v>81.566666666666663</v>
      </c>
      <c r="G334" s="507">
        <v>78.333333333333329</v>
      </c>
      <c r="H334" s="507">
        <v>88.733333333333334</v>
      </c>
      <c r="I334" s="507">
        <v>91.966666666666654</v>
      </c>
      <c r="J334" s="507">
        <v>93.933333333333337</v>
      </c>
      <c r="K334" s="506">
        <v>90</v>
      </c>
      <c r="L334" s="506">
        <v>84.8</v>
      </c>
      <c r="M334" s="506">
        <v>57.392859999999999</v>
      </c>
    </row>
    <row r="335" spans="1:13">
      <c r="A335" s="254">
        <v>325</v>
      </c>
      <c r="B335" s="509" t="s">
        <v>446</v>
      </c>
      <c r="C335" s="506">
        <v>563.15</v>
      </c>
      <c r="D335" s="507">
        <v>567.70000000000005</v>
      </c>
      <c r="E335" s="507">
        <v>555.40000000000009</v>
      </c>
      <c r="F335" s="507">
        <v>547.65000000000009</v>
      </c>
      <c r="G335" s="507">
        <v>535.35000000000014</v>
      </c>
      <c r="H335" s="507">
        <v>575.45000000000005</v>
      </c>
      <c r="I335" s="507">
        <v>587.75</v>
      </c>
      <c r="J335" s="507">
        <v>595.5</v>
      </c>
      <c r="K335" s="506">
        <v>580</v>
      </c>
      <c r="L335" s="506">
        <v>559.95000000000005</v>
      </c>
      <c r="M335" s="506">
        <v>0.45384000000000002</v>
      </c>
    </row>
    <row r="336" spans="1:13">
      <c r="A336" s="254">
        <v>326</v>
      </c>
      <c r="B336" s="509" t="s">
        <v>264</v>
      </c>
      <c r="C336" s="506">
        <v>24.05</v>
      </c>
      <c r="D336" s="507">
        <v>24.116666666666664</v>
      </c>
      <c r="E336" s="507">
        <v>23.833333333333329</v>
      </c>
      <c r="F336" s="507">
        <v>23.616666666666664</v>
      </c>
      <c r="G336" s="507">
        <v>23.333333333333329</v>
      </c>
      <c r="H336" s="507">
        <v>24.333333333333329</v>
      </c>
      <c r="I336" s="507">
        <v>24.616666666666667</v>
      </c>
      <c r="J336" s="507">
        <v>24.833333333333329</v>
      </c>
      <c r="K336" s="506">
        <v>24.4</v>
      </c>
      <c r="L336" s="506">
        <v>23.9</v>
      </c>
      <c r="M336" s="506">
        <v>44.757980000000003</v>
      </c>
    </row>
    <row r="337" spans="1:13">
      <c r="A337" s="254">
        <v>327</v>
      </c>
      <c r="B337" s="509" t="s">
        <v>447</v>
      </c>
      <c r="C337" s="506">
        <v>51</v>
      </c>
      <c r="D337" s="507">
        <v>51.35</v>
      </c>
      <c r="E337" s="507">
        <v>50.400000000000006</v>
      </c>
      <c r="F337" s="507">
        <v>49.800000000000004</v>
      </c>
      <c r="G337" s="507">
        <v>48.850000000000009</v>
      </c>
      <c r="H337" s="507">
        <v>51.95</v>
      </c>
      <c r="I337" s="507">
        <v>52.900000000000006</v>
      </c>
      <c r="J337" s="507">
        <v>53.5</v>
      </c>
      <c r="K337" s="506">
        <v>52.3</v>
      </c>
      <c r="L337" s="506">
        <v>50.75</v>
      </c>
      <c r="M337" s="506">
        <v>9.9759499999999992</v>
      </c>
    </row>
    <row r="338" spans="1:13">
      <c r="A338" s="254">
        <v>328</v>
      </c>
      <c r="B338" s="509" t="s">
        <v>152</v>
      </c>
      <c r="C338" s="506">
        <v>133.05000000000001</v>
      </c>
      <c r="D338" s="507">
        <v>134.11666666666667</v>
      </c>
      <c r="E338" s="507">
        <v>131.58333333333334</v>
      </c>
      <c r="F338" s="507">
        <v>130.11666666666667</v>
      </c>
      <c r="G338" s="507">
        <v>127.58333333333334</v>
      </c>
      <c r="H338" s="507">
        <v>135.58333333333334</v>
      </c>
      <c r="I338" s="507">
        <v>138.11666666666665</v>
      </c>
      <c r="J338" s="507">
        <v>139.58333333333334</v>
      </c>
      <c r="K338" s="506">
        <v>136.65</v>
      </c>
      <c r="L338" s="506">
        <v>132.65</v>
      </c>
      <c r="M338" s="506">
        <v>92.546419999999998</v>
      </c>
    </row>
    <row r="339" spans="1:13">
      <c r="A339" s="254">
        <v>329</v>
      </c>
      <c r="B339" s="509" t="s">
        <v>694</v>
      </c>
      <c r="C339" s="506">
        <v>173.6</v>
      </c>
      <c r="D339" s="507">
        <v>175.28333333333333</v>
      </c>
      <c r="E339" s="507">
        <v>170.31666666666666</v>
      </c>
      <c r="F339" s="507">
        <v>167.03333333333333</v>
      </c>
      <c r="G339" s="507">
        <v>162.06666666666666</v>
      </c>
      <c r="H339" s="507">
        <v>178.56666666666666</v>
      </c>
      <c r="I339" s="507">
        <v>183.5333333333333</v>
      </c>
      <c r="J339" s="507">
        <v>186.81666666666666</v>
      </c>
      <c r="K339" s="506">
        <v>180.25</v>
      </c>
      <c r="L339" s="506">
        <v>172</v>
      </c>
      <c r="M339" s="506">
        <v>6.5795899999999996</v>
      </c>
    </row>
    <row r="340" spans="1:13">
      <c r="A340" s="254">
        <v>330</v>
      </c>
      <c r="B340" s="509" t="s">
        <v>153</v>
      </c>
      <c r="C340" s="506">
        <v>106.55</v>
      </c>
      <c r="D340" s="507">
        <v>107.53333333333335</v>
      </c>
      <c r="E340" s="507">
        <v>105.16666666666669</v>
      </c>
      <c r="F340" s="507">
        <v>103.78333333333335</v>
      </c>
      <c r="G340" s="507">
        <v>101.41666666666669</v>
      </c>
      <c r="H340" s="507">
        <v>108.91666666666669</v>
      </c>
      <c r="I340" s="507">
        <v>111.28333333333333</v>
      </c>
      <c r="J340" s="507">
        <v>112.66666666666669</v>
      </c>
      <c r="K340" s="506">
        <v>109.9</v>
      </c>
      <c r="L340" s="506">
        <v>106.15</v>
      </c>
      <c r="M340" s="506">
        <v>188.50429</v>
      </c>
    </row>
    <row r="341" spans="1:13">
      <c r="A341" s="254">
        <v>331</v>
      </c>
      <c r="B341" s="509" t="s">
        <v>448</v>
      </c>
      <c r="C341" s="506">
        <v>414.2</v>
      </c>
      <c r="D341" s="507">
        <v>421.08333333333331</v>
      </c>
      <c r="E341" s="507">
        <v>403.36666666666662</v>
      </c>
      <c r="F341" s="507">
        <v>392.5333333333333</v>
      </c>
      <c r="G341" s="507">
        <v>374.81666666666661</v>
      </c>
      <c r="H341" s="507">
        <v>431.91666666666663</v>
      </c>
      <c r="I341" s="507">
        <v>449.63333333333333</v>
      </c>
      <c r="J341" s="507">
        <v>460.46666666666664</v>
      </c>
      <c r="K341" s="506">
        <v>438.8</v>
      </c>
      <c r="L341" s="506">
        <v>410.25</v>
      </c>
      <c r="M341" s="506">
        <v>1.6396599999999999</v>
      </c>
    </row>
    <row r="342" spans="1:13">
      <c r="A342" s="254">
        <v>332</v>
      </c>
      <c r="B342" s="509" t="s">
        <v>148</v>
      </c>
      <c r="C342" s="506">
        <v>56.25</v>
      </c>
      <c r="D342" s="507">
        <v>57.25</v>
      </c>
      <c r="E342" s="507">
        <v>55</v>
      </c>
      <c r="F342" s="507">
        <v>53.75</v>
      </c>
      <c r="G342" s="507">
        <v>51.5</v>
      </c>
      <c r="H342" s="507">
        <v>58.5</v>
      </c>
      <c r="I342" s="507">
        <v>60.75</v>
      </c>
      <c r="J342" s="507">
        <v>62</v>
      </c>
      <c r="K342" s="506">
        <v>59.5</v>
      </c>
      <c r="L342" s="506">
        <v>56</v>
      </c>
      <c r="M342" s="506">
        <v>141.00936999999999</v>
      </c>
    </row>
    <row r="343" spans="1:13">
      <c r="A343" s="254">
        <v>333</v>
      </c>
      <c r="B343" s="509" t="s">
        <v>449</v>
      </c>
      <c r="C343" s="506">
        <v>58.15</v>
      </c>
      <c r="D343" s="507">
        <v>59.449999999999996</v>
      </c>
      <c r="E343" s="507">
        <v>56.449999999999989</v>
      </c>
      <c r="F343" s="507">
        <v>54.749999999999993</v>
      </c>
      <c r="G343" s="507">
        <v>51.749999999999986</v>
      </c>
      <c r="H343" s="507">
        <v>61.149999999999991</v>
      </c>
      <c r="I343" s="507">
        <v>64.150000000000006</v>
      </c>
      <c r="J343" s="507">
        <v>65.849999999999994</v>
      </c>
      <c r="K343" s="506">
        <v>62.45</v>
      </c>
      <c r="L343" s="506">
        <v>57.75</v>
      </c>
      <c r="M343" s="506">
        <v>14.702170000000001</v>
      </c>
    </row>
    <row r="344" spans="1:13">
      <c r="A344" s="254">
        <v>334</v>
      </c>
      <c r="B344" s="509" t="s">
        <v>450</v>
      </c>
      <c r="C344" s="506">
        <v>2590.5500000000002</v>
      </c>
      <c r="D344" s="507">
        <v>2628.1833333333334</v>
      </c>
      <c r="E344" s="507">
        <v>2531.3666666666668</v>
      </c>
      <c r="F344" s="507">
        <v>2472.1833333333334</v>
      </c>
      <c r="G344" s="507">
        <v>2375.3666666666668</v>
      </c>
      <c r="H344" s="507">
        <v>2687.3666666666668</v>
      </c>
      <c r="I344" s="507">
        <v>2784.1833333333334</v>
      </c>
      <c r="J344" s="507">
        <v>2843.3666666666668</v>
      </c>
      <c r="K344" s="506">
        <v>2725</v>
      </c>
      <c r="L344" s="506">
        <v>2569</v>
      </c>
      <c r="M344" s="506">
        <v>1.8652899999999999</v>
      </c>
    </row>
    <row r="345" spans="1:13">
      <c r="A345" s="254">
        <v>335</v>
      </c>
      <c r="B345" s="509" t="s">
        <v>755</v>
      </c>
      <c r="C345" s="506">
        <v>86.4</v>
      </c>
      <c r="D345" s="507">
        <v>88.933333333333337</v>
      </c>
      <c r="E345" s="507">
        <v>82.666666666666671</v>
      </c>
      <c r="F345" s="507">
        <v>78.933333333333337</v>
      </c>
      <c r="G345" s="507">
        <v>72.666666666666671</v>
      </c>
      <c r="H345" s="507">
        <v>92.666666666666671</v>
      </c>
      <c r="I345" s="507">
        <v>98.933333333333323</v>
      </c>
      <c r="J345" s="507">
        <v>102.66666666666667</v>
      </c>
      <c r="K345" s="506">
        <v>95.2</v>
      </c>
      <c r="L345" s="506">
        <v>85.2</v>
      </c>
      <c r="M345" s="506">
        <v>15.4208</v>
      </c>
    </row>
    <row r="346" spans="1:13">
      <c r="A346" s="254">
        <v>336</v>
      </c>
      <c r="B346" s="509" t="s">
        <v>151</v>
      </c>
      <c r="C346" s="506">
        <v>16455.75</v>
      </c>
      <c r="D346" s="507">
        <v>16528.600000000002</v>
      </c>
      <c r="E346" s="507">
        <v>16267.200000000004</v>
      </c>
      <c r="F346" s="507">
        <v>16078.650000000001</v>
      </c>
      <c r="G346" s="507">
        <v>15817.250000000004</v>
      </c>
      <c r="H346" s="507">
        <v>16717.150000000005</v>
      </c>
      <c r="I346" s="507">
        <v>16978.550000000007</v>
      </c>
      <c r="J346" s="507">
        <v>17167.100000000006</v>
      </c>
      <c r="K346" s="506">
        <v>16790</v>
      </c>
      <c r="L346" s="506">
        <v>16340.05</v>
      </c>
      <c r="M346" s="506">
        <v>1.5717300000000001</v>
      </c>
    </row>
    <row r="347" spans="1:13">
      <c r="A347" s="254">
        <v>337</v>
      </c>
      <c r="B347" s="509" t="s">
        <v>791</v>
      </c>
      <c r="C347" s="506">
        <v>41.65</v>
      </c>
      <c r="D347" s="507">
        <v>42.533333333333339</v>
      </c>
      <c r="E347" s="507">
        <v>40.316666666666677</v>
      </c>
      <c r="F347" s="507">
        <v>38.983333333333341</v>
      </c>
      <c r="G347" s="507">
        <v>36.76666666666668</v>
      </c>
      <c r="H347" s="507">
        <v>43.866666666666674</v>
      </c>
      <c r="I347" s="507">
        <v>46.083333333333329</v>
      </c>
      <c r="J347" s="507">
        <v>47.416666666666671</v>
      </c>
      <c r="K347" s="506">
        <v>44.75</v>
      </c>
      <c r="L347" s="506">
        <v>41.2</v>
      </c>
      <c r="M347" s="506">
        <v>25.508389999999999</v>
      </c>
    </row>
    <row r="348" spans="1:13">
      <c r="A348" s="254">
        <v>338</v>
      </c>
      <c r="B348" s="509" t="s">
        <v>451</v>
      </c>
      <c r="C348" s="506">
        <v>1893.2</v>
      </c>
      <c r="D348" s="507">
        <v>1896.6333333333332</v>
      </c>
      <c r="E348" s="507">
        <v>1859.3166666666664</v>
      </c>
      <c r="F348" s="507">
        <v>1825.4333333333332</v>
      </c>
      <c r="G348" s="507">
        <v>1788.1166666666663</v>
      </c>
      <c r="H348" s="507">
        <v>1930.5166666666664</v>
      </c>
      <c r="I348" s="507">
        <v>1967.833333333333</v>
      </c>
      <c r="J348" s="507">
        <v>2001.7166666666665</v>
      </c>
      <c r="K348" s="506">
        <v>1933.95</v>
      </c>
      <c r="L348" s="506">
        <v>1862.75</v>
      </c>
      <c r="M348" s="506">
        <v>0.65110000000000001</v>
      </c>
    </row>
    <row r="349" spans="1:13">
      <c r="A349" s="254">
        <v>339</v>
      </c>
      <c r="B349" s="509" t="s">
        <v>790</v>
      </c>
      <c r="C349" s="506">
        <v>333.65</v>
      </c>
      <c r="D349" s="507">
        <v>335.05</v>
      </c>
      <c r="E349" s="507">
        <v>328.70000000000005</v>
      </c>
      <c r="F349" s="507">
        <v>323.75000000000006</v>
      </c>
      <c r="G349" s="507">
        <v>317.40000000000009</v>
      </c>
      <c r="H349" s="507">
        <v>340</v>
      </c>
      <c r="I349" s="507">
        <v>346.35</v>
      </c>
      <c r="J349" s="507">
        <v>351.29999999999995</v>
      </c>
      <c r="K349" s="506">
        <v>341.4</v>
      </c>
      <c r="L349" s="506">
        <v>330.1</v>
      </c>
      <c r="M349" s="506">
        <v>8.6512399999999996</v>
      </c>
    </row>
    <row r="350" spans="1:13">
      <c r="A350" s="254">
        <v>340</v>
      </c>
      <c r="B350" s="509" t="s">
        <v>265</v>
      </c>
      <c r="C350" s="506">
        <v>575.20000000000005</v>
      </c>
      <c r="D350" s="507">
        <v>573.56666666666672</v>
      </c>
      <c r="E350" s="507">
        <v>563.13333333333344</v>
      </c>
      <c r="F350" s="507">
        <v>551.06666666666672</v>
      </c>
      <c r="G350" s="507">
        <v>540.63333333333344</v>
      </c>
      <c r="H350" s="507">
        <v>585.63333333333344</v>
      </c>
      <c r="I350" s="507">
        <v>596.06666666666661</v>
      </c>
      <c r="J350" s="507">
        <v>608.13333333333344</v>
      </c>
      <c r="K350" s="506">
        <v>584</v>
      </c>
      <c r="L350" s="506">
        <v>561.5</v>
      </c>
      <c r="M350" s="506">
        <v>4.0080499999999999</v>
      </c>
    </row>
    <row r="351" spans="1:13">
      <c r="A351" s="254">
        <v>341</v>
      </c>
      <c r="B351" s="509" t="s">
        <v>155</v>
      </c>
      <c r="C351" s="506">
        <v>109.35</v>
      </c>
      <c r="D351" s="507">
        <v>110.98333333333333</v>
      </c>
      <c r="E351" s="507">
        <v>107.11666666666667</v>
      </c>
      <c r="F351" s="507">
        <v>104.88333333333334</v>
      </c>
      <c r="G351" s="507">
        <v>101.01666666666668</v>
      </c>
      <c r="H351" s="507">
        <v>113.21666666666667</v>
      </c>
      <c r="I351" s="507">
        <v>117.08333333333331</v>
      </c>
      <c r="J351" s="507">
        <v>119.31666666666666</v>
      </c>
      <c r="K351" s="506">
        <v>114.85</v>
      </c>
      <c r="L351" s="506">
        <v>108.75</v>
      </c>
      <c r="M351" s="506">
        <v>310.17863</v>
      </c>
    </row>
    <row r="352" spans="1:13">
      <c r="A352" s="254">
        <v>342</v>
      </c>
      <c r="B352" s="509" t="s">
        <v>154</v>
      </c>
      <c r="C352" s="506">
        <v>129.30000000000001</v>
      </c>
      <c r="D352" s="507">
        <v>130.4</v>
      </c>
      <c r="E352" s="507">
        <v>127.60000000000002</v>
      </c>
      <c r="F352" s="507">
        <v>125.9</v>
      </c>
      <c r="G352" s="507">
        <v>123.10000000000002</v>
      </c>
      <c r="H352" s="507">
        <v>132.10000000000002</v>
      </c>
      <c r="I352" s="507">
        <v>134.90000000000003</v>
      </c>
      <c r="J352" s="507">
        <v>136.60000000000002</v>
      </c>
      <c r="K352" s="506">
        <v>133.19999999999999</v>
      </c>
      <c r="L352" s="506">
        <v>128.69999999999999</v>
      </c>
      <c r="M352" s="506">
        <v>10.500780000000001</v>
      </c>
    </row>
    <row r="353" spans="1:13">
      <c r="A353" s="254">
        <v>343</v>
      </c>
      <c r="B353" s="509" t="s">
        <v>452</v>
      </c>
      <c r="C353" s="506">
        <v>71.650000000000006</v>
      </c>
      <c r="D353" s="507">
        <v>71.783333333333346</v>
      </c>
      <c r="E353" s="507">
        <v>69.866666666666688</v>
      </c>
      <c r="F353" s="507">
        <v>68.083333333333343</v>
      </c>
      <c r="G353" s="507">
        <v>66.166666666666686</v>
      </c>
      <c r="H353" s="507">
        <v>73.566666666666691</v>
      </c>
      <c r="I353" s="507">
        <v>75.483333333333348</v>
      </c>
      <c r="J353" s="507">
        <v>77.266666666666694</v>
      </c>
      <c r="K353" s="506">
        <v>73.7</v>
      </c>
      <c r="L353" s="506">
        <v>70</v>
      </c>
      <c r="M353" s="506">
        <v>1.11185</v>
      </c>
    </row>
    <row r="354" spans="1:13">
      <c r="A354" s="254">
        <v>344</v>
      </c>
      <c r="B354" s="509" t="s">
        <v>266</v>
      </c>
      <c r="C354" s="506">
        <v>3206.9</v>
      </c>
      <c r="D354" s="507">
        <v>3265.9666666666667</v>
      </c>
      <c r="E354" s="507">
        <v>3091.9333333333334</v>
      </c>
      <c r="F354" s="507">
        <v>2976.9666666666667</v>
      </c>
      <c r="G354" s="507">
        <v>2802.9333333333334</v>
      </c>
      <c r="H354" s="507">
        <v>3380.9333333333334</v>
      </c>
      <c r="I354" s="507">
        <v>3554.9666666666672</v>
      </c>
      <c r="J354" s="507">
        <v>3669.9333333333334</v>
      </c>
      <c r="K354" s="506">
        <v>3440</v>
      </c>
      <c r="L354" s="506">
        <v>3151</v>
      </c>
      <c r="M354" s="506">
        <v>4.8779000000000003</v>
      </c>
    </row>
    <row r="355" spans="1:13">
      <c r="A355" s="254">
        <v>345</v>
      </c>
      <c r="B355" s="509" t="s">
        <v>453</v>
      </c>
      <c r="C355" s="506">
        <v>100.55</v>
      </c>
      <c r="D355" s="507">
        <v>102.59999999999998</v>
      </c>
      <c r="E355" s="507">
        <v>97.549999999999955</v>
      </c>
      <c r="F355" s="507">
        <v>94.549999999999969</v>
      </c>
      <c r="G355" s="507">
        <v>89.499999999999943</v>
      </c>
      <c r="H355" s="507">
        <v>105.59999999999997</v>
      </c>
      <c r="I355" s="507">
        <v>110.65</v>
      </c>
      <c r="J355" s="507">
        <v>113.64999999999998</v>
      </c>
      <c r="K355" s="506">
        <v>107.65</v>
      </c>
      <c r="L355" s="506">
        <v>99.6</v>
      </c>
      <c r="M355" s="506">
        <v>9.2233099999999997</v>
      </c>
    </row>
    <row r="356" spans="1:13">
      <c r="A356" s="254">
        <v>346</v>
      </c>
      <c r="B356" s="509" t="s">
        <v>454</v>
      </c>
      <c r="C356" s="506">
        <v>312.95</v>
      </c>
      <c r="D356" s="507">
        <v>316.05</v>
      </c>
      <c r="E356" s="507">
        <v>307.15000000000003</v>
      </c>
      <c r="F356" s="507">
        <v>301.35000000000002</v>
      </c>
      <c r="G356" s="507">
        <v>292.45000000000005</v>
      </c>
      <c r="H356" s="507">
        <v>321.85000000000002</v>
      </c>
      <c r="I356" s="507">
        <v>330.75</v>
      </c>
      <c r="J356" s="507">
        <v>336.55</v>
      </c>
      <c r="K356" s="506">
        <v>324.95</v>
      </c>
      <c r="L356" s="506">
        <v>310.25</v>
      </c>
      <c r="M356" s="506">
        <v>7.3345399999999996</v>
      </c>
    </row>
    <row r="357" spans="1:13">
      <c r="A357" s="254">
        <v>347</v>
      </c>
      <c r="B357" s="509" t="s">
        <v>455</v>
      </c>
      <c r="C357" s="506">
        <v>238.9</v>
      </c>
      <c r="D357" s="507">
        <v>241.15</v>
      </c>
      <c r="E357" s="507">
        <v>232.55</v>
      </c>
      <c r="F357" s="507">
        <v>226.20000000000002</v>
      </c>
      <c r="G357" s="507">
        <v>217.60000000000002</v>
      </c>
      <c r="H357" s="507">
        <v>247.5</v>
      </c>
      <c r="I357" s="507">
        <v>256.09999999999997</v>
      </c>
      <c r="J357" s="507">
        <v>262.45</v>
      </c>
      <c r="K357" s="506">
        <v>249.75</v>
      </c>
      <c r="L357" s="506">
        <v>234.8</v>
      </c>
      <c r="M357" s="506">
        <v>3.8560599999999998</v>
      </c>
    </row>
    <row r="358" spans="1:13">
      <c r="A358" s="254">
        <v>348</v>
      </c>
      <c r="B358" s="509" t="s">
        <v>267</v>
      </c>
      <c r="C358" s="506">
        <v>2241.5</v>
      </c>
      <c r="D358" s="507">
        <v>2236.5</v>
      </c>
      <c r="E358" s="507">
        <v>2216</v>
      </c>
      <c r="F358" s="507">
        <v>2190.5</v>
      </c>
      <c r="G358" s="507">
        <v>2170</v>
      </c>
      <c r="H358" s="507">
        <v>2262</v>
      </c>
      <c r="I358" s="507">
        <v>2282.5</v>
      </c>
      <c r="J358" s="507">
        <v>2308</v>
      </c>
      <c r="K358" s="506">
        <v>2257</v>
      </c>
      <c r="L358" s="506">
        <v>2211</v>
      </c>
      <c r="M358" s="506">
        <v>1.5469599999999999</v>
      </c>
    </row>
    <row r="359" spans="1:13">
      <c r="A359" s="254">
        <v>349</v>
      </c>
      <c r="B359" s="509" t="s">
        <v>268</v>
      </c>
      <c r="C359" s="506">
        <v>373.95</v>
      </c>
      <c r="D359" s="507">
        <v>383.75</v>
      </c>
      <c r="E359" s="507">
        <v>360.35</v>
      </c>
      <c r="F359" s="507">
        <v>346.75</v>
      </c>
      <c r="G359" s="507">
        <v>323.35000000000002</v>
      </c>
      <c r="H359" s="507">
        <v>397.35</v>
      </c>
      <c r="I359" s="507">
        <v>420.75</v>
      </c>
      <c r="J359" s="507">
        <v>434.35</v>
      </c>
      <c r="K359" s="506">
        <v>407.15</v>
      </c>
      <c r="L359" s="506">
        <v>370.15</v>
      </c>
      <c r="M359" s="506">
        <v>5.3636200000000001</v>
      </c>
    </row>
    <row r="360" spans="1:13">
      <c r="A360" s="254">
        <v>350</v>
      </c>
      <c r="B360" s="509" t="s">
        <v>456</v>
      </c>
      <c r="C360" s="506">
        <v>242.7</v>
      </c>
      <c r="D360" s="507">
        <v>244.75</v>
      </c>
      <c r="E360" s="507">
        <v>235.75</v>
      </c>
      <c r="F360" s="507">
        <v>228.8</v>
      </c>
      <c r="G360" s="507">
        <v>219.8</v>
      </c>
      <c r="H360" s="507">
        <v>251.7</v>
      </c>
      <c r="I360" s="507">
        <v>260.7</v>
      </c>
      <c r="J360" s="507">
        <v>267.64999999999998</v>
      </c>
      <c r="K360" s="506">
        <v>253.75</v>
      </c>
      <c r="L360" s="506">
        <v>237.8</v>
      </c>
      <c r="M360" s="506">
        <v>3.3999600000000001</v>
      </c>
    </row>
    <row r="361" spans="1:13">
      <c r="A361" s="254">
        <v>351</v>
      </c>
      <c r="B361" s="509" t="s">
        <v>758</v>
      </c>
      <c r="C361" s="506">
        <v>473.3</v>
      </c>
      <c r="D361" s="507">
        <v>472.4666666666667</v>
      </c>
      <c r="E361" s="507">
        <v>468.93333333333339</v>
      </c>
      <c r="F361" s="507">
        <v>464.56666666666672</v>
      </c>
      <c r="G361" s="507">
        <v>461.03333333333342</v>
      </c>
      <c r="H361" s="507">
        <v>476.83333333333337</v>
      </c>
      <c r="I361" s="507">
        <v>480.36666666666667</v>
      </c>
      <c r="J361" s="507">
        <v>484.73333333333335</v>
      </c>
      <c r="K361" s="506">
        <v>476</v>
      </c>
      <c r="L361" s="506">
        <v>468.1</v>
      </c>
      <c r="M361" s="506">
        <v>1.92621</v>
      </c>
    </row>
    <row r="362" spans="1:13">
      <c r="A362" s="254">
        <v>352</v>
      </c>
      <c r="B362" s="509" t="s">
        <v>457</v>
      </c>
      <c r="C362" s="506">
        <v>83.3</v>
      </c>
      <c r="D362" s="507">
        <v>83.433333333333337</v>
      </c>
      <c r="E362" s="507">
        <v>79.866666666666674</v>
      </c>
      <c r="F362" s="507">
        <v>76.433333333333337</v>
      </c>
      <c r="G362" s="507">
        <v>72.866666666666674</v>
      </c>
      <c r="H362" s="507">
        <v>86.866666666666674</v>
      </c>
      <c r="I362" s="507">
        <v>90.433333333333337</v>
      </c>
      <c r="J362" s="507">
        <v>93.866666666666674</v>
      </c>
      <c r="K362" s="506">
        <v>87</v>
      </c>
      <c r="L362" s="506">
        <v>80</v>
      </c>
      <c r="M362" s="506">
        <v>49.123550000000002</v>
      </c>
    </row>
    <row r="363" spans="1:13">
      <c r="A363" s="254">
        <v>353</v>
      </c>
      <c r="B363" s="509" t="s">
        <v>163</v>
      </c>
      <c r="C363" s="506">
        <v>1418.05</v>
      </c>
      <c r="D363" s="507">
        <v>1414.8666666666668</v>
      </c>
      <c r="E363" s="507">
        <v>1403.1833333333336</v>
      </c>
      <c r="F363" s="507">
        <v>1388.3166666666668</v>
      </c>
      <c r="G363" s="507">
        <v>1376.6333333333337</v>
      </c>
      <c r="H363" s="507">
        <v>1429.7333333333336</v>
      </c>
      <c r="I363" s="507">
        <v>1441.416666666667</v>
      </c>
      <c r="J363" s="507">
        <v>1456.2833333333335</v>
      </c>
      <c r="K363" s="506">
        <v>1426.55</v>
      </c>
      <c r="L363" s="506">
        <v>1400</v>
      </c>
      <c r="M363" s="506">
        <v>6.0589199999999996</v>
      </c>
    </row>
    <row r="364" spans="1:13">
      <c r="A364" s="254">
        <v>354</v>
      </c>
      <c r="B364" s="509" t="s">
        <v>156</v>
      </c>
      <c r="C364" s="506">
        <v>28694</v>
      </c>
      <c r="D364" s="507">
        <v>28631.350000000002</v>
      </c>
      <c r="E364" s="507">
        <v>28312.700000000004</v>
      </c>
      <c r="F364" s="507">
        <v>27931.4</v>
      </c>
      <c r="G364" s="507">
        <v>27612.750000000004</v>
      </c>
      <c r="H364" s="507">
        <v>29012.650000000005</v>
      </c>
      <c r="I364" s="507">
        <v>29331.300000000007</v>
      </c>
      <c r="J364" s="507">
        <v>29712.600000000006</v>
      </c>
      <c r="K364" s="506">
        <v>28950</v>
      </c>
      <c r="L364" s="506">
        <v>28250.05</v>
      </c>
      <c r="M364" s="506">
        <v>0.36199999999999999</v>
      </c>
    </row>
    <row r="365" spans="1:13">
      <c r="A365" s="254">
        <v>355</v>
      </c>
      <c r="B365" s="509" t="s">
        <v>458</v>
      </c>
      <c r="C365" s="506">
        <v>1826.55</v>
      </c>
      <c r="D365" s="507">
        <v>1848.8333333333333</v>
      </c>
      <c r="E365" s="507">
        <v>1787.7166666666665</v>
      </c>
      <c r="F365" s="507">
        <v>1748.8833333333332</v>
      </c>
      <c r="G365" s="507">
        <v>1687.7666666666664</v>
      </c>
      <c r="H365" s="507">
        <v>1887.6666666666665</v>
      </c>
      <c r="I365" s="507">
        <v>1948.7833333333333</v>
      </c>
      <c r="J365" s="507">
        <v>1987.6166666666666</v>
      </c>
      <c r="K365" s="506">
        <v>1909.95</v>
      </c>
      <c r="L365" s="506">
        <v>1810</v>
      </c>
      <c r="M365" s="506">
        <v>1.19675</v>
      </c>
    </row>
    <row r="366" spans="1:13">
      <c r="A366" s="254">
        <v>356</v>
      </c>
      <c r="B366" s="509" t="s">
        <v>158</v>
      </c>
      <c r="C366" s="506">
        <v>228.85</v>
      </c>
      <c r="D366" s="507">
        <v>231.61666666666665</v>
      </c>
      <c r="E366" s="507">
        <v>225.43333333333328</v>
      </c>
      <c r="F366" s="507">
        <v>222.01666666666662</v>
      </c>
      <c r="G366" s="507">
        <v>215.83333333333326</v>
      </c>
      <c r="H366" s="507">
        <v>235.0333333333333</v>
      </c>
      <c r="I366" s="507">
        <v>241.21666666666664</v>
      </c>
      <c r="J366" s="507">
        <v>244.63333333333333</v>
      </c>
      <c r="K366" s="506">
        <v>237.8</v>
      </c>
      <c r="L366" s="506">
        <v>228.2</v>
      </c>
      <c r="M366" s="506">
        <v>52.857819999999997</v>
      </c>
    </row>
    <row r="367" spans="1:13">
      <c r="A367" s="254">
        <v>357</v>
      </c>
      <c r="B367" s="509" t="s">
        <v>269</v>
      </c>
      <c r="C367" s="506">
        <v>4493.3999999999996</v>
      </c>
      <c r="D367" s="507">
        <v>4539.4666666666662</v>
      </c>
      <c r="E367" s="507">
        <v>4433.9333333333325</v>
      </c>
      <c r="F367" s="507">
        <v>4374.4666666666662</v>
      </c>
      <c r="G367" s="507">
        <v>4268.9333333333325</v>
      </c>
      <c r="H367" s="507">
        <v>4598.9333333333325</v>
      </c>
      <c r="I367" s="507">
        <v>4704.4666666666672</v>
      </c>
      <c r="J367" s="507">
        <v>4763.9333333333325</v>
      </c>
      <c r="K367" s="506">
        <v>4645</v>
      </c>
      <c r="L367" s="506">
        <v>4480</v>
      </c>
      <c r="M367" s="506">
        <v>0.41061999999999999</v>
      </c>
    </row>
    <row r="368" spans="1:13">
      <c r="A368" s="254">
        <v>358</v>
      </c>
      <c r="B368" s="509" t="s">
        <v>459</v>
      </c>
      <c r="C368" s="506">
        <v>196.5</v>
      </c>
      <c r="D368" s="507">
        <v>198.61666666666667</v>
      </c>
      <c r="E368" s="507">
        <v>192.73333333333335</v>
      </c>
      <c r="F368" s="507">
        <v>188.96666666666667</v>
      </c>
      <c r="G368" s="507">
        <v>183.08333333333334</v>
      </c>
      <c r="H368" s="507">
        <v>202.38333333333335</v>
      </c>
      <c r="I368" s="507">
        <v>208.26666666666668</v>
      </c>
      <c r="J368" s="507">
        <v>212.03333333333336</v>
      </c>
      <c r="K368" s="506">
        <v>204.5</v>
      </c>
      <c r="L368" s="506">
        <v>194.85</v>
      </c>
      <c r="M368" s="506">
        <v>5.3209400000000002</v>
      </c>
    </row>
    <row r="369" spans="1:13">
      <c r="A369" s="254">
        <v>359</v>
      </c>
      <c r="B369" s="509" t="s">
        <v>460</v>
      </c>
      <c r="C369" s="506">
        <v>778.7</v>
      </c>
      <c r="D369" s="507">
        <v>781.93333333333339</v>
      </c>
      <c r="E369" s="507">
        <v>766.86666666666679</v>
      </c>
      <c r="F369" s="507">
        <v>755.03333333333342</v>
      </c>
      <c r="G369" s="507">
        <v>739.96666666666681</v>
      </c>
      <c r="H369" s="507">
        <v>793.76666666666677</v>
      </c>
      <c r="I369" s="507">
        <v>808.83333333333337</v>
      </c>
      <c r="J369" s="507">
        <v>820.66666666666674</v>
      </c>
      <c r="K369" s="506">
        <v>797</v>
      </c>
      <c r="L369" s="506">
        <v>770.1</v>
      </c>
      <c r="M369" s="506">
        <v>0.38857000000000003</v>
      </c>
    </row>
    <row r="370" spans="1:13">
      <c r="A370" s="254">
        <v>360</v>
      </c>
      <c r="B370" s="509" t="s">
        <v>160</v>
      </c>
      <c r="C370" s="506">
        <v>1723.55</v>
      </c>
      <c r="D370" s="507">
        <v>1727.3666666666668</v>
      </c>
      <c r="E370" s="507">
        <v>1711.1833333333336</v>
      </c>
      <c r="F370" s="507">
        <v>1698.8166666666668</v>
      </c>
      <c r="G370" s="507">
        <v>1682.6333333333337</v>
      </c>
      <c r="H370" s="507">
        <v>1739.7333333333336</v>
      </c>
      <c r="I370" s="507">
        <v>1755.916666666667</v>
      </c>
      <c r="J370" s="507">
        <v>1768.2833333333335</v>
      </c>
      <c r="K370" s="506">
        <v>1743.55</v>
      </c>
      <c r="L370" s="506">
        <v>1715</v>
      </c>
      <c r="M370" s="506">
        <v>3.55972</v>
      </c>
    </row>
    <row r="371" spans="1:13">
      <c r="A371" s="254">
        <v>361</v>
      </c>
      <c r="B371" s="509" t="s">
        <v>157</v>
      </c>
      <c r="C371" s="506">
        <v>1809.7</v>
      </c>
      <c r="D371" s="507">
        <v>1831.3666666666668</v>
      </c>
      <c r="E371" s="507">
        <v>1776.9833333333336</v>
      </c>
      <c r="F371" s="507">
        <v>1744.2666666666669</v>
      </c>
      <c r="G371" s="507">
        <v>1689.8833333333337</v>
      </c>
      <c r="H371" s="507">
        <v>1864.0833333333335</v>
      </c>
      <c r="I371" s="507">
        <v>1918.4666666666667</v>
      </c>
      <c r="J371" s="507">
        <v>1951.1833333333334</v>
      </c>
      <c r="K371" s="506">
        <v>1885.75</v>
      </c>
      <c r="L371" s="506">
        <v>1798.65</v>
      </c>
      <c r="M371" s="506">
        <v>6.17943</v>
      </c>
    </row>
    <row r="372" spans="1:13">
      <c r="A372" s="254">
        <v>362</v>
      </c>
      <c r="B372" s="509" t="s">
        <v>756</v>
      </c>
      <c r="C372" s="506">
        <v>791.55</v>
      </c>
      <c r="D372" s="507">
        <v>805.7833333333333</v>
      </c>
      <c r="E372" s="507">
        <v>766.76666666666665</v>
      </c>
      <c r="F372" s="507">
        <v>741.98333333333335</v>
      </c>
      <c r="G372" s="507">
        <v>702.9666666666667</v>
      </c>
      <c r="H372" s="507">
        <v>830.56666666666661</v>
      </c>
      <c r="I372" s="507">
        <v>869.58333333333326</v>
      </c>
      <c r="J372" s="507">
        <v>894.36666666666656</v>
      </c>
      <c r="K372" s="506">
        <v>844.8</v>
      </c>
      <c r="L372" s="506">
        <v>781</v>
      </c>
      <c r="M372" s="506">
        <v>2.5623300000000002</v>
      </c>
    </row>
    <row r="373" spans="1:13">
      <c r="A373" s="254">
        <v>363</v>
      </c>
      <c r="B373" s="509" t="s">
        <v>461</v>
      </c>
      <c r="C373" s="506">
        <v>1352.35</v>
      </c>
      <c r="D373" s="507">
        <v>1350.8</v>
      </c>
      <c r="E373" s="507">
        <v>1341.6499999999999</v>
      </c>
      <c r="F373" s="507">
        <v>1330.9499999999998</v>
      </c>
      <c r="G373" s="507">
        <v>1321.7999999999997</v>
      </c>
      <c r="H373" s="507">
        <v>1361.5</v>
      </c>
      <c r="I373" s="507">
        <v>1370.65</v>
      </c>
      <c r="J373" s="507">
        <v>1381.3500000000001</v>
      </c>
      <c r="K373" s="506">
        <v>1359.95</v>
      </c>
      <c r="L373" s="506">
        <v>1340.1</v>
      </c>
      <c r="M373" s="506">
        <v>0.94211</v>
      </c>
    </row>
    <row r="374" spans="1:13">
      <c r="A374" s="254">
        <v>364</v>
      </c>
      <c r="B374" s="509" t="s">
        <v>757</v>
      </c>
      <c r="C374" s="506">
        <v>849.95</v>
      </c>
      <c r="D374" s="507">
        <v>857</v>
      </c>
      <c r="E374" s="507">
        <v>830.05</v>
      </c>
      <c r="F374" s="507">
        <v>810.15</v>
      </c>
      <c r="G374" s="507">
        <v>783.19999999999993</v>
      </c>
      <c r="H374" s="507">
        <v>876.9</v>
      </c>
      <c r="I374" s="507">
        <v>903.85</v>
      </c>
      <c r="J374" s="507">
        <v>923.75</v>
      </c>
      <c r="K374" s="506">
        <v>883.95</v>
      </c>
      <c r="L374" s="506">
        <v>837.1</v>
      </c>
      <c r="M374" s="506">
        <v>0.64154</v>
      </c>
    </row>
    <row r="375" spans="1:13">
      <c r="A375" s="254">
        <v>365</v>
      </c>
      <c r="B375" s="509" t="s">
        <v>159</v>
      </c>
      <c r="C375" s="506">
        <v>135.69999999999999</v>
      </c>
      <c r="D375" s="507">
        <v>136.86666666666667</v>
      </c>
      <c r="E375" s="507">
        <v>133.83333333333334</v>
      </c>
      <c r="F375" s="507">
        <v>131.96666666666667</v>
      </c>
      <c r="G375" s="507">
        <v>128.93333333333334</v>
      </c>
      <c r="H375" s="507">
        <v>138.73333333333335</v>
      </c>
      <c r="I375" s="507">
        <v>141.76666666666665</v>
      </c>
      <c r="J375" s="507">
        <v>143.63333333333335</v>
      </c>
      <c r="K375" s="506">
        <v>139.9</v>
      </c>
      <c r="L375" s="506">
        <v>135</v>
      </c>
      <c r="M375" s="506">
        <v>81.752960000000002</v>
      </c>
    </row>
    <row r="376" spans="1:13">
      <c r="A376" s="254">
        <v>366</v>
      </c>
      <c r="B376" s="509" t="s">
        <v>162</v>
      </c>
      <c r="C376" s="506">
        <v>220.45</v>
      </c>
      <c r="D376" s="507">
        <v>221.6</v>
      </c>
      <c r="E376" s="507">
        <v>218.2</v>
      </c>
      <c r="F376" s="507">
        <v>215.95</v>
      </c>
      <c r="G376" s="507">
        <v>212.54999999999998</v>
      </c>
      <c r="H376" s="507">
        <v>223.85</v>
      </c>
      <c r="I376" s="507">
        <v>227.25000000000003</v>
      </c>
      <c r="J376" s="507">
        <v>229.5</v>
      </c>
      <c r="K376" s="506">
        <v>225</v>
      </c>
      <c r="L376" s="506">
        <v>219.35</v>
      </c>
      <c r="M376" s="506">
        <v>70.712639999999993</v>
      </c>
    </row>
    <row r="377" spans="1:13">
      <c r="A377" s="254">
        <v>367</v>
      </c>
      <c r="B377" s="509" t="s">
        <v>462</v>
      </c>
      <c r="C377" s="506">
        <v>162.9</v>
      </c>
      <c r="D377" s="507">
        <v>166.29999999999998</v>
      </c>
      <c r="E377" s="507">
        <v>157.59999999999997</v>
      </c>
      <c r="F377" s="507">
        <v>152.29999999999998</v>
      </c>
      <c r="G377" s="507">
        <v>143.59999999999997</v>
      </c>
      <c r="H377" s="507">
        <v>171.59999999999997</v>
      </c>
      <c r="I377" s="507">
        <v>180.29999999999995</v>
      </c>
      <c r="J377" s="507">
        <v>185.59999999999997</v>
      </c>
      <c r="K377" s="506">
        <v>175</v>
      </c>
      <c r="L377" s="506">
        <v>161</v>
      </c>
      <c r="M377" s="506">
        <v>14.16464</v>
      </c>
    </row>
    <row r="378" spans="1:13">
      <c r="A378" s="254">
        <v>368</v>
      </c>
      <c r="B378" s="509" t="s">
        <v>270</v>
      </c>
      <c r="C378" s="506">
        <v>276.39999999999998</v>
      </c>
      <c r="D378" s="507">
        <v>275.63333333333333</v>
      </c>
      <c r="E378" s="507">
        <v>271.76666666666665</v>
      </c>
      <c r="F378" s="507">
        <v>267.13333333333333</v>
      </c>
      <c r="G378" s="507">
        <v>263.26666666666665</v>
      </c>
      <c r="H378" s="507">
        <v>280.26666666666665</v>
      </c>
      <c r="I378" s="507">
        <v>284.13333333333333</v>
      </c>
      <c r="J378" s="507">
        <v>288.76666666666665</v>
      </c>
      <c r="K378" s="506">
        <v>279.5</v>
      </c>
      <c r="L378" s="506">
        <v>271</v>
      </c>
      <c r="M378" s="506">
        <v>2.7126700000000001</v>
      </c>
    </row>
    <row r="379" spans="1:13">
      <c r="A379" s="254">
        <v>369</v>
      </c>
      <c r="B379" s="509" t="s">
        <v>463</v>
      </c>
      <c r="C379" s="506">
        <v>114.8</v>
      </c>
      <c r="D379" s="507">
        <v>117.3</v>
      </c>
      <c r="E379" s="507">
        <v>111.3</v>
      </c>
      <c r="F379" s="507">
        <v>107.8</v>
      </c>
      <c r="G379" s="507">
        <v>101.8</v>
      </c>
      <c r="H379" s="507">
        <v>120.8</v>
      </c>
      <c r="I379" s="507">
        <v>126.8</v>
      </c>
      <c r="J379" s="507">
        <v>130.30000000000001</v>
      </c>
      <c r="K379" s="506">
        <v>123.3</v>
      </c>
      <c r="L379" s="506">
        <v>113.8</v>
      </c>
      <c r="M379" s="506">
        <v>18.062059999999999</v>
      </c>
    </row>
    <row r="380" spans="1:13">
      <c r="A380" s="254">
        <v>370</v>
      </c>
      <c r="B380" s="509" t="s">
        <v>464</v>
      </c>
      <c r="C380" s="506">
        <v>6500.5</v>
      </c>
      <c r="D380" s="507">
        <v>6516.8833333333341</v>
      </c>
      <c r="E380" s="507">
        <v>6473.7666666666682</v>
      </c>
      <c r="F380" s="507">
        <v>6447.0333333333338</v>
      </c>
      <c r="G380" s="507">
        <v>6403.9166666666679</v>
      </c>
      <c r="H380" s="507">
        <v>6543.6166666666686</v>
      </c>
      <c r="I380" s="507">
        <v>6586.7333333333354</v>
      </c>
      <c r="J380" s="507">
        <v>6613.466666666669</v>
      </c>
      <c r="K380" s="506">
        <v>6560</v>
      </c>
      <c r="L380" s="506">
        <v>6490.15</v>
      </c>
      <c r="M380" s="506">
        <v>6.9769999999999999E-2</v>
      </c>
    </row>
    <row r="381" spans="1:13">
      <c r="A381" s="254">
        <v>371</v>
      </c>
      <c r="B381" s="509" t="s">
        <v>271</v>
      </c>
      <c r="C381" s="506">
        <v>12870.15</v>
      </c>
      <c r="D381" s="507">
        <v>12901.733333333332</v>
      </c>
      <c r="E381" s="507">
        <v>12803.466666666664</v>
      </c>
      <c r="F381" s="507">
        <v>12736.783333333331</v>
      </c>
      <c r="G381" s="507">
        <v>12638.516666666663</v>
      </c>
      <c r="H381" s="507">
        <v>12968.416666666664</v>
      </c>
      <c r="I381" s="507">
        <v>13066.683333333331</v>
      </c>
      <c r="J381" s="507">
        <v>13133.366666666665</v>
      </c>
      <c r="K381" s="506">
        <v>13000</v>
      </c>
      <c r="L381" s="506">
        <v>12835.05</v>
      </c>
      <c r="M381" s="506">
        <v>1.89E-2</v>
      </c>
    </row>
    <row r="382" spans="1:13">
      <c r="A382" s="254">
        <v>372</v>
      </c>
      <c r="B382" s="509" t="s">
        <v>161</v>
      </c>
      <c r="C382" s="506">
        <v>38.4</v>
      </c>
      <c r="D382" s="507">
        <v>38.799999999999997</v>
      </c>
      <c r="E382" s="507">
        <v>37.649999999999991</v>
      </c>
      <c r="F382" s="507">
        <v>36.899999999999991</v>
      </c>
      <c r="G382" s="507">
        <v>35.749999999999986</v>
      </c>
      <c r="H382" s="507">
        <v>39.549999999999997</v>
      </c>
      <c r="I382" s="507">
        <v>40.700000000000003</v>
      </c>
      <c r="J382" s="507">
        <v>41.45</v>
      </c>
      <c r="K382" s="506">
        <v>39.950000000000003</v>
      </c>
      <c r="L382" s="506">
        <v>38.049999999999997</v>
      </c>
      <c r="M382" s="506">
        <v>892.95594000000006</v>
      </c>
    </row>
    <row r="383" spans="1:13">
      <c r="A383" s="254">
        <v>373</v>
      </c>
      <c r="B383" s="509" t="s">
        <v>272</v>
      </c>
      <c r="C383" s="506">
        <v>681.65</v>
      </c>
      <c r="D383" s="507">
        <v>686.65</v>
      </c>
      <c r="E383" s="507">
        <v>668</v>
      </c>
      <c r="F383" s="507">
        <v>654.35</v>
      </c>
      <c r="G383" s="507">
        <v>635.70000000000005</v>
      </c>
      <c r="H383" s="507">
        <v>700.3</v>
      </c>
      <c r="I383" s="507">
        <v>718.94999999999982</v>
      </c>
      <c r="J383" s="507">
        <v>732.59999999999991</v>
      </c>
      <c r="K383" s="506">
        <v>705.3</v>
      </c>
      <c r="L383" s="506">
        <v>673</v>
      </c>
      <c r="M383" s="506">
        <v>1.2910200000000001</v>
      </c>
    </row>
    <row r="384" spans="1:13">
      <c r="A384" s="254">
        <v>374</v>
      </c>
      <c r="B384" s="509" t="s">
        <v>165</v>
      </c>
      <c r="C384" s="506">
        <v>223.4</v>
      </c>
      <c r="D384" s="507">
        <v>227.23333333333335</v>
      </c>
      <c r="E384" s="507">
        <v>218.16666666666669</v>
      </c>
      <c r="F384" s="507">
        <v>212.93333333333334</v>
      </c>
      <c r="G384" s="507">
        <v>203.86666666666667</v>
      </c>
      <c r="H384" s="507">
        <v>232.4666666666667</v>
      </c>
      <c r="I384" s="507">
        <v>241.53333333333336</v>
      </c>
      <c r="J384" s="507">
        <v>246.76666666666671</v>
      </c>
      <c r="K384" s="506">
        <v>236.3</v>
      </c>
      <c r="L384" s="506">
        <v>222</v>
      </c>
      <c r="M384" s="506">
        <v>164.40989999999999</v>
      </c>
    </row>
    <row r="385" spans="1:13">
      <c r="A385" s="254">
        <v>375</v>
      </c>
      <c r="B385" s="509" t="s">
        <v>166</v>
      </c>
      <c r="C385" s="506">
        <v>151.15</v>
      </c>
      <c r="D385" s="507">
        <v>152.04999999999998</v>
      </c>
      <c r="E385" s="507">
        <v>149.59999999999997</v>
      </c>
      <c r="F385" s="507">
        <v>148.04999999999998</v>
      </c>
      <c r="G385" s="507">
        <v>145.59999999999997</v>
      </c>
      <c r="H385" s="507">
        <v>153.59999999999997</v>
      </c>
      <c r="I385" s="507">
        <v>156.04999999999995</v>
      </c>
      <c r="J385" s="507">
        <v>157.59999999999997</v>
      </c>
      <c r="K385" s="506">
        <v>154.5</v>
      </c>
      <c r="L385" s="506">
        <v>150.5</v>
      </c>
      <c r="M385" s="506">
        <v>55.68882</v>
      </c>
    </row>
    <row r="386" spans="1:13">
      <c r="A386" s="254">
        <v>376</v>
      </c>
      <c r="B386" s="509" t="s">
        <v>465</v>
      </c>
      <c r="C386" s="506">
        <v>247.95</v>
      </c>
      <c r="D386" s="507">
        <v>252.06666666666669</v>
      </c>
      <c r="E386" s="507">
        <v>243.53333333333336</v>
      </c>
      <c r="F386" s="507">
        <v>239.11666666666667</v>
      </c>
      <c r="G386" s="507">
        <v>230.58333333333334</v>
      </c>
      <c r="H386" s="507">
        <v>256.48333333333335</v>
      </c>
      <c r="I386" s="507">
        <v>265.01666666666677</v>
      </c>
      <c r="J386" s="507">
        <v>269.43333333333339</v>
      </c>
      <c r="K386" s="506">
        <v>260.60000000000002</v>
      </c>
      <c r="L386" s="506">
        <v>247.65</v>
      </c>
      <c r="M386" s="506">
        <v>2.6983700000000002</v>
      </c>
    </row>
    <row r="387" spans="1:13">
      <c r="A387" s="254">
        <v>377</v>
      </c>
      <c r="B387" s="509" t="s">
        <v>466</v>
      </c>
      <c r="C387" s="506">
        <v>543.79999999999995</v>
      </c>
      <c r="D387" s="507">
        <v>547.68333333333328</v>
      </c>
      <c r="E387" s="507">
        <v>533.36666666666656</v>
      </c>
      <c r="F387" s="507">
        <v>522.93333333333328</v>
      </c>
      <c r="G387" s="507">
        <v>508.61666666666656</v>
      </c>
      <c r="H387" s="507">
        <v>558.11666666666656</v>
      </c>
      <c r="I387" s="507">
        <v>572.43333333333339</v>
      </c>
      <c r="J387" s="507">
        <v>582.86666666666656</v>
      </c>
      <c r="K387" s="506">
        <v>562</v>
      </c>
      <c r="L387" s="506">
        <v>537.25</v>
      </c>
      <c r="M387" s="506">
        <v>1.3879900000000001</v>
      </c>
    </row>
    <row r="388" spans="1:13">
      <c r="A388" s="254">
        <v>378</v>
      </c>
      <c r="B388" s="509" t="s">
        <v>467</v>
      </c>
      <c r="C388" s="506">
        <v>30.65</v>
      </c>
      <c r="D388" s="507">
        <v>31.099999999999998</v>
      </c>
      <c r="E388" s="507">
        <v>29.799999999999997</v>
      </c>
      <c r="F388" s="507">
        <v>28.95</v>
      </c>
      <c r="G388" s="507">
        <v>27.65</v>
      </c>
      <c r="H388" s="507">
        <v>31.949999999999996</v>
      </c>
      <c r="I388" s="507">
        <v>33.25</v>
      </c>
      <c r="J388" s="507">
        <v>34.099999999999994</v>
      </c>
      <c r="K388" s="506">
        <v>32.4</v>
      </c>
      <c r="L388" s="506">
        <v>30.25</v>
      </c>
      <c r="M388" s="506">
        <v>95.568299999999994</v>
      </c>
    </row>
    <row r="389" spans="1:13">
      <c r="A389" s="254">
        <v>379</v>
      </c>
      <c r="B389" s="509" t="s">
        <v>468</v>
      </c>
      <c r="C389" s="506">
        <v>145.75</v>
      </c>
      <c r="D389" s="507">
        <v>147.78333333333333</v>
      </c>
      <c r="E389" s="507">
        <v>142.96666666666667</v>
      </c>
      <c r="F389" s="507">
        <v>140.18333333333334</v>
      </c>
      <c r="G389" s="507">
        <v>135.36666666666667</v>
      </c>
      <c r="H389" s="507">
        <v>150.56666666666666</v>
      </c>
      <c r="I389" s="507">
        <v>155.38333333333333</v>
      </c>
      <c r="J389" s="507">
        <v>158.16666666666666</v>
      </c>
      <c r="K389" s="506">
        <v>152.6</v>
      </c>
      <c r="L389" s="506">
        <v>145</v>
      </c>
      <c r="M389" s="506">
        <v>17.053640000000001</v>
      </c>
    </row>
    <row r="390" spans="1:13">
      <c r="A390" s="254">
        <v>380</v>
      </c>
      <c r="B390" s="509" t="s">
        <v>273</v>
      </c>
      <c r="C390" s="506">
        <v>517.65</v>
      </c>
      <c r="D390" s="507">
        <v>517.36666666666667</v>
      </c>
      <c r="E390" s="507">
        <v>510.7833333333333</v>
      </c>
      <c r="F390" s="507">
        <v>503.91666666666663</v>
      </c>
      <c r="G390" s="507">
        <v>497.33333333333326</v>
      </c>
      <c r="H390" s="507">
        <v>524.23333333333335</v>
      </c>
      <c r="I390" s="507">
        <v>530.81666666666661</v>
      </c>
      <c r="J390" s="507">
        <v>537.68333333333339</v>
      </c>
      <c r="K390" s="506">
        <v>523.95000000000005</v>
      </c>
      <c r="L390" s="506">
        <v>510.5</v>
      </c>
      <c r="M390" s="506">
        <v>4.0908100000000003</v>
      </c>
    </row>
    <row r="391" spans="1:13">
      <c r="A391" s="254">
        <v>381</v>
      </c>
      <c r="B391" s="509" t="s">
        <v>469</v>
      </c>
      <c r="C391" s="506">
        <v>258.3</v>
      </c>
      <c r="D391" s="507">
        <v>261.34999999999997</v>
      </c>
      <c r="E391" s="507">
        <v>253.19999999999993</v>
      </c>
      <c r="F391" s="507">
        <v>248.09999999999997</v>
      </c>
      <c r="G391" s="507">
        <v>239.94999999999993</v>
      </c>
      <c r="H391" s="507">
        <v>266.44999999999993</v>
      </c>
      <c r="I391" s="507">
        <v>274.59999999999991</v>
      </c>
      <c r="J391" s="507">
        <v>279.69999999999993</v>
      </c>
      <c r="K391" s="506">
        <v>269.5</v>
      </c>
      <c r="L391" s="506">
        <v>256.25</v>
      </c>
      <c r="M391" s="506">
        <v>3.1015100000000002</v>
      </c>
    </row>
    <row r="392" spans="1:13">
      <c r="A392" s="254">
        <v>382</v>
      </c>
      <c r="B392" s="509" t="s">
        <v>470</v>
      </c>
      <c r="C392" s="506">
        <v>78.2</v>
      </c>
      <c r="D392" s="507">
        <v>80.149999999999991</v>
      </c>
      <c r="E392" s="507">
        <v>75.84999999999998</v>
      </c>
      <c r="F392" s="507">
        <v>73.499999999999986</v>
      </c>
      <c r="G392" s="507">
        <v>69.199999999999974</v>
      </c>
      <c r="H392" s="507">
        <v>82.499999999999986</v>
      </c>
      <c r="I392" s="507">
        <v>86.8</v>
      </c>
      <c r="J392" s="507">
        <v>89.149999999999991</v>
      </c>
      <c r="K392" s="506">
        <v>84.45</v>
      </c>
      <c r="L392" s="506">
        <v>77.8</v>
      </c>
      <c r="M392" s="506">
        <v>28.688310000000001</v>
      </c>
    </row>
    <row r="393" spans="1:13">
      <c r="A393" s="254">
        <v>383</v>
      </c>
      <c r="B393" s="509" t="s">
        <v>471</v>
      </c>
      <c r="C393" s="506">
        <v>1955.7</v>
      </c>
      <c r="D393" s="507">
        <v>1962.9166666666667</v>
      </c>
      <c r="E393" s="507">
        <v>1897.7833333333335</v>
      </c>
      <c r="F393" s="507">
        <v>1839.8666666666668</v>
      </c>
      <c r="G393" s="507">
        <v>1774.7333333333336</v>
      </c>
      <c r="H393" s="507">
        <v>2020.8333333333335</v>
      </c>
      <c r="I393" s="507">
        <v>2085.9666666666667</v>
      </c>
      <c r="J393" s="507">
        <v>2143.8833333333332</v>
      </c>
      <c r="K393" s="506">
        <v>2028.05</v>
      </c>
      <c r="L393" s="506">
        <v>1905</v>
      </c>
      <c r="M393" s="506">
        <v>0.12311999999999999</v>
      </c>
    </row>
    <row r="394" spans="1:13">
      <c r="A394" s="254">
        <v>384</v>
      </c>
      <c r="B394" s="509" t="s">
        <v>472</v>
      </c>
      <c r="C394" s="506">
        <v>354.85</v>
      </c>
      <c r="D394" s="507">
        <v>359.08333333333331</v>
      </c>
      <c r="E394" s="507">
        <v>349.31666666666661</v>
      </c>
      <c r="F394" s="507">
        <v>343.7833333333333</v>
      </c>
      <c r="G394" s="507">
        <v>334.01666666666659</v>
      </c>
      <c r="H394" s="507">
        <v>364.61666666666662</v>
      </c>
      <c r="I394" s="507">
        <v>374.38333333333338</v>
      </c>
      <c r="J394" s="507">
        <v>379.91666666666663</v>
      </c>
      <c r="K394" s="506">
        <v>368.85</v>
      </c>
      <c r="L394" s="506">
        <v>353.55</v>
      </c>
      <c r="M394" s="506">
        <v>4.6661400000000004</v>
      </c>
    </row>
    <row r="395" spans="1:13">
      <c r="A395" s="254">
        <v>385</v>
      </c>
      <c r="B395" s="509" t="s">
        <v>473</v>
      </c>
      <c r="C395" s="506">
        <v>172.55</v>
      </c>
      <c r="D395" s="507">
        <v>173.28333333333333</v>
      </c>
      <c r="E395" s="507">
        <v>169.66666666666666</v>
      </c>
      <c r="F395" s="507">
        <v>166.78333333333333</v>
      </c>
      <c r="G395" s="507">
        <v>163.16666666666666</v>
      </c>
      <c r="H395" s="507">
        <v>176.16666666666666</v>
      </c>
      <c r="I395" s="507">
        <v>179.78333333333333</v>
      </c>
      <c r="J395" s="507">
        <v>182.66666666666666</v>
      </c>
      <c r="K395" s="506">
        <v>176.9</v>
      </c>
      <c r="L395" s="506">
        <v>170.4</v>
      </c>
      <c r="M395" s="506">
        <v>1.3756299999999999</v>
      </c>
    </row>
    <row r="396" spans="1:13">
      <c r="A396" s="254">
        <v>386</v>
      </c>
      <c r="B396" s="509" t="s">
        <v>474</v>
      </c>
      <c r="C396" s="506">
        <v>823.5</v>
      </c>
      <c r="D396" s="507">
        <v>828.16666666666663</v>
      </c>
      <c r="E396" s="507">
        <v>816.33333333333326</v>
      </c>
      <c r="F396" s="507">
        <v>809.16666666666663</v>
      </c>
      <c r="G396" s="507">
        <v>797.33333333333326</v>
      </c>
      <c r="H396" s="507">
        <v>835.33333333333326</v>
      </c>
      <c r="I396" s="507">
        <v>847.16666666666652</v>
      </c>
      <c r="J396" s="507">
        <v>854.33333333333326</v>
      </c>
      <c r="K396" s="506">
        <v>840</v>
      </c>
      <c r="L396" s="506">
        <v>821</v>
      </c>
      <c r="M396" s="506">
        <v>1.4851099999999999</v>
      </c>
    </row>
    <row r="397" spans="1:13">
      <c r="A397" s="254">
        <v>387</v>
      </c>
      <c r="B397" s="509" t="s">
        <v>167</v>
      </c>
      <c r="C397" s="506">
        <v>2055.35</v>
      </c>
      <c r="D397" s="507">
        <v>2064.4833333333336</v>
      </c>
      <c r="E397" s="507">
        <v>2025.9666666666672</v>
      </c>
      <c r="F397" s="507">
        <v>1996.5833333333335</v>
      </c>
      <c r="G397" s="507">
        <v>1958.0666666666671</v>
      </c>
      <c r="H397" s="507">
        <v>2093.8666666666672</v>
      </c>
      <c r="I397" s="507">
        <v>2132.3833333333337</v>
      </c>
      <c r="J397" s="507">
        <v>2161.7666666666673</v>
      </c>
      <c r="K397" s="506">
        <v>2103</v>
      </c>
      <c r="L397" s="506">
        <v>2035.1</v>
      </c>
      <c r="M397" s="506">
        <v>88.655209999999997</v>
      </c>
    </row>
    <row r="398" spans="1:13">
      <c r="A398" s="254">
        <v>388</v>
      </c>
      <c r="B398" s="509" t="s">
        <v>815</v>
      </c>
      <c r="C398" s="506">
        <v>978.3</v>
      </c>
      <c r="D398" s="507">
        <v>984.76666666666677</v>
      </c>
      <c r="E398" s="507">
        <v>963.53333333333353</v>
      </c>
      <c r="F398" s="507">
        <v>948.76666666666677</v>
      </c>
      <c r="G398" s="507">
        <v>927.53333333333353</v>
      </c>
      <c r="H398" s="507">
        <v>999.53333333333353</v>
      </c>
      <c r="I398" s="507">
        <v>1020.7666666666669</v>
      </c>
      <c r="J398" s="507">
        <v>1035.5333333333335</v>
      </c>
      <c r="K398" s="506">
        <v>1006</v>
      </c>
      <c r="L398" s="506">
        <v>970</v>
      </c>
      <c r="M398" s="506">
        <v>236.76553000000001</v>
      </c>
    </row>
    <row r="399" spans="1:13">
      <c r="A399" s="254">
        <v>389</v>
      </c>
      <c r="B399" s="509" t="s">
        <v>274</v>
      </c>
      <c r="C399" s="506">
        <v>888.95</v>
      </c>
      <c r="D399" s="507">
        <v>899.35</v>
      </c>
      <c r="E399" s="507">
        <v>874.80000000000007</v>
      </c>
      <c r="F399" s="507">
        <v>860.65000000000009</v>
      </c>
      <c r="G399" s="507">
        <v>836.10000000000014</v>
      </c>
      <c r="H399" s="507">
        <v>913.5</v>
      </c>
      <c r="I399" s="507">
        <v>938.05</v>
      </c>
      <c r="J399" s="507">
        <v>952.19999999999993</v>
      </c>
      <c r="K399" s="506">
        <v>923.9</v>
      </c>
      <c r="L399" s="506">
        <v>885.2</v>
      </c>
      <c r="M399" s="506">
        <v>38.098030000000001</v>
      </c>
    </row>
    <row r="400" spans="1:13">
      <c r="A400" s="254">
        <v>390</v>
      </c>
      <c r="B400" s="509" t="s">
        <v>476</v>
      </c>
      <c r="C400" s="506">
        <v>25.7</v>
      </c>
      <c r="D400" s="507">
        <v>25.816666666666663</v>
      </c>
      <c r="E400" s="507">
        <v>25.483333333333327</v>
      </c>
      <c r="F400" s="507">
        <v>25.266666666666666</v>
      </c>
      <c r="G400" s="507">
        <v>24.93333333333333</v>
      </c>
      <c r="H400" s="507">
        <v>26.033333333333324</v>
      </c>
      <c r="I400" s="507">
        <v>26.36666666666666</v>
      </c>
      <c r="J400" s="507">
        <v>26.583333333333321</v>
      </c>
      <c r="K400" s="506">
        <v>26.15</v>
      </c>
      <c r="L400" s="506">
        <v>25.6</v>
      </c>
      <c r="M400" s="506">
        <v>15.22926</v>
      </c>
    </row>
    <row r="401" spans="1:13">
      <c r="A401" s="254">
        <v>391</v>
      </c>
      <c r="B401" s="509" t="s">
        <v>477</v>
      </c>
      <c r="C401" s="506">
        <v>2208.5</v>
      </c>
      <c r="D401" s="507">
        <v>2219.1666666666665</v>
      </c>
      <c r="E401" s="507">
        <v>2189.333333333333</v>
      </c>
      <c r="F401" s="507">
        <v>2170.1666666666665</v>
      </c>
      <c r="G401" s="507">
        <v>2140.333333333333</v>
      </c>
      <c r="H401" s="507">
        <v>2238.333333333333</v>
      </c>
      <c r="I401" s="507">
        <v>2268.1666666666661</v>
      </c>
      <c r="J401" s="507">
        <v>2287.333333333333</v>
      </c>
      <c r="K401" s="506">
        <v>2249</v>
      </c>
      <c r="L401" s="506">
        <v>2200</v>
      </c>
      <c r="M401" s="506">
        <v>7.4510000000000007E-2</v>
      </c>
    </row>
    <row r="402" spans="1:13">
      <c r="A402" s="254">
        <v>392</v>
      </c>
      <c r="B402" s="509" t="s">
        <v>172</v>
      </c>
      <c r="C402" s="506">
        <v>5404.7</v>
      </c>
      <c r="D402" s="507">
        <v>5431.5666666666666</v>
      </c>
      <c r="E402" s="507">
        <v>5348.2333333333336</v>
      </c>
      <c r="F402" s="507">
        <v>5291.7666666666673</v>
      </c>
      <c r="G402" s="507">
        <v>5208.4333333333343</v>
      </c>
      <c r="H402" s="507">
        <v>5488.0333333333328</v>
      </c>
      <c r="I402" s="507">
        <v>5571.3666666666668</v>
      </c>
      <c r="J402" s="507">
        <v>5627.8333333333321</v>
      </c>
      <c r="K402" s="506">
        <v>5514.9</v>
      </c>
      <c r="L402" s="506">
        <v>5375.1</v>
      </c>
      <c r="M402" s="506">
        <v>1.0171600000000001</v>
      </c>
    </row>
    <row r="403" spans="1:13">
      <c r="A403" s="254">
        <v>393</v>
      </c>
      <c r="B403" s="509" t="s">
        <v>478</v>
      </c>
      <c r="C403" s="506">
        <v>8199.0499999999993</v>
      </c>
      <c r="D403" s="507">
        <v>8201.35</v>
      </c>
      <c r="E403" s="507">
        <v>8152.7000000000007</v>
      </c>
      <c r="F403" s="507">
        <v>8106.35</v>
      </c>
      <c r="G403" s="507">
        <v>8057.7000000000007</v>
      </c>
      <c r="H403" s="507">
        <v>8247.7000000000007</v>
      </c>
      <c r="I403" s="507">
        <v>8296.3499999999985</v>
      </c>
      <c r="J403" s="507">
        <v>8342.7000000000007</v>
      </c>
      <c r="K403" s="506">
        <v>8250</v>
      </c>
      <c r="L403" s="506">
        <v>8155</v>
      </c>
      <c r="M403" s="506">
        <v>8.3070000000000005E-2</v>
      </c>
    </row>
    <row r="404" spans="1:13">
      <c r="A404" s="254">
        <v>394</v>
      </c>
      <c r="B404" s="509" t="s">
        <v>479</v>
      </c>
      <c r="C404" s="506">
        <v>5234.8999999999996</v>
      </c>
      <c r="D404" s="507">
        <v>5265.1833333333334</v>
      </c>
      <c r="E404" s="507">
        <v>5146.2166666666672</v>
      </c>
      <c r="F404" s="507">
        <v>5057.5333333333338</v>
      </c>
      <c r="G404" s="507">
        <v>4938.5666666666675</v>
      </c>
      <c r="H404" s="507">
        <v>5353.8666666666668</v>
      </c>
      <c r="I404" s="507">
        <v>5472.8333333333321</v>
      </c>
      <c r="J404" s="507">
        <v>5561.5166666666664</v>
      </c>
      <c r="K404" s="506">
        <v>5384.15</v>
      </c>
      <c r="L404" s="506">
        <v>5176.5</v>
      </c>
      <c r="M404" s="506">
        <v>5.3830000000000003E-2</v>
      </c>
    </row>
    <row r="405" spans="1:13">
      <c r="A405" s="254">
        <v>395</v>
      </c>
      <c r="B405" s="509" t="s">
        <v>759</v>
      </c>
      <c r="C405" s="506">
        <v>96.05</v>
      </c>
      <c r="D405" s="507">
        <v>97.533333333333346</v>
      </c>
      <c r="E405" s="507">
        <v>93.616666666666688</v>
      </c>
      <c r="F405" s="507">
        <v>91.183333333333337</v>
      </c>
      <c r="G405" s="507">
        <v>87.26666666666668</v>
      </c>
      <c r="H405" s="507">
        <v>99.966666666666697</v>
      </c>
      <c r="I405" s="507">
        <v>103.88333333333335</v>
      </c>
      <c r="J405" s="507">
        <v>106.31666666666671</v>
      </c>
      <c r="K405" s="506">
        <v>101.45</v>
      </c>
      <c r="L405" s="506">
        <v>95.1</v>
      </c>
      <c r="M405" s="506">
        <v>4.9768400000000002</v>
      </c>
    </row>
    <row r="406" spans="1:13">
      <c r="A406" s="254">
        <v>396</v>
      </c>
      <c r="B406" s="509" t="s">
        <v>480</v>
      </c>
      <c r="C406" s="506">
        <v>412.3</v>
      </c>
      <c r="D406" s="507">
        <v>413.0333333333333</v>
      </c>
      <c r="E406" s="507">
        <v>409.36666666666662</v>
      </c>
      <c r="F406" s="507">
        <v>406.43333333333334</v>
      </c>
      <c r="G406" s="507">
        <v>402.76666666666665</v>
      </c>
      <c r="H406" s="507">
        <v>415.96666666666658</v>
      </c>
      <c r="I406" s="507">
        <v>419.63333333333333</v>
      </c>
      <c r="J406" s="507">
        <v>422.56666666666655</v>
      </c>
      <c r="K406" s="506">
        <v>416.7</v>
      </c>
      <c r="L406" s="506">
        <v>410.1</v>
      </c>
      <c r="M406" s="506">
        <v>0.44767000000000001</v>
      </c>
    </row>
    <row r="407" spans="1:13">
      <c r="A407" s="254">
        <v>397</v>
      </c>
      <c r="B407" s="509" t="s">
        <v>761</v>
      </c>
      <c r="C407" s="506">
        <v>232.05</v>
      </c>
      <c r="D407" s="507">
        <v>231.51666666666665</v>
      </c>
      <c r="E407" s="507">
        <v>223.58333333333331</v>
      </c>
      <c r="F407" s="507">
        <v>215.11666666666667</v>
      </c>
      <c r="G407" s="507">
        <v>207.18333333333334</v>
      </c>
      <c r="H407" s="507">
        <v>239.98333333333329</v>
      </c>
      <c r="I407" s="507">
        <v>247.91666666666663</v>
      </c>
      <c r="J407" s="507">
        <v>256.38333333333327</v>
      </c>
      <c r="K407" s="506">
        <v>239.45</v>
      </c>
      <c r="L407" s="506">
        <v>223.05</v>
      </c>
      <c r="M407" s="506">
        <v>10.315390000000001</v>
      </c>
    </row>
    <row r="408" spans="1:13">
      <c r="A408" s="254">
        <v>398</v>
      </c>
      <c r="B408" s="509" t="s">
        <v>481</v>
      </c>
      <c r="C408" s="506">
        <v>2042.5</v>
      </c>
      <c r="D408" s="507">
        <v>2050.2833333333333</v>
      </c>
      <c r="E408" s="507">
        <v>2017.2166666666667</v>
      </c>
      <c r="F408" s="507">
        <v>1991.9333333333334</v>
      </c>
      <c r="G408" s="507">
        <v>1958.8666666666668</v>
      </c>
      <c r="H408" s="507">
        <v>2075.5666666666666</v>
      </c>
      <c r="I408" s="507">
        <v>2108.6333333333332</v>
      </c>
      <c r="J408" s="507">
        <v>2133.9166666666665</v>
      </c>
      <c r="K408" s="506">
        <v>2083.35</v>
      </c>
      <c r="L408" s="506">
        <v>2025</v>
      </c>
      <c r="M408" s="506">
        <v>6.7589999999999997E-2</v>
      </c>
    </row>
    <row r="409" spans="1:13">
      <c r="A409" s="254">
        <v>399</v>
      </c>
      <c r="B409" s="509" t="s">
        <v>482</v>
      </c>
      <c r="C409" s="506">
        <v>342.35</v>
      </c>
      <c r="D409" s="507">
        <v>344.95</v>
      </c>
      <c r="E409" s="507">
        <v>337.4</v>
      </c>
      <c r="F409" s="507">
        <v>332.45</v>
      </c>
      <c r="G409" s="507">
        <v>324.89999999999998</v>
      </c>
      <c r="H409" s="507">
        <v>349.9</v>
      </c>
      <c r="I409" s="507">
        <v>357.45000000000005</v>
      </c>
      <c r="J409" s="507">
        <v>362.4</v>
      </c>
      <c r="K409" s="506">
        <v>352.5</v>
      </c>
      <c r="L409" s="506">
        <v>340</v>
      </c>
      <c r="M409" s="506">
        <v>2.7797499999999999</v>
      </c>
    </row>
    <row r="410" spans="1:13">
      <c r="A410" s="254">
        <v>400</v>
      </c>
      <c r="B410" s="509" t="s">
        <v>760</v>
      </c>
      <c r="C410" s="506">
        <v>113.25</v>
      </c>
      <c r="D410" s="507">
        <v>115.35000000000001</v>
      </c>
      <c r="E410" s="507">
        <v>110.40000000000002</v>
      </c>
      <c r="F410" s="507">
        <v>107.55000000000001</v>
      </c>
      <c r="G410" s="507">
        <v>102.60000000000002</v>
      </c>
      <c r="H410" s="507">
        <v>118.20000000000002</v>
      </c>
      <c r="I410" s="507">
        <v>123.15</v>
      </c>
      <c r="J410" s="507">
        <v>126.00000000000001</v>
      </c>
      <c r="K410" s="506">
        <v>120.3</v>
      </c>
      <c r="L410" s="506">
        <v>112.5</v>
      </c>
      <c r="M410" s="506">
        <v>36.792140000000003</v>
      </c>
    </row>
    <row r="411" spans="1:13">
      <c r="A411" s="254">
        <v>401</v>
      </c>
      <c r="B411" s="509" t="s">
        <v>483</v>
      </c>
      <c r="C411" s="506">
        <v>223.65</v>
      </c>
      <c r="D411" s="507">
        <v>227.51666666666665</v>
      </c>
      <c r="E411" s="507">
        <v>218.0333333333333</v>
      </c>
      <c r="F411" s="507">
        <v>212.41666666666666</v>
      </c>
      <c r="G411" s="507">
        <v>202.93333333333331</v>
      </c>
      <c r="H411" s="507">
        <v>233.1333333333333</v>
      </c>
      <c r="I411" s="507">
        <v>242.61666666666665</v>
      </c>
      <c r="J411" s="507">
        <v>248.23333333333329</v>
      </c>
      <c r="K411" s="506">
        <v>237</v>
      </c>
      <c r="L411" s="506">
        <v>221.9</v>
      </c>
      <c r="M411" s="506">
        <v>1.9260999999999999</v>
      </c>
    </row>
    <row r="412" spans="1:13">
      <c r="A412" s="254">
        <v>402</v>
      </c>
      <c r="B412" s="509" t="s">
        <v>170</v>
      </c>
      <c r="C412" s="506">
        <v>26842.2</v>
      </c>
      <c r="D412" s="507">
        <v>27034.366666666669</v>
      </c>
      <c r="E412" s="507">
        <v>26518.733333333337</v>
      </c>
      <c r="F412" s="507">
        <v>26195.26666666667</v>
      </c>
      <c r="G412" s="507">
        <v>25679.633333333339</v>
      </c>
      <c r="H412" s="507">
        <v>27357.833333333336</v>
      </c>
      <c r="I412" s="507">
        <v>27873.466666666667</v>
      </c>
      <c r="J412" s="507">
        <v>28196.933333333334</v>
      </c>
      <c r="K412" s="506">
        <v>27550</v>
      </c>
      <c r="L412" s="506">
        <v>26710.9</v>
      </c>
      <c r="M412" s="506">
        <v>0.38408999999999999</v>
      </c>
    </row>
    <row r="413" spans="1:13">
      <c r="A413" s="254">
        <v>403</v>
      </c>
      <c r="B413" s="509" t="s">
        <v>484</v>
      </c>
      <c r="C413" s="506">
        <v>1490.45</v>
      </c>
      <c r="D413" s="507">
        <v>1501</v>
      </c>
      <c r="E413" s="507">
        <v>1463.5</v>
      </c>
      <c r="F413" s="507">
        <v>1436.55</v>
      </c>
      <c r="G413" s="507">
        <v>1399.05</v>
      </c>
      <c r="H413" s="507">
        <v>1527.95</v>
      </c>
      <c r="I413" s="507">
        <v>1565.45</v>
      </c>
      <c r="J413" s="507">
        <v>1592.4</v>
      </c>
      <c r="K413" s="506">
        <v>1538.5</v>
      </c>
      <c r="L413" s="506">
        <v>1474.05</v>
      </c>
      <c r="M413" s="506">
        <v>0.24584</v>
      </c>
    </row>
    <row r="414" spans="1:13">
      <c r="A414" s="254">
        <v>404</v>
      </c>
      <c r="B414" s="509" t="s">
        <v>173</v>
      </c>
      <c r="C414" s="506">
        <v>1321.6</v>
      </c>
      <c r="D414" s="507">
        <v>1313.5166666666667</v>
      </c>
      <c r="E414" s="507">
        <v>1298.0833333333333</v>
      </c>
      <c r="F414" s="507">
        <v>1274.5666666666666</v>
      </c>
      <c r="G414" s="507">
        <v>1259.1333333333332</v>
      </c>
      <c r="H414" s="507">
        <v>1337.0333333333333</v>
      </c>
      <c r="I414" s="507">
        <v>1352.4666666666667</v>
      </c>
      <c r="J414" s="507">
        <v>1375.9833333333333</v>
      </c>
      <c r="K414" s="506">
        <v>1328.95</v>
      </c>
      <c r="L414" s="506">
        <v>1290</v>
      </c>
      <c r="M414" s="506">
        <v>22.533059999999999</v>
      </c>
    </row>
    <row r="415" spans="1:13">
      <c r="A415" s="254">
        <v>405</v>
      </c>
      <c r="B415" s="509" t="s">
        <v>171</v>
      </c>
      <c r="C415" s="506">
        <v>1820.75</v>
      </c>
      <c r="D415" s="507">
        <v>1839.7833333333335</v>
      </c>
      <c r="E415" s="507">
        <v>1789.5666666666671</v>
      </c>
      <c r="F415" s="507">
        <v>1758.3833333333334</v>
      </c>
      <c r="G415" s="507">
        <v>1708.166666666667</v>
      </c>
      <c r="H415" s="507">
        <v>1870.9666666666672</v>
      </c>
      <c r="I415" s="507">
        <v>1921.1833333333338</v>
      </c>
      <c r="J415" s="507">
        <v>1952.3666666666672</v>
      </c>
      <c r="K415" s="506">
        <v>1890</v>
      </c>
      <c r="L415" s="506">
        <v>1808.6</v>
      </c>
      <c r="M415" s="506">
        <v>2.9310200000000002</v>
      </c>
    </row>
    <row r="416" spans="1:13">
      <c r="A416" s="254">
        <v>406</v>
      </c>
      <c r="B416" s="509" t="s">
        <v>485</v>
      </c>
      <c r="C416" s="506">
        <v>458.25</v>
      </c>
      <c r="D416" s="507">
        <v>458.73333333333335</v>
      </c>
      <c r="E416" s="507">
        <v>449.51666666666671</v>
      </c>
      <c r="F416" s="507">
        <v>440.78333333333336</v>
      </c>
      <c r="G416" s="507">
        <v>431.56666666666672</v>
      </c>
      <c r="H416" s="507">
        <v>467.4666666666667</v>
      </c>
      <c r="I416" s="507">
        <v>476.68333333333339</v>
      </c>
      <c r="J416" s="507">
        <v>485.41666666666669</v>
      </c>
      <c r="K416" s="506">
        <v>467.95</v>
      </c>
      <c r="L416" s="506">
        <v>450</v>
      </c>
      <c r="M416" s="506">
        <v>1.0955900000000001</v>
      </c>
    </row>
    <row r="417" spans="1:13">
      <c r="A417" s="254">
        <v>407</v>
      </c>
      <c r="B417" s="509" t="s">
        <v>486</v>
      </c>
      <c r="C417" s="506">
        <v>1304.45</v>
      </c>
      <c r="D417" s="507">
        <v>1307.1166666666666</v>
      </c>
      <c r="E417" s="507">
        <v>1289.2333333333331</v>
      </c>
      <c r="F417" s="507">
        <v>1274.0166666666667</v>
      </c>
      <c r="G417" s="507">
        <v>1256.1333333333332</v>
      </c>
      <c r="H417" s="507">
        <v>1322.333333333333</v>
      </c>
      <c r="I417" s="507">
        <v>1340.2166666666667</v>
      </c>
      <c r="J417" s="507">
        <v>1355.4333333333329</v>
      </c>
      <c r="K417" s="506">
        <v>1325</v>
      </c>
      <c r="L417" s="506">
        <v>1291.9000000000001</v>
      </c>
      <c r="M417" s="506">
        <v>0.18345</v>
      </c>
    </row>
    <row r="418" spans="1:13">
      <c r="A418" s="254">
        <v>408</v>
      </c>
      <c r="B418" s="509" t="s">
        <v>762</v>
      </c>
      <c r="C418" s="506">
        <v>1273.3499999999999</v>
      </c>
      <c r="D418" s="507">
        <v>1271.7833333333333</v>
      </c>
      <c r="E418" s="507">
        <v>1247.5666666666666</v>
      </c>
      <c r="F418" s="507">
        <v>1221.7833333333333</v>
      </c>
      <c r="G418" s="507">
        <v>1197.5666666666666</v>
      </c>
      <c r="H418" s="507">
        <v>1297.5666666666666</v>
      </c>
      <c r="I418" s="507">
        <v>1321.7833333333333</v>
      </c>
      <c r="J418" s="507">
        <v>1347.5666666666666</v>
      </c>
      <c r="K418" s="506">
        <v>1296</v>
      </c>
      <c r="L418" s="506">
        <v>1246</v>
      </c>
      <c r="M418" s="506">
        <v>0.94171000000000005</v>
      </c>
    </row>
    <row r="419" spans="1:13">
      <c r="A419" s="254">
        <v>409</v>
      </c>
      <c r="B419" s="509" t="s">
        <v>487</v>
      </c>
      <c r="C419" s="506">
        <v>507.55</v>
      </c>
      <c r="D419" s="507">
        <v>511.40000000000003</v>
      </c>
      <c r="E419" s="507">
        <v>497.15000000000009</v>
      </c>
      <c r="F419" s="507">
        <v>486.75000000000006</v>
      </c>
      <c r="G419" s="507">
        <v>472.50000000000011</v>
      </c>
      <c r="H419" s="507">
        <v>521.80000000000007</v>
      </c>
      <c r="I419" s="507">
        <v>536.04999999999995</v>
      </c>
      <c r="J419" s="507">
        <v>546.45000000000005</v>
      </c>
      <c r="K419" s="506">
        <v>525.65</v>
      </c>
      <c r="L419" s="506">
        <v>501</v>
      </c>
      <c r="M419" s="506">
        <v>4.2220199999999997</v>
      </c>
    </row>
    <row r="420" spans="1:13">
      <c r="A420" s="254">
        <v>410</v>
      </c>
      <c r="B420" s="509" t="s">
        <v>488</v>
      </c>
      <c r="C420" s="506">
        <v>9.0500000000000007</v>
      </c>
      <c r="D420" s="507">
        <v>9.1166666666666671</v>
      </c>
      <c r="E420" s="507">
        <v>8.9333333333333336</v>
      </c>
      <c r="F420" s="507">
        <v>8.8166666666666664</v>
      </c>
      <c r="G420" s="507">
        <v>8.6333333333333329</v>
      </c>
      <c r="H420" s="507">
        <v>9.2333333333333343</v>
      </c>
      <c r="I420" s="507">
        <v>9.4166666666666679</v>
      </c>
      <c r="J420" s="507">
        <v>9.533333333333335</v>
      </c>
      <c r="K420" s="506">
        <v>9.3000000000000007</v>
      </c>
      <c r="L420" s="506">
        <v>9</v>
      </c>
      <c r="M420" s="506">
        <v>146.0016</v>
      </c>
    </row>
    <row r="421" spans="1:13">
      <c r="A421" s="254">
        <v>411</v>
      </c>
      <c r="B421" s="509" t="s">
        <v>763</v>
      </c>
      <c r="C421" s="506">
        <v>77.900000000000006</v>
      </c>
      <c r="D421" s="507">
        <v>78.916666666666671</v>
      </c>
      <c r="E421" s="507">
        <v>76.033333333333346</v>
      </c>
      <c r="F421" s="507">
        <v>74.166666666666671</v>
      </c>
      <c r="G421" s="507">
        <v>71.283333333333346</v>
      </c>
      <c r="H421" s="507">
        <v>80.783333333333346</v>
      </c>
      <c r="I421" s="507">
        <v>83.666666666666671</v>
      </c>
      <c r="J421" s="507">
        <v>85.533333333333346</v>
      </c>
      <c r="K421" s="506">
        <v>81.8</v>
      </c>
      <c r="L421" s="506">
        <v>77.05</v>
      </c>
      <c r="M421" s="506">
        <v>41.932760000000002</v>
      </c>
    </row>
    <row r="422" spans="1:13">
      <c r="A422" s="254">
        <v>412</v>
      </c>
      <c r="B422" s="509" t="s">
        <v>489</v>
      </c>
      <c r="C422" s="506">
        <v>97.35</v>
      </c>
      <c r="D422" s="507">
        <v>98.133333333333326</v>
      </c>
      <c r="E422" s="507">
        <v>95.516666666666652</v>
      </c>
      <c r="F422" s="507">
        <v>93.683333333333323</v>
      </c>
      <c r="G422" s="507">
        <v>91.066666666666649</v>
      </c>
      <c r="H422" s="507">
        <v>99.966666666666654</v>
      </c>
      <c r="I422" s="507">
        <v>102.58333333333333</v>
      </c>
      <c r="J422" s="507">
        <v>104.41666666666666</v>
      </c>
      <c r="K422" s="506">
        <v>100.75</v>
      </c>
      <c r="L422" s="506">
        <v>96.3</v>
      </c>
      <c r="M422" s="506">
        <v>1.4134100000000001</v>
      </c>
    </row>
    <row r="423" spans="1:13">
      <c r="A423" s="254">
        <v>413</v>
      </c>
      <c r="B423" s="509" t="s">
        <v>169</v>
      </c>
      <c r="C423" s="506">
        <v>368.15</v>
      </c>
      <c r="D423" s="507">
        <v>371.2833333333333</v>
      </c>
      <c r="E423" s="507">
        <v>362.91666666666663</v>
      </c>
      <c r="F423" s="507">
        <v>357.68333333333334</v>
      </c>
      <c r="G423" s="507">
        <v>349.31666666666666</v>
      </c>
      <c r="H423" s="507">
        <v>376.51666666666659</v>
      </c>
      <c r="I423" s="507">
        <v>384.88333333333327</v>
      </c>
      <c r="J423" s="507">
        <v>390.11666666666656</v>
      </c>
      <c r="K423" s="506">
        <v>379.65</v>
      </c>
      <c r="L423" s="506">
        <v>366.05</v>
      </c>
      <c r="M423" s="506">
        <v>331.43063999999998</v>
      </c>
    </row>
    <row r="424" spans="1:13">
      <c r="A424" s="254">
        <v>414</v>
      </c>
      <c r="B424" s="509" t="s">
        <v>168</v>
      </c>
      <c r="C424" s="506">
        <v>72.150000000000006</v>
      </c>
      <c r="D424" s="507">
        <v>73.083333333333329</v>
      </c>
      <c r="E424" s="507">
        <v>70.766666666666652</v>
      </c>
      <c r="F424" s="507">
        <v>69.383333333333326</v>
      </c>
      <c r="G424" s="507">
        <v>67.066666666666649</v>
      </c>
      <c r="H424" s="507">
        <v>74.466666666666654</v>
      </c>
      <c r="I424" s="507">
        <v>76.783333333333346</v>
      </c>
      <c r="J424" s="507">
        <v>78.166666666666657</v>
      </c>
      <c r="K424" s="506">
        <v>75.400000000000006</v>
      </c>
      <c r="L424" s="506">
        <v>71.7</v>
      </c>
      <c r="M424" s="506">
        <v>312.06605000000002</v>
      </c>
    </row>
    <row r="425" spans="1:13">
      <c r="A425" s="254">
        <v>415</v>
      </c>
      <c r="B425" s="509" t="s">
        <v>766</v>
      </c>
      <c r="C425" s="506">
        <v>263.89999999999998</v>
      </c>
      <c r="D425" s="507">
        <v>271.43333333333334</v>
      </c>
      <c r="E425" s="507">
        <v>254.4666666666667</v>
      </c>
      <c r="F425" s="507">
        <v>245.03333333333336</v>
      </c>
      <c r="G425" s="507">
        <v>228.06666666666672</v>
      </c>
      <c r="H425" s="507">
        <v>280.86666666666667</v>
      </c>
      <c r="I425" s="507">
        <v>297.83333333333326</v>
      </c>
      <c r="J425" s="507">
        <v>307.26666666666665</v>
      </c>
      <c r="K425" s="506">
        <v>288.39999999999998</v>
      </c>
      <c r="L425" s="506">
        <v>262</v>
      </c>
      <c r="M425" s="506">
        <v>8.0513100000000009</v>
      </c>
    </row>
    <row r="426" spans="1:13">
      <c r="A426" s="254">
        <v>416</v>
      </c>
      <c r="B426" s="509" t="s">
        <v>837</v>
      </c>
      <c r="C426" s="506">
        <v>214.55</v>
      </c>
      <c r="D426" s="507">
        <v>214.68333333333331</v>
      </c>
      <c r="E426" s="507">
        <v>211.36666666666662</v>
      </c>
      <c r="F426" s="507">
        <v>208.18333333333331</v>
      </c>
      <c r="G426" s="507">
        <v>204.86666666666662</v>
      </c>
      <c r="H426" s="507">
        <v>217.86666666666662</v>
      </c>
      <c r="I426" s="507">
        <v>221.18333333333328</v>
      </c>
      <c r="J426" s="507">
        <v>224.36666666666662</v>
      </c>
      <c r="K426" s="506">
        <v>218</v>
      </c>
      <c r="L426" s="506">
        <v>211.5</v>
      </c>
      <c r="M426" s="506">
        <v>4.2957400000000003</v>
      </c>
    </row>
    <row r="427" spans="1:13">
      <c r="A427" s="254">
        <v>417</v>
      </c>
      <c r="B427" s="509" t="s">
        <v>174</v>
      </c>
      <c r="C427" s="506">
        <v>808.05</v>
      </c>
      <c r="D427" s="507">
        <v>819.01666666666677</v>
      </c>
      <c r="E427" s="507">
        <v>787.03333333333353</v>
      </c>
      <c r="F427" s="507">
        <v>766.01666666666677</v>
      </c>
      <c r="G427" s="507">
        <v>734.03333333333353</v>
      </c>
      <c r="H427" s="507">
        <v>840.03333333333353</v>
      </c>
      <c r="I427" s="507">
        <v>872.01666666666688</v>
      </c>
      <c r="J427" s="507">
        <v>893.03333333333353</v>
      </c>
      <c r="K427" s="506">
        <v>851</v>
      </c>
      <c r="L427" s="506">
        <v>798</v>
      </c>
      <c r="M427" s="506">
        <v>2.7753199999999998</v>
      </c>
    </row>
    <row r="428" spans="1:13">
      <c r="A428" s="254">
        <v>418</v>
      </c>
      <c r="B428" s="509" t="s">
        <v>490</v>
      </c>
      <c r="C428" s="506">
        <v>543.54999999999995</v>
      </c>
      <c r="D428" s="507">
        <v>544.51666666666665</v>
      </c>
      <c r="E428" s="507">
        <v>534.0333333333333</v>
      </c>
      <c r="F428" s="507">
        <v>524.51666666666665</v>
      </c>
      <c r="G428" s="507">
        <v>514.0333333333333</v>
      </c>
      <c r="H428" s="507">
        <v>554.0333333333333</v>
      </c>
      <c r="I428" s="507">
        <v>564.51666666666665</v>
      </c>
      <c r="J428" s="507">
        <v>574.0333333333333</v>
      </c>
      <c r="K428" s="506">
        <v>555</v>
      </c>
      <c r="L428" s="506">
        <v>535</v>
      </c>
      <c r="M428" s="506">
        <v>2.0668799999999998</v>
      </c>
    </row>
    <row r="429" spans="1:13">
      <c r="A429" s="254">
        <v>419</v>
      </c>
      <c r="B429" s="509" t="s">
        <v>793</v>
      </c>
      <c r="C429" s="506">
        <v>277.2</v>
      </c>
      <c r="D429" s="507">
        <v>280.2833333333333</v>
      </c>
      <c r="E429" s="507">
        <v>272.36666666666662</v>
      </c>
      <c r="F429" s="507">
        <v>267.5333333333333</v>
      </c>
      <c r="G429" s="507">
        <v>259.61666666666662</v>
      </c>
      <c r="H429" s="507">
        <v>285.11666666666662</v>
      </c>
      <c r="I429" s="507">
        <v>293.03333333333336</v>
      </c>
      <c r="J429" s="507">
        <v>297.86666666666662</v>
      </c>
      <c r="K429" s="506">
        <v>288.2</v>
      </c>
      <c r="L429" s="506">
        <v>275.45</v>
      </c>
      <c r="M429" s="506">
        <v>12.38165</v>
      </c>
    </row>
    <row r="430" spans="1:13">
      <c r="A430" s="254">
        <v>420</v>
      </c>
      <c r="B430" s="509" t="s">
        <v>491</v>
      </c>
      <c r="C430" s="506">
        <v>156.69999999999999</v>
      </c>
      <c r="D430" s="507">
        <v>158.71666666666667</v>
      </c>
      <c r="E430" s="507">
        <v>153.63333333333333</v>
      </c>
      <c r="F430" s="507">
        <v>150.56666666666666</v>
      </c>
      <c r="G430" s="507">
        <v>145.48333333333332</v>
      </c>
      <c r="H430" s="507">
        <v>161.78333333333333</v>
      </c>
      <c r="I430" s="507">
        <v>166.86666666666665</v>
      </c>
      <c r="J430" s="507">
        <v>169.93333333333334</v>
      </c>
      <c r="K430" s="506">
        <v>163.80000000000001</v>
      </c>
      <c r="L430" s="506">
        <v>155.65</v>
      </c>
      <c r="M430" s="506">
        <v>2.76458</v>
      </c>
    </row>
    <row r="431" spans="1:13">
      <c r="A431" s="254">
        <v>421</v>
      </c>
      <c r="B431" s="509" t="s">
        <v>175</v>
      </c>
      <c r="C431" s="506">
        <v>584.75</v>
      </c>
      <c r="D431" s="507">
        <v>590.25</v>
      </c>
      <c r="E431" s="507">
        <v>576.5</v>
      </c>
      <c r="F431" s="507">
        <v>568.25</v>
      </c>
      <c r="G431" s="507">
        <v>554.5</v>
      </c>
      <c r="H431" s="507">
        <v>598.5</v>
      </c>
      <c r="I431" s="507">
        <v>612.25</v>
      </c>
      <c r="J431" s="507">
        <v>620.5</v>
      </c>
      <c r="K431" s="506">
        <v>604</v>
      </c>
      <c r="L431" s="506">
        <v>582</v>
      </c>
      <c r="M431" s="506">
        <v>76.675610000000006</v>
      </c>
    </row>
    <row r="432" spans="1:13">
      <c r="A432" s="254">
        <v>422</v>
      </c>
      <c r="B432" s="509" t="s">
        <v>176</v>
      </c>
      <c r="C432" s="506">
        <v>456.7</v>
      </c>
      <c r="D432" s="507">
        <v>462.68333333333334</v>
      </c>
      <c r="E432" s="507">
        <v>444.51666666666665</v>
      </c>
      <c r="F432" s="507">
        <v>432.33333333333331</v>
      </c>
      <c r="G432" s="507">
        <v>414.16666666666663</v>
      </c>
      <c r="H432" s="507">
        <v>474.86666666666667</v>
      </c>
      <c r="I432" s="507">
        <v>493.0333333333333</v>
      </c>
      <c r="J432" s="507">
        <v>505.2166666666667</v>
      </c>
      <c r="K432" s="506">
        <v>480.85</v>
      </c>
      <c r="L432" s="506">
        <v>450.5</v>
      </c>
      <c r="M432" s="506">
        <v>17.783460000000002</v>
      </c>
    </row>
    <row r="433" spans="1:13">
      <c r="A433" s="254">
        <v>423</v>
      </c>
      <c r="B433" s="509" t="s">
        <v>492</v>
      </c>
      <c r="C433" s="506">
        <v>2568.9</v>
      </c>
      <c r="D433" s="507">
        <v>2575.3166666666671</v>
      </c>
      <c r="E433" s="507">
        <v>2494.6833333333343</v>
      </c>
      <c r="F433" s="507">
        <v>2420.4666666666672</v>
      </c>
      <c r="G433" s="507">
        <v>2339.8333333333344</v>
      </c>
      <c r="H433" s="507">
        <v>2649.5333333333342</v>
      </c>
      <c r="I433" s="507">
        <v>2730.1666666666665</v>
      </c>
      <c r="J433" s="507">
        <v>2804.3833333333341</v>
      </c>
      <c r="K433" s="506">
        <v>2655.95</v>
      </c>
      <c r="L433" s="506">
        <v>2501.1</v>
      </c>
      <c r="M433" s="506">
        <v>0.23322999999999999</v>
      </c>
    </row>
    <row r="434" spans="1:13">
      <c r="A434" s="254">
        <v>424</v>
      </c>
      <c r="B434" s="509" t="s">
        <v>493</v>
      </c>
      <c r="C434" s="506">
        <v>783.7</v>
      </c>
      <c r="D434" s="507">
        <v>786.55000000000007</v>
      </c>
      <c r="E434" s="507">
        <v>768.15000000000009</v>
      </c>
      <c r="F434" s="507">
        <v>752.6</v>
      </c>
      <c r="G434" s="507">
        <v>734.2</v>
      </c>
      <c r="H434" s="507">
        <v>802.10000000000014</v>
      </c>
      <c r="I434" s="507">
        <v>820.5</v>
      </c>
      <c r="J434" s="507">
        <v>836.05000000000018</v>
      </c>
      <c r="K434" s="506">
        <v>804.95</v>
      </c>
      <c r="L434" s="506">
        <v>771</v>
      </c>
      <c r="M434" s="506">
        <v>1.95055</v>
      </c>
    </row>
    <row r="435" spans="1:13">
      <c r="A435" s="254">
        <v>425</v>
      </c>
      <c r="B435" s="509" t="s">
        <v>494</v>
      </c>
      <c r="C435" s="506">
        <v>327.35000000000002</v>
      </c>
      <c r="D435" s="507">
        <v>332.36666666666662</v>
      </c>
      <c r="E435" s="507">
        <v>319.03333333333325</v>
      </c>
      <c r="F435" s="507">
        <v>310.71666666666664</v>
      </c>
      <c r="G435" s="507">
        <v>297.38333333333327</v>
      </c>
      <c r="H435" s="507">
        <v>340.68333333333322</v>
      </c>
      <c r="I435" s="507">
        <v>354.01666666666659</v>
      </c>
      <c r="J435" s="507">
        <v>362.3333333333332</v>
      </c>
      <c r="K435" s="506">
        <v>345.7</v>
      </c>
      <c r="L435" s="506">
        <v>324.05</v>
      </c>
      <c r="M435" s="506">
        <v>1.34304</v>
      </c>
    </row>
    <row r="436" spans="1:13">
      <c r="A436" s="254">
        <v>426</v>
      </c>
      <c r="B436" s="509" t="s">
        <v>495</v>
      </c>
      <c r="C436" s="506">
        <v>288.25</v>
      </c>
      <c r="D436" s="507">
        <v>288.41666666666669</v>
      </c>
      <c r="E436" s="507">
        <v>284.83333333333337</v>
      </c>
      <c r="F436" s="507">
        <v>281.41666666666669</v>
      </c>
      <c r="G436" s="507">
        <v>277.83333333333337</v>
      </c>
      <c r="H436" s="507">
        <v>291.83333333333337</v>
      </c>
      <c r="I436" s="507">
        <v>295.41666666666674</v>
      </c>
      <c r="J436" s="507">
        <v>298.83333333333337</v>
      </c>
      <c r="K436" s="506">
        <v>292</v>
      </c>
      <c r="L436" s="506">
        <v>285</v>
      </c>
      <c r="M436" s="506">
        <v>1.5060100000000001</v>
      </c>
    </row>
    <row r="437" spans="1:13">
      <c r="A437" s="254">
        <v>427</v>
      </c>
      <c r="B437" s="509" t="s">
        <v>496</v>
      </c>
      <c r="C437" s="506">
        <v>2021.3</v>
      </c>
      <c r="D437" s="507">
        <v>2018.75</v>
      </c>
      <c r="E437" s="507">
        <v>2002.55</v>
      </c>
      <c r="F437" s="507">
        <v>1983.8</v>
      </c>
      <c r="G437" s="507">
        <v>1967.6</v>
      </c>
      <c r="H437" s="507">
        <v>2037.5</v>
      </c>
      <c r="I437" s="507">
        <v>2053.6999999999998</v>
      </c>
      <c r="J437" s="507">
        <v>2072.4499999999998</v>
      </c>
      <c r="K437" s="506">
        <v>2034.95</v>
      </c>
      <c r="L437" s="506">
        <v>2000</v>
      </c>
      <c r="M437" s="506">
        <v>0.58823000000000003</v>
      </c>
    </row>
    <row r="438" spans="1:13">
      <c r="A438" s="254">
        <v>428</v>
      </c>
      <c r="B438" s="509" t="s">
        <v>764</v>
      </c>
      <c r="C438" s="506">
        <v>428.45</v>
      </c>
      <c r="D438" s="507">
        <v>431.7833333333333</v>
      </c>
      <c r="E438" s="507">
        <v>421.56666666666661</v>
      </c>
      <c r="F438" s="507">
        <v>414.68333333333328</v>
      </c>
      <c r="G438" s="507">
        <v>404.46666666666658</v>
      </c>
      <c r="H438" s="507">
        <v>438.66666666666663</v>
      </c>
      <c r="I438" s="507">
        <v>448.88333333333333</v>
      </c>
      <c r="J438" s="507">
        <v>455.76666666666665</v>
      </c>
      <c r="K438" s="506">
        <v>442</v>
      </c>
      <c r="L438" s="506">
        <v>424.9</v>
      </c>
      <c r="M438" s="506">
        <v>0.40347</v>
      </c>
    </row>
    <row r="439" spans="1:13">
      <c r="A439" s="254">
        <v>429</v>
      </c>
      <c r="B439" s="509" t="s">
        <v>814</v>
      </c>
      <c r="C439" s="506">
        <v>479.5</v>
      </c>
      <c r="D439" s="507">
        <v>470.18333333333334</v>
      </c>
      <c r="E439" s="507">
        <v>459.31666666666666</v>
      </c>
      <c r="F439" s="507">
        <v>439.13333333333333</v>
      </c>
      <c r="G439" s="507">
        <v>428.26666666666665</v>
      </c>
      <c r="H439" s="507">
        <v>490.36666666666667</v>
      </c>
      <c r="I439" s="507">
        <v>501.23333333333335</v>
      </c>
      <c r="J439" s="507">
        <v>521.41666666666674</v>
      </c>
      <c r="K439" s="506">
        <v>481.05</v>
      </c>
      <c r="L439" s="506">
        <v>450</v>
      </c>
      <c r="M439" s="506">
        <v>2.5191699999999999</v>
      </c>
    </row>
    <row r="440" spans="1:13">
      <c r="A440" s="254">
        <v>430</v>
      </c>
      <c r="B440" s="509" t="s">
        <v>497</v>
      </c>
      <c r="C440" s="506">
        <v>5.5</v>
      </c>
      <c r="D440" s="507">
        <v>5.5666666666666664</v>
      </c>
      <c r="E440" s="507">
        <v>5.3833333333333329</v>
      </c>
      <c r="F440" s="507">
        <v>5.2666666666666666</v>
      </c>
      <c r="G440" s="507">
        <v>5.083333333333333</v>
      </c>
      <c r="H440" s="507">
        <v>5.6833333333333327</v>
      </c>
      <c r="I440" s="507">
        <v>5.8666666666666663</v>
      </c>
      <c r="J440" s="507">
        <v>5.9833333333333325</v>
      </c>
      <c r="K440" s="506">
        <v>5.75</v>
      </c>
      <c r="L440" s="506">
        <v>5.45</v>
      </c>
      <c r="M440" s="506">
        <v>157.10515000000001</v>
      </c>
    </row>
    <row r="441" spans="1:13">
      <c r="A441" s="254">
        <v>431</v>
      </c>
      <c r="B441" s="509" t="s">
        <v>498</v>
      </c>
      <c r="C441" s="506">
        <v>140.4</v>
      </c>
      <c r="D441" s="507">
        <v>142.13333333333335</v>
      </c>
      <c r="E441" s="507">
        <v>137.4666666666667</v>
      </c>
      <c r="F441" s="507">
        <v>134.53333333333333</v>
      </c>
      <c r="G441" s="507">
        <v>129.86666666666667</v>
      </c>
      <c r="H441" s="507">
        <v>145.06666666666672</v>
      </c>
      <c r="I441" s="507">
        <v>149.73333333333341</v>
      </c>
      <c r="J441" s="507">
        <v>152.66666666666674</v>
      </c>
      <c r="K441" s="506">
        <v>146.80000000000001</v>
      </c>
      <c r="L441" s="506">
        <v>139.19999999999999</v>
      </c>
      <c r="M441" s="506">
        <v>2.0472100000000002</v>
      </c>
    </row>
    <row r="442" spans="1:13">
      <c r="A442" s="254">
        <v>432</v>
      </c>
      <c r="B442" s="509" t="s">
        <v>765</v>
      </c>
      <c r="C442" s="506">
        <v>1331.65</v>
      </c>
      <c r="D442" s="507">
        <v>1342.55</v>
      </c>
      <c r="E442" s="507">
        <v>1319.1</v>
      </c>
      <c r="F442" s="507">
        <v>1306.55</v>
      </c>
      <c r="G442" s="507">
        <v>1283.0999999999999</v>
      </c>
      <c r="H442" s="507">
        <v>1355.1</v>
      </c>
      <c r="I442" s="507">
        <v>1378.5500000000002</v>
      </c>
      <c r="J442" s="507">
        <v>1391.1</v>
      </c>
      <c r="K442" s="506">
        <v>1366</v>
      </c>
      <c r="L442" s="506">
        <v>1330</v>
      </c>
      <c r="M442" s="506">
        <v>5.4820000000000001E-2</v>
      </c>
    </row>
    <row r="443" spans="1:13">
      <c r="A443" s="254">
        <v>433</v>
      </c>
      <c r="B443" s="509" t="s">
        <v>499</v>
      </c>
      <c r="C443" s="506">
        <v>1248.5999999999999</v>
      </c>
      <c r="D443" s="507">
        <v>1263.2</v>
      </c>
      <c r="E443" s="507">
        <v>1216.4000000000001</v>
      </c>
      <c r="F443" s="507">
        <v>1184.2</v>
      </c>
      <c r="G443" s="507">
        <v>1137.4000000000001</v>
      </c>
      <c r="H443" s="507">
        <v>1295.4000000000001</v>
      </c>
      <c r="I443" s="507">
        <v>1342.1999999999998</v>
      </c>
      <c r="J443" s="507">
        <v>1374.4</v>
      </c>
      <c r="K443" s="506">
        <v>1310</v>
      </c>
      <c r="L443" s="506">
        <v>1231</v>
      </c>
      <c r="M443" s="506">
        <v>0.39272000000000001</v>
      </c>
    </row>
    <row r="444" spans="1:13">
      <c r="A444" s="254">
        <v>434</v>
      </c>
      <c r="B444" s="509" t="s">
        <v>275</v>
      </c>
      <c r="C444" s="506">
        <v>529.54999999999995</v>
      </c>
      <c r="D444" s="507">
        <v>534.1</v>
      </c>
      <c r="E444" s="507">
        <v>523.45000000000005</v>
      </c>
      <c r="F444" s="507">
        <v>517.35</v>
      </c>
      <c r="G444" s="507">
        <v>506.70000000000005</v>
      </c>
      <c r="H444" s="507">
        <v>540.20000000000005</v>
      </c>
      <c r="I444" s="507">
        <v>550.84999999999991</v>
      </c>
      <c r="J444" s="507">
        <v>556.95000000000005</v>
      </c>
      <c r="K444" s="506">
        <v>544.75</v>
      </c>
      <c r="L444" s="506">
        <v>528</v>
      </c>
      <c r="M444" s="506">
        <v>3.14262</v>
      </c>
    </row>
    <row r="445" spans="1:13">
      <c r="A445" s="254">
        <v>435</v>
      </c>
      <c r="B445" s="509" t="s">
        <v>500</v>
      </c>
      <c r="C445" s="506">
        <v>928.35</v>
      </c>
      <c r="D445" s="507">
        <v>925.76666666666677</v>
      </c>
      <c r="E445" s="507">
        <v>911.58333333333348</v>
      </c>
      <c r="F445" s="507">
        <v>894.81666666666672</v>
      </c>
      <c r="G445" s="507">
        <v>880.63333333333344</v>
      </c>
      <c r="H445" s="507">
        <v>942.53333333333353</v>
      </c>
      <c r="I445" s="507">
        <v>956.7166666666667</v>
      </c>
      <c r="J445" s="507">
        <v>973.48333333333358</v>
      </c>
      <c r="K445" s="506">
        <v>939.95</v>
      </c>
      <c r="L445" s="506">
        <v>909</v>
      </c>
      <c r="M445" s="506">
        <v>0.22639000000000001</v>
      </c>
    </row>
    <row r="446" spans="1:13">
      <c r="A446" s="254">
        <v>436</v>
      </c>
      <c r="B446" s="509" t="s">
        <v>501</v>
      </c>
      <c r="C446" s="506">
        <v>494</v>
      </c>
      <c r="D446" s="507">
        <v>501.25</v>
      </c>
      <c r="E446" s="507">
        <v>482.9</v>
      </c>
      <c r="F446" s="507">
        <v>471.79999999999995</v>
      </c>
      <c r="G446" s="507">
        <v>453.44999999999993</v>
      </c>
      <c r="H446" s="507">
        <v>512.35</v>
      </c>
      <c r="I446" s="507">
        <v>530.70000000000005</v>
      </c>
      <c r="J446" s="507">
        <v>541.80000000000007</v>
      </c>
      <c r="K446" s="506">
        <v>519.6</v>
      </c>
      <c r="L446" s="506">
        <v>490.15</v>
      </c>
      <c r="M446" s="506">
        <v>0.54129000000000005</v>
      </c>
    </row>
    <row r="447" spans="1:13">
      <c r="A447" s="254">
        <v>437</v>
      </c>
      <c r="B447" s="509" t="s">
        <v>502</v>
      </c>
      <c r="C447" s="506">
        <v>7513.9</v>
      </c>
      <c r="D447" s="507">
        <v>7539.8666666666659</v>
      </c>
      <c r="E447" s="507">
        <v>7430.0333333333319</v>
      </c>
      <c r="F447" s="507">
        <v>7346.1666666666661</v>
      </c>
      <c r="G447" s="507">
        <v>7236.3333333333321</v>
      </c>
      <c r="H447" s="507">
        <v>7623.7333333333318</v>
      </c>
      <c r="I447" s="507">
        <v>7733.5666666666657</v>
      </c>
      <c r="J447" s="507">
        <v>7817.4333333333316</v>
      </c>
      <c r="K447" s="506">
        <v>7649.7</v>
      </c>
      <c r="L447" s="506">
        <v>7456</v>
      </c>
      <c r="M447" s="506">
        <v>3.7909999999999999E-2</v>
      </c>
    </row>
    <row r="448" spans="1:13">
      <c r="A448" s="254">
        <v>438</v>
      </c>
      <c r="B448" s="509" t="s">
        <v>503</v>
      </c>
      <c r="C448" s="506">
        <v>262.60000000000002</v>
      </c>
      <c r="D448" s="507">
        <v>265.5</v>
      </c>
      <c r="E448" s="507">
        <v>259.10000000000002</v>
      </c>
      <c r="F448" s="507">
        <v>255.60000000000002</v>
      </c>
      <c r="G448" s="507">
        <v>249.20000000000005</v>
      </c>
      <c r="H448" s="507">
        <v>269</v>
      </c>
      <c r="I448" s="507">
        <v>275.39999999999998</v>
      </c>
      <c r="J448" s="507">
        <v>278.89999999999998</v>
      </c>
      <c r="K448" s="506">
        <v>271.89999999999998</v>
      </c>
      <c r="L448" s="506">
        <v>262</v>
      </c>
      <c r="M448" s="506">
        <v>0.89783000000000002</v>
      </c>
    </row>
    <row r="449" spans="1:13">
      <c r="A449" s="254">
        <v>439</v>
      </c>
      <c r="B449" s="509" t="s">
        <v>504</v>
      </c>
      <c r="C449" s="506">
        <v>31.65</v>
      </c>
      <c r="D449" s="507">
        <v>32.449999999999996</v>
      </c>
      <c r="E449" s="507">
        <v>30.699999999999989</v>
      </c>
      <c r="F449" s="507">
        <v>29.749999999999993</v>
      </c>
      <c r="G449" s="507">
        <v>27.999999999999986</v>
      </c>
      <c r="H449" s="507">
        <v>33.399999999999991</v>
      </c>
      <c r="I449" s="507">
        <v>35.150000000000006</v>
      </c>
      <c r="J449" s="507">
        <v>36.099999999999994</v>
      </c>
      <c r="K449" s="506">
        <v>34.200000000000003</v>
      </c>
      <c r="L449" s="506">
        <v>31.5</v>
      </c>
      <c r="M449" s="506">
        <v>69.689809999999994</v>
      </c>
    </row>
    <row r="450" spans="1:13">
      <c r="A450" s="254">
        <v>440</v>
      </c>
      <c r="B450" s="509" t="s">
        <v>188</v>
      </c>
      <c r="C450" s="506">
        <v>577.70000000000005</v>
      </c>
      <c r="D450" s="507">
        <v>581.68333333333339</v>
      </c>
      <c r="E450" s="507">
        <v>569.36666666666679</v>
      </c>
      <c r="F450" s="507">
        <v>561.03333333333342</v>
      </c>
      <c r="G450" s="507">
        <v>548.71666666666681</v>
      </c>
      <c r="H450" s="507">
        <v>590.01666666666677</v>
      </c>
      <c r="I450" s="507">
        <v>602.33333333333337</v>
      </c>
      <c r="J450" s="507">
        <v>610.66666666666674</v>
      </c>
      <c r="K450" s="506">
        <v>594</v>
      </c>
      <c r="L450" s="506">
        <v>573.35</v>
      </c>
      <c r="M450" s="506">
        <v>12.92779</v>
      </c>
    </row>
    <row r="451" spans="1:13">
      <c r="A451" s="254">
        <v>441</v>
      </c>
      <c r="B451" s="509" t="s">
        <v>767</v>
      </c>
      <c r="C451" s="506">
        <v>14002.35</v>
      </c>
      <c r="D451" s="507">
        <v>14082.300000000001</v>
      </c>
      <c r="E451" s="507">
        <v>13825.050000000003</v>
      </c>
      <c r="F451" s="507">
        <v>13647.750000000002</v>
      </c>
      <c r="G451" s="507">
        <v>13390.500000000004</v>
      </c>
      <c r="H451" s="507">
        <v>14259.600000000002</v>
      </c>
      <c r="I451" s="507">
        <v>14516.849999999999</v>
      </c>
      <c r="J451" s="507">
        <v>14694.150000000001</v>
      </c>
      <c r="K451" s="506">
        <v>14339.55</v>
      </c>
      <c r="L451" s="506">
        <v>13905</v>
      </c>
      <c r="M451" s="506">
        <v>1.218E-2</v>
      </c>
    </row>
    <row r="452" spans="1:13">
      <c r="A452" s="254">
        <v>442</v>
      </c>
      <c r="B452" s="509" t="s">
        <v>177</v>
      </c>
      <c r="C452" s="506">
        <v>733.05</v>
      </c>
      <c r="D452" s="507">
        <v>746.4666666666667</v>
      </c>
      <c r="E452" s="507">
        <v>715.93333333333339</v>
      </c>
      <c r="F452" s="507">
        <v>698.81666666666672</v>
      </c>
      <c r="G452" s="507">
        <v>668.28333333333342</v>
      </c>
      <c r="H452" s="507">
        <v>763.58333333333337</v>
      </c>
      <c r="I452" s="507">
        <v>794.11666666666667</v>
      </c>
      <c r="J452" s="507">
        <v>811.23333333333335</v>
      </c>
      <c r="K452" s="506">
        <v>777</v>
      </c>
      <c r="L452" s="506">
        <v>729.35</v>
      </c>
      <c r="M452" s="506">
        <v>57.881549999999997</v>
      </c>
    </row>
    <row r="453" spans="1:13">
      <c r="A453" s="254">
        <v>443</v>
      </c>
      <c r="B453" s="509" t="s">
        <v>768</v>
      </c>
      <c r="C453" s="506">
        <v>121.35</v>
      </c>
      <c r="D453" s="507">
        <v>123.35000000000001</v>
      </c>
      <c r="E453" s="507">
        <v>118.55000000000001</v>
      </c>
      <c r="F453" s="507">
        <v>115.75</v>
      </c>
      <c r="G453" s="507">
        <v>110.95</v>
      </c>
      <c r="H453" s="507">
        <v>126.15000000000002</v>
      </c>
      <c r="I453" s="507">
        <v>130.94999999999999</v>
      </c>
      <c r="J453" s="507">
        <v>133.75000000000003</v>
      </c>
      <c r="K453" s="506">
        <v>128.15</v>
      </c>
      <c r="L453" s="506">
        <v>120.55</v>
      </c>
      <c r="M453" s="506">
        <v>13.9916</v>
      </c>
    </row>
    <row r="454" spans="1:13">
      <c r="A454" s="254">
        <v>444</v>
      </c>
      <c r="B454" s="509" t="s">
        <v>769</v>
      </c>
      <c r="C454" s="506">
        <v>1141.0999999999999</v>
      </c>
      <c r="D454" s="507">
        <v>1155.3</v>
      </c>
      <c r="E454" s="507">
        <v>1120.8999999999999</v>
      </c>
      <c r="F454" s="507">
        <v>1100.6999999999998</v>
      </c>
      <c r="G454" s="507">
        <v>1066.2999999999997</v>
      </c>
      <c r="H454" s="507">
        <v>1175.5</v>
      </c>
      <c r="I454" s="507">
        <v>1209.9000000000001</v>
      </c>
      <c r="J454" s="507">
        <v>1230.1000000000001</v>
      </c>
      <c r="K454" s="506">
        <v>1189.7</v>
      </c>
      <c r="L454" s="506">
        <v>1135.0999999999999</v>
      </c>
      <c r="M454" s="506">
        <v>59.092579999999998</v>
      </c>
    </row>
    <row r="455" spans="1:13">
      <c r="A455" s="254">
        <v>445</v>
      </c>
      <c r="B455" s="509" t="s">
        <v>183</v>
      </c>
      <c r="C455" s="506">
        <v>3112.95</v>
      </c>
      <c r="D455" s="507">
        <v>3117.75</v>
      </c>
      <c r="E455" s="507">
        <v>3080.5</v>
      </c>
      <c r="F455" s="507">
        <v>3048.05</v>
      </c>
      <c r="G455" s="507">
        <v>3010.8</v>
      </c>
      <c r="H455" s="507">
        <v>3150.2</v>
      </c>
      <c r="I455" s="507">
        <v>3187.45</v>
      </c>
      <c r="J455" s="507">
        <v>3219.8999999999996</v>
      </c>
      <c r="K455" s="506">
        <v>3155</v>
      </c>
      <c r="L455" s="506">
        <v>3085.3</v>
      </c>
      <c r="M455" s="506">
        <v>38.383899999999997</v>
      </c>
    </row>
    <row r="456" spans="1:13">
      <c r="A456" s="254">
        <v>446</v>
      </c>
      <c r="B456" s="509" t="s">
        <v>804</v>
      </c>
      <c r="C456" s="506">
        <v>603.35</v>
      </c>
      <c r="D456" s="507">
        <v>605.2833333333333</v>
      </c>
      <c r="E456" s="507">
        <v>598.16666666666663</v>
      </c>
      <c r="F456" s="507">
        <v>592.98333333333335</v>
      </c>
      <c r="G456" s="507">
        <v>585.86666666666667</v>
      </c>
      <c r="H456" s="507">
        <v>610.46666666666658</v>
      </c>
      <c r="I456" s="507">
        <v>617.58333333333337</v>
      </c>
      <c r="J456" s="507">
        <v>622.76666666666654</v>
      </c>
      <c r="K456" s="506">
        <v>612.4</v>
      </c>
      <c r="L456" s="506">
        <v>600.1</v>
      </c>
      <c r="M456" s="506">
        <v>22.630199999999999</v>
      </c>
    </row>
    <row r="457" spans="1:13">
      <c r="A457" s="254">
        <v>447</v>
      </c>
      <c r="B457" s="509" t="s">
        <v>178</v>
      </c>
      <c r="C457" s="506">
        <v>2756.95</v>
      </c>
      <c r="D457" s="507">
        <v>2765.2833333333333</v>
      </c>
      <c r="E457" s="507">
        <v>2693.0666666666666</v>
      </c>
      <c r="F457" s="507">
        <v>2629.1833333333334</v>
      </c>
      <c r="G457" s="507">
        <v>2556.9666666666667</v>
      </c>
      <c r="H457" s="507">
        <v>2829.1666666666665</v>
      </c>
      <c r="I457" s="507">
        <v>2901.3833333333328</v>
      </c>
      <c r="J457" s="507">
        <v>2965.2666666666664</v>
      </c>
      <c r="K457" s="506">
        <v>2837.5</v>
      </c>
      <c r="L457" s="506">
        <v>2701.4</v>
      </c>
      <c r="M457" s="506">
        <v>7.2077999999999998</v>
      </c>
    </row>
    <row r="458" spans="1:13">
      <c r="A458" s="254">
        <v>448</v>
      </c>
      <c r="B458" s="509" t="s">
        <v>505</v>
      </c>
      <c r="C458" s="506">
        <v>1087.2</v>
      </c>
      <c r="D458" s="507">
        <v>1100.1666666666667</v>
      </c>
      <c r="E458" s="507">
        <v>1067.3333333333335</v>
      </c>
      <c r="F458" s="507">
        <v>1047.4666666666667</v>
      </c>
      <c r="G458" s="507">
        <v>1014.6333333333334</v>
      </c>
      <c r="H458" s="507">
        <v>1120.0333333333335</v>
      </c>
      <c r="I458" s="507">
        <v>1152.866666666667</v>
      </c>
      <c r="J458" s="507">
        <v>1172.7333333333336</v>
      </c>
      <c r="K458" s="506">
        <v>1133</v>
      </c>
      <c r="L458" s="506">
        <v>1080.3</v>
      </c>
      <c r="M458" s="506">
        <v>0.26604</v>
      </c>
    </row>
    <row r="459" spans="1:13">
      <c r="A459" s="254">
        <v>449</v>
      </c>
      <c r="B459" s="509" t="s">
        <v>180</v>
      </c>
      <c r="C459" s="506">
        <v>130.19999999999999</v>
      </c>
      <c r="D459" s="507">
        <v>131.54999999999998</v>
      </c>
      <c r="E459" s="507">
        <v>128.09999999999997</v>
      </c>
      <c r="F459" s="507">
        <v>125.99999999999997</v>
      </c>
      <c r="G459" s="507">
        <v>122.54999999999995</v>
      </c>
      <c r="H459" s="507">
        <v>133.64999999999998</v>
      </c>
      <c r="I459" s="507">
        <v>137.09999999999997</v>
      </c>
      <c r="J459" s="507">
        <v>139.19999999999999</v>
      </c>
      <c r="K459" s="506">
        <v>135</v>
      </c>
      <c r="L459" s="506">
        <v>129.44999999999999</v>
      </c>
      <c r="M459" s="506">
        <v>34.968490000000003</v>
      </c>
    </row>
    <row r="460" spans="1:13">
      <c r="A460" s="254">
        <v>450</v>
      </c>
      <c r="B460" s="509" t="s">
        <v>179</v>
      </c>
      <c r="C460" s="506">
        <v>305.8</v>
      </c>
      <c r="D460" s="507">
        <v>309.93333333333334</v>
      </c>
      <c r="E460" s="507">
        <v>299.86666666666667</v>
      </c>
      <c r="F460" s="507">
        <v>293.93333333333334</v>
      </c>
      <c r="G460" s="507">
        <v>283.86666666666667</v>
      </c>
      <c r="H460" s="507">
        <v>315.86666666666667</v>
      </c>
      <c r="I460" s="507">
        <v>325.93333333333339</v>
      </c>
      <c r="J460" s="507">
        <v>331.86666666666667</v>
      </c>
      <c r="K460" s="506">
        <v>320</v>
      </c>
      <c r="L460" s="506">
        <v>304</v>
      </c>
      <c r="M460" s="506">
        <v>472.62481000000002</v>
      </c>
    </row>
    <row r="461" spans="1:13">
      <c r="A461" s="254">
        <v>451</v>
      </c>
      <c r="B461" s="509" t="s">
        <v>181</v>
      </c>
      <c r="C461" s="506">
        <v>103.3</v>
      </c>
      <c r="D461" s="507">
        <v>105.40000000000002</v>
      </c>
      <c r="E461" s="507">
        <v>100.30000000000004</v>
      </c>
      <c r="F461" s="507">
        <v>97.300000000000026</v>
      </c>
      <c r="G461" s="507">
        <v>92.200000000000045</v>
      </c>
      <c r="H461" s="507">
        <v>108.40000000000003</v>
      </c>
      <c r="I461" s="507">
        <v>113.50000000000003</v>
      </c>
      <c r="J461" s="507">
        <v>116.50000000000003</v>
      </c>
      <c r="K461" s="506">
        <v>110.5</v>
      </c>
      <c r="L461" s="506">
        <v>102.4</v>
      </c>
      <c r="M461" s="506">
        <v>642.41697999999997</v>
      </c>
    </row>
    <row r="462" spans="1:13">
      <c r="A462" s="254">
        <v>452</v>
      </c>
      <c r="B462" s="509" t="s">
        <v>770</v>
      </c>
      <c r="C462" s="506">
        <v>45.25</v>
      </c>
      <c r="D462" s="507">
        <v>45.699999999999996</v>
      </c>
      <c r="E462" s="507">
        <v>44.599999999999994</v>
      </c>
      <c r="F462" s="507">
        <v>43.949999999999996</v>
      </c>
      <c r="G462" s="507">
        <v>42.849999999999994</v>
      </c>
      <c r="H462" s="507">
        <v>46.349999999999994</v>
      </c>
      <c r="I462" s="507">
        <v>47.45</v>
      </c>
      <c r="J462" s="507">
        <v>48.099999999999994</v>
      </c>
      <c r="K462" s="506">
        <v>46.8</v>
      </c>
      <c r="L462" s="506">
        <v>45.05</v>
      </c>
      <c r="M462" s="506">
        <v>26.95148</v>
      </c>
    </row>
    <row r="463" spans="1:13">
      <c r="A463" s="254">
        <v>453</v>
      </c>
      <c r="B463" s="509" t="s">
        <v>182</v>
      </c>
      <c r="C463" s="506">
        <v>704.4</v>
      </c>
      <c r="D463" s="507">
        <v>710.35</v>
      </c>
      <c r="E463" s="507">
        <v>694.7</v>
      </c>
      <c r="F463" s="507">
        <v>685</v>
      </c>
      <c r="G463" s="507">
        <v>669.35</v>
      </c>
      <c r="H463" s="507">
        <v>720.05000000000007</v>
      </c>
      <c r="I463" s="507">
        <v>735.69999999999993</v>
      </c>
      <c r="J463" s="507">
        <v>745.40000000000009</v>
      </c>
      <c r="K463" s="506">
        <v>726</v>
      </c>
      <c r="L463" s="506">
        <v>700.65</v>
      </c>
      <c r="M463" s="506">
        <v>105.40958999999999</v>
      </c>
    </row>
    <row r="464" spans="1:13">
      <c r="A464" s="254">
        <v>454</v>
      </c>
      <c r="B464" s="509" t="s">
        <v>506</v>
      </c>
      <c r="C464" s="506">
        <v>3367.75</v>
      </c>
      <c r="D464" s="507">
        <v>3360.0499999999997</v>
      </c>
      <c r="E464" s="507">
        <v>3302.0999999999995</v>
      </c>
      <c r="F464" s="507">
        <v>3236.45</v>
      </c>
      <c r="G464" s="507">
        <v>3178.4999999999995</v>
      </c>
      <c r="H464" s="507">
        <v>3425.6999999999994</v>
      </c>
      <c r="I464" s="507">
        <v>3483.6499999999992</v>
      </c>
      <c r="J464" s="507">
        <v>3549.2999999999993</v>
      </c>
      <c r="K464" s="506">
        <v>3418</v>
      </c>
      <c r="L464" s="506">
        <v>3294.4</v>
      </c>
      <c r="M464" s="506">
        <v>0.12823999999999999</v>
      </c>
    </row>
    <row r="465" spans="1:13">
      <c r="A465" s="254">
        <v>455</v>
      </c>
      <c r="B465" s="509" t="s">
        <v>184</v>
      </c>
      <c r="C465" s="506">
        <v>1020.05</v>
      </c>
      <c r="D465" s="507">
        <v>1026.2833333333333</v>
      </c>
      <c r="E465" s="507">
        <v>1009.3666666666666</v>
      </c>
      <c r="F465" s="507">
        <v>998.68333333333328</v>
      </c>
      <c r="G465" s="507">
        <v>981.76666666666654</v>
      </c>
      <c r="H465" s="507">
        <v>1036.9666666666667</v>
      </c>
      <c r="I465" s="507">
        <v>1053.8833333333337</v>
      </c>
      <c r="J465" s="507">
        <v>1064.5666666666666</v>
      </c>
      <c r="K465" s="506">
        <v>1043.2</v>
      </c>
      <c r="L465" s="506">
        <v>1015.6</v>
      </c>
      <c r="M465" s="506">
        <v>34.772950000000002</v>
      </c>
    </row>
    <row r="466" spans="1:13">
      <c r="A466" s="254">
        <v>456</v>
      </c>
      <c r="B466" s="509" t="s">
        <v>276</v>
      </c>
      <c r="C466" s="506">
        <v>167.95</v>
      </c>
      <c r="D466" s="507">
        <v>170.79999999999998</v>
      </c>
      <c r="E466" s="507">
        <v>162.74999999999997</v>
      </c>
      <c r="F466" s="507">
        <v>157.54999999999998</v>
      </c>
      <c r="G466" s="507">
        <v>149.49999999999997</v>
      </c>
      <c r="H466" s="507">
        <v>175.99999999999997</v>
      </c>
      <c r="I466" s="507">
        <v>184.04999999999998</v>
      </c>
      <c r="J466" s="507">
        <v>189.24999999999997</v>
      </c>
      <c r="K466" s="506">
        <v>178.85</v>
      </c>
      <c r="L466" s="506">
        <v>165.6</v>
      </c>
      <c r="M466" s="506">
        <v>37.383780000000002</v>
      </c>
    </row>
    <row r="467" spans="1:13">
      <c r="A467" s="254">
        <v>457</v>
      </c>
      <c r="B467" s="509" t="s">
        <v>164</v>
      </c>
      <c r="C467" s="506">
        <v>950.95</v>
      </c>
      <c r="D467" s="507">
        <v>967.13333333333333</v>
      </c>
      <c r="E467" s="507">
        <v>928.91666666666663</v>
      </c>
      <c r="F467" s="507">
        <v>906.88333333333333</v>
      </c>
      <c r="G467" s="507">
        <v>868.66666666666663</v>
      </c>
      <c r="H467" s="507">
        <v>989.16666666666663</v>
      </c>
      <c r="I467" s="507">
        <v>1027.3833333333332</v>
      </c>
      <c r="J467" s="507">
        <v>1049.4166666666665</v>
      </c>
      <c r="K467" s="506">
        <v>1005.35</v>
      </c>
      <c r="L467" s="506">
        <v>945.1</v>
      </c>
      <c r="M467" s="506">
        <v>5.1408199999999997</v>
      </c>
    </row>
    <row r="468" spans="1:13">
      <c r="A468" s="254">
        <v>458</v>
      </c>
      <c r="B468" s="509" t="s">
        <v>507</v>
      </c>
      <c r="C468" s="506">
        <v>1367.1</v>
      </c>
      <c r="D468" s="507">
        <v>1367.2666666666667</v>
      </c>
      <c r="E468" s="507">
        <v>1344.8333333333333</v>
      </c>
      <c r="F468" s="507">
        <v>1322.5666666666666</v>
      </c>
      <c r="G468" s="507">
        <v>1300.1333333333332</v>
      </c>
      <c r="H468" s="507">
        <v>1389.5333333333333</v>
      </c>
      <c r="I468" s="507">
        <v>1411.9666666666667</v>
      </c>
      <c r="J468" s="507">
        <v>1434.2333333333333</v>
      </c>
      <c r="K468" s="506">
        <v>1389.7</v>
      </c>
      <c r="L468" s="506">
        <v>1345</v>
      </c>
      <c r="M468" s="506">
        <v>0.15443999999999999</v>
      </c>
    </row>
    <row r="469" spans="1:13">
      <c r="A469" s="254">
        <v>459</v>
      </c>
      <c r="B469" s="509" t="s">
        <v>508</v>
      </c>
      <c r="C469" s="506">
        <v>866.15</v>
      </c>
      <c r="D469" s="507">
        <v>871.08333333333337</v>
      </c>
      <c r="E469" s="507">
        <v>858.2166666666667</v>
      </c>
      <c r="F469" s="507">
        <v>850.2833333333333</v>
      </c>
      <c r="G469" s="507">
        <v>837.41666666666663</v>
      </c>
      <c r="H469" s="507">
        <v>879.01666666666677</v>
      </c>
      <c r="I469" s="507">
        <v>891.88333333333333</v>
      </c>
      <c r="J469" s="507">
        <v>899.81666666666683</v>
      </c>
      <c r="K469" s="506">
        <v>883.95</v>
      </c>
      <c r="L469" s="506">
        <v>863.15</v>
      </c>
      <c r="M469" s="506">
        <v>0.69723999999999997</v>
      </c>
    </row>
    <row r="470" spans="1:13">
      <c r="A470" s="254">
        <v>460</v>
      </c>
      <c r="B470" s="509" t="s">
        <v>509</v>
      </c>
      <c r="C470" s="506">
        <v>1253.8</v>
      </c>
      <c r="D470" s="507">
        <v>1264.2666666666667</v>
      </c>
      <c r="E470" s="507">
        <v>1239.5333333333333</v>
      </c>
      <c r="F470" s="507">
        <v>1225.2666666666667</v>
      </c>
      <c r="G470" s="507">
        <v>1200.5333333333333</v>
      </c>
      <c r="H470" s="507">
        <v>1278.5333333333333</v>
      </c>
      <c r="I470" s="507">
        <v>1303.2666666666664</v>
      </c>
      <c r="J470" s="507">
        <v>1317.5333333333333</v>
      </c>
      <c r="K470" s="506">
        <v>1289</v>
      </c>
      <c r="L470" s="506">
        <v>1250</v>
      </c>
      <c r="M470" s="506">
        <v>0.26040000000000002</v>
      </c>
    </row>
    <row r="471" spans="1:13">
      <c r="A471" s="254">
        <v>461</v>
      </c>
      <c r="B471" s="509" t="s">
        <v>185</v>
      </c>
      <c r="C471" s="506">
        <v>1472.55</v>
      </c>
      <c r="D471" s="507">
        <v>1480.7166666666665</v>
      </c>
      <c r="E471" s="507">
        <v>1461.883333333333</v>
      </c>
      <c r="F471" s="507">
        <v>1451.2166666666665</v>
      </c>
      <c r="G471" s="507">
        <v>1432.383333333333</v>
      </c>
      <c r="H471" s="507">
        <v>1491.383333333333</v>
      </c>
      <c r="I471" s="507">
        <v>1510.2166666666665</v>
      </c>
      <c r="J471" s="507">
        <v>1520.883333333333</v>
      </c>
      <c r="K471" s="506">
        <v>1499.55</v>
      </c>
      <c r="L471" s="506">
        <v>1470.05</v>
      </c>
      <c r="M471" s="506">
        <v>11.950229999999999</v>
      </c>
    </row>
    <row r="472" spans="1:13">
      <c r="A472" s="254">
        <v>462</v>
      </c>
      <c r="B472" s="509" t="s">
        <v>186</v>
      </c>
      <c r="C472" s="506">
        <v>2417.85</v>
      </c>
      <c r="D472" s="507">
        <v>2435.25</v>
      </c>
      <c r="E472" s="507">
        <v>2390.6</v>
      </c>
      <c r="F472" s="507">
        <v>2363.35</v>
      </c>
      <c r="G472" s="507">
        <v>2318.6999999999998</v>
      </c>
      <c r="H472" s="507">
        <v>2462.5</v>
      </c>
      <c r="I472" s="507">
        <v>2507.1499999999996</v>
      </c>
      <c r="J472" s="507">
        <v>2534.4</v>
      </c>
      <c r="K472" s="506">
        <v>2479.9</v>
      </c>
      <c r="L472" s="506">
        <v>2408</v>
      </c>
      <c r="M472" s="506">
        <v>1.65262</v>
      </c>
    </row>
    <row r="473" spans="1:13">
      <c r="A473" s="254">
        <v>463</v>
      </c>
      <c r="B473" s="509" t="s">
        <v>187</v>
      </c>
      <c r="C473" s="506">
        <v>417</v>
      </c>
      <c r="D473" s="507">
        <v>421.95</v>
      </c>
      <c r="E473" s="507">
        <v>409.45</v>
      </c>
      <c r="F473" s="507">
        <v>401.9</v>
      </c>
      <c r="G473" s="507">
        <v>389.4</v>
      </c>
      <c r="H473" s="507">
        <v>429.5</v>
      </c>
      <c r="I473" s="507">
        <v>442</v>
      </c>
      <c r="J473" s="507">
        <v>449.55</v>
      </c>
      <c r="K473" s="506">
        <v>434.45</v>
      </c>
      <c r="L473" s="506">
        <v>414.4</v>
      </c>
      <c r="M473" s="506">
        <v>32.777720000000002</v>
      </c>
    </row>
    <row r="474" spans="1:13">
      <c r="A474" s="254">
        <v>464</v>
      </c>
      <c r="B474" s="509" t="s">
        <v>510</v>
      </c>
      <c r="C474" s="506">
        <v>822.55</v>
      </c>
      <c r="D474" s="507">
        <v>834.18333333333339</v>
      </c>
      <c r="E474" s="507">
        <v>808.36666666666679</v>
      </c>
      <c r="F474" s="507">
        <v>794.18333333333339</v>
      </c>
      <c r="G474" s="507">
        <v>768.36666666666679</v>
      </c>
      <c r="H474" s="507">
        <v>848.36666666666679</v>
      </c>
      <c r="I474" s="507">
        <v>874.18333333333339</v>
      </c>
      <c r="J474" s="507">
        <v>888.36666666666679</v>
      </c>
      <c r="K474" s="506">
        <v>860</v>
      </c>
      <c r="L474" s="506">
        <v>820</v>
      </c>
      <c r="M474" s="506">
        <v>4.7707600000000001</v>
      </c>
    </row>
    <row r="475" spans="1:13">
      <c r="A475" s="254">
        <v>465</v>
      </c>
      <c r="B475" s="509" t="s">
        <v>511</v>
      </c>
      <c r="C475" s="506">
        <v>14.8</v>
      </c>
      <c r="D475" s="507">
        <v>15.133333333333333</v>
      </c>
      <c r="E475" s="507">
        <v>14.416666666666666</v>
      </c>
      <c r="F475" s="507">
        <v>14.033333333333333</v>
      </c>
      <c r="G475" s="507">
        <v>13.316666666666666</v>
      </c>
      <c r="H475" s="507">
        <v>15.516666666666666</v>
      </c>
      <c r="I475" s="507">
        <v>16.233333333333334</v>
      </c>
      <c r="J475" s="507">
        <v>16.616666666666667</v>
      </c>
      <c r="K475" s="506">
        <v>15.85</v>
      </c>
      <c r="L475" s="506">
        <v>14.75</v>
      </c>
      <c r="M475" s="506">
        <v>239.47608</v>
      </c>
    </row>
    <row r="476" spans="1:13">
      <c r="A476" s="254">
        <v>466</v>
      </c>
      <c r="B476" s="509" t="s">
        <v>512</v>
      </c>
      <c r="C476" s="506">
        <v>1170.75</v>
      </c>
      <c r="D476" s="507">
        <v>1169.5833333333333</v>
      </c>
      <c r="E476" s="507">
        <v>1141.1666666666665</v>
      </c>
      <c r="F476" s="507">
        <v>1111.5833333333333</v>
      </c>
      <c r="G476" s="507">
        <v>1083.1666666666665</v>
      </c>
      <c r="H476" s="507">
        <v>1199.1666666666665</v>
      </c>
      <c r="I476" s="507">
        <v>1227.583333333333</v>
      </c>
      <c r="J476" s="507">
        <v>1257.1666666666665</v>
      </c>
      <c r="K476" s="506">
        <v>1198</v>
      </c>
      <c r="L476" s="506">
        <v>1140</v>
      </c>
      <c r="M476" s="506">
        <v>0.25330999999999998</v>
      </c>
    </row>
    <row r="477" spans="1:13">
      <c r="A477" s="254">
        <v>467</v>
      </c>
      <c r="B477" s="509" t="s">
        <v>513</v>
      </c>
      <c r="C477" s="506">
        <v>13.7</v>
      </c>
      <c r="D477" s="507">
        <v>13.916666666666666</v>
      </c>
      <c r="E477" s="507">
        <v>13.333333333333332</v>
      </c>
      <c r="F477" s="507">
        <v>12.966666666666667</v>
      </c>
      <c r="G477" s="507">
        <v>12.383333333333333</v>
      </c>
      <c r="H477" s="507">
        <v>14.283333333333331</v>
      </c>
      <c r="I477" s="507">
        <v>14.866666666666664</v>
      </c>
      <c r="J477" s="507">
        <v>15.233333333333331</v>
      </c>
      <c r="K477" s="506">
        <v>14.5</v>
      </c>
      <c r="L477" s="506">
        <v>13.55</v>
      </c>
      <c r="M477" s="506">
        <v>195.46698000000001</v>
      </c>
    </row>
    <row r="478" spans="1:13">
      <c r="A478" s="254">
        <v>468</v>
      </c>
      <c r="B478" s="509" t="s">
        <v>514</v>
      </c>
      <c r="C478" s="506">
        <v>411.3</v>
      </c>
      <c r="D478" s="507">
        <v>419.56666666666666</v>
      </c>
      <c r="E478" s="507">
        <v>397.73333333333335</v>
      </c>
      <c r="F478" s="507">
        <v>384.16666666666669</v>
      </c>
      <c r="G478" s="507">
        <v>362.33333333333337</v>
      </c>
      <c r="H478" s="507">
        <v>433.13333333333333</v>
      </c>
      <c r="I478" s="507">
        <v>454.9666666666667</v>
      </c>
      <c r="J478" s="507">
        <v>468.5333333333333</v>
      </c>
      <c r="K478" s="506">
        <v>441.4</v>
      </c>
      <c r="L478" s="506">
        <v>406</v>
      </c>
      <c r="M478" s="506">
        <v>2.6436999999999999</v>
      </c>
    </row>
    <row r="479" spans="1:13">
      <c r="A479" s="254">
        <v>469</v>
      </c>
      <c r="B479" s="509" t="s">
        <v>193</v>
      </c>
      <c r="C479" s="506">
        <v>609.20000000000005</v>
      </c>
      <c r="D479" s="507">
        <v>613.68333333333339</v>
      </c>
      <c r="E479" s="507">
        <v>600.51666666666677</v>
      </c>
      <c r="F479" s="507">
        <v>591.83333333333337</v>
      </c>
      <c r="G479" s="507">
        <v>578.66666666666674</v>
      </c>
      <c r="H479" s="507">
        <v>622.36666666666679</v>
      </c>
      <c r="I479" s="507">
        <v>635.5333333333333</v>
      </c>
      <c r="J479" s="507">
        <v>644.21666666666681</v>
      </c>
      <c r="K479" s="506">
        <v>626.85</v>
      </c>
      <c r="L479" s="506">
        <v>605</v>
      </c>
      <c r="M479" s="506">
        <v>45.036769999999997</v>
      </c>
    </row>
    <row r="480" spans="1:13">
      <c r="A480" s="254">
        <v>470</v>
      </c>
      <c r="B480" s="509" t="s">
        <v>190</v>
      </c>
      <c r="C480" s="506">
        <v>230.05</v>
      </c>
      <c r="D480" s="507">
        <v>230.61666666666667</v>
      </c>
      <c r="E480" s="507">
        <v>228.93333333333334</v>
      </c>
      <c r="F480" s="507">
        <v>227.81666666666666</v>
      </c>
      <c r="G480" s="507">
        <v>226.13333333333333</v>
      </c>
      <c r="H480" s="507">
        <v>231.73333333333335</v>
      </c>
      <c r="I480" s="507">
        <v>233.41666666666669</v>
      </c>
      <c r="J480" s="507">
        <v>234.53333333333336</v>
      </c>
      <c r="K480" s="506">
        <v>232.3</v>
      </c>
      <c r="L480" s="506">
        <v>229.5</v>
      </c>
      <c r="M480" s="506">
        <v>3.7516500000000002</v>
      </c>
    </row>
    <row r="481" spans="1:13">
      <c r="A481" s="254">
        <v>471</v>
      </c>
      <c r="B481" s="509" t="s">
        <v>784</v>
      </c>
      <c r="C481" s="506">
        <v>32.9</v>
      </c>
      <c r="D481" s="507">
        <v>33.216666666666661</v>
      </c>
      <c r="E481" s="507">
        <v>32.48333333333332</v>
      </c>
      <c r="F481" s="507">
        <v>32.066666666666656</v>
      </c>
      <c r="G481" s="507">
        <v>31.333333333333314</v>
      </c>
      <c r="H481" s="507">
        <v>33.633333333333326</v>
      </c>
      <c r="I481" s="507">
        <v>34.36666666666666</v>
      </c>
      <c r="J481" s="507">
        <v>34.783333333333331</v>
      </c>
      <c r="K481" s="506">
        <v>33.950000000000003</v>
      </c>
      <c r="L481" s="506">
        <v>32.799999999999997</v>
      </c>
      <c r="M481" s="506">
        <v>28.01286</v>
      </c>
    </row>
    <row r="482" spans="1:13">
      <c r="A482" s="254">
        <v>472</v>
      </c>
      <c r="B482" s="509" t="s">
        <v>191</v>
      </c>
      <c r="C482" s="506">
        <v>6520.25</v>
      </c>
      <c r="D482" s="507">
        <v>6559.55</v>
      </c>
      <c r="E482" s="507">
        <v>6449.1</v>
      </c>
      <c r="F482" s="507">
        <v>6377.95</v>
      </c>
      <c r="G482" s="507">
        <v>6267.5</v>
      </c>
      <c r="H482" s="507">
        <v>6630.7000000000007</v>
      </c>
      <c r="I482" s="507">
        <v>6741.15</v>
      </c>
      <c r="J482" s="507">
        <v>6812.3000000000011</v>
      </c>
      <c r="K482" s="506">
        <v>6670</v>
      </c>
      <c r="L482" s="506">
        <v>6488.4</v>
      </c>
      <c r="M482" s="506">
        <v>4.4328200000000004</v>
      </c>
    </row>
    <row r="483" spans="1:13">
      <c r="A483" s="254">
        <v>473</v>
      </c>
      <c r="B483" s="509" t="s">
        <v>192</v>
      </c>
      <c r="C483" s="506">
        <v>35.15</v>
      </c>
      <c r="D483" s="507">
        <v>35.65</v>
      </c>
      <c r="E483" s="507">
        <v>34.5</v>
      </c>
      <c r="F483" s="507">
        <v>33.85</v>
      </c>
      <c r="G483" s="507">
        <v>32.700000000000003</v>
      </c>
      <c r="H483" s="507">
        <v>36.299999999999997</v>
      </c>
      <c r="I483" s="507">
        <v>37.449999999999989</v>
      </c>
      <c r="J483" s="507">
        <v>38.099999999999994</v>
      </c>
      <c r="K483" s="506">
        <v>36.799999999999997</v>
      </c>
      <c r="L483" s="506">
        <v>35</v>
      </c>
      <c r="M483" s="506">
        <v>61.674039999999998</v>
      </c>
    </row>
    <row r="484" spans="1:13">
      <c r="A484" s="254">
        <v>474</v>
      </c>
      <c r="B484" s="509" t="s">
        <v>189</v>
      </c>
      <c r="C484" s="506">
        <v>1187.3499999999999</v>
      </c>
      <c r="D484" s="507">
        <v>1201.6499999999999</v>
      </c>
      <c r="E484" s="507">
        <v>1168.3999999999996</v>
      </c>
      <c r="F484" s="507">
        <v>1149.4499999999998</v>
      </c>
      <c r="G484" s="507">
        <v>1116.1999999999996</v>
      </c>
      <c r="H484" s="507">
        <v>1220.5999999999997</v>
      </c>
      <c r="I484" s="507">
        <v>1253.8500000000001</v>
      </c>
      <c r="J484" s="507">
        <v>1272.7999999999997</v>
      </c>
      <c r="K484" s="506">
        <v>1234.9000000000001</v>
      </c>
      <c r="L484" s="506">
        <v>1182.7</v>
      </c>
      <c r="M484" s="506">
        <v>2.8801199999999998</v>
      </c>
    </row>
    <row r="485" spans="1:13">
      <c r="A485" s="254">
        <v>475</v>
      </c>
      <c r="B485" s="509" t="s">
        <v>141</v>
      </c>
      <c r="C485" s="506">
        <v>537.75</v>
      </c>
      <c r="D485" s="507">
        <v>540.16666666666663</v>
      </c>
      <c r="E485" s="507">
        <v>532.48333333333323</v>
      </c>
      <c r="F485" s="507">
        <v>527.21666666666658</v>
      </c>
      <c r="G485" s="507">
        <v>519.53333333333319</v>
      </c>
      <c r="H485" s="507">
        <v>545.43333333333328</v>
      </c>
      <c r="I485" s="507">
        <v>553.11666666666667</v>
      </c>
      <c r="J485" s="507">
        <v>558.38333333333333</v>
      </c>
      <c r="K485" s="506">
        <v>547.85</v>
      </c>
      <c r="L485" s="506">
        <v>534.9</v>
      </c>
      <c r="M485" s="506">
        <v>32.539099999999998</v>
      </c>
    </row>
    <row r="486" spans="1:13">
      <c r="A486" s="254">
        <v>476</v>
      </c>
      <c r="B486" s="509" t="s">
        <v>277</v>
      </c>
      <c r="C486" s="506">
        <v>237.15</v>
      </c>
      <c r="D486" s="507">
        <v>238.38333333333333</v>
      </c>
      <c r="E486" s="507">
        <v>233.76666666666665</v>
      </c>
      <c r="F486" s="507">
        <v>230.38333333333333</v>
      </c>
      <c r="G486" s="507">
        <v>225.76666666666665</v>
      </c>
      <c r="H486" s="507">
        <v>241.76666666666665</v>
      </c>
      <c r="I486" s="507">
        <v>246.38333333333333</v>
      </c>
      <c r="J486" s="507">
        <v>249.76666666666665</v>
      </c>
      <c r="K486" s="506">
        <v>243</v>
      </c>
      <c r="L486" s="506">
        <v>235</v>
      </c>
      <c r="M486" s="506">
        <v>9.3241999999999994</v>
      </c>
    </row>
    <row r="487" spans="1:13">
      <c r="A487" s="254">
        <v>477</v>
      </c>
      <c r="B487" s="509" t="s">
        <v>515</v>
      </c>
      <c r="C487" s="506">
        <v>2746.6</v>
      </c>
      <c r="D487" s="507">
        <v>2750.8833333333332</v>
      </c>
      <c r="E487" s="507">
        <v>2710.8666666666663</v>
      </c>
      <c r="F487" s="507">
        <v>2675.1333333333332</v>
      </c>
      <c r="G487" s="507">
        <v>2635.1166666666663</v>
      </c>
      <c r="H487" s="507">
        <v>2786.6166666666663</v>
      </c>
      <c r="I487" s="507">
        <v>2826.6333333333328</v>
      </c>
      <c r="J487" s="507">
        <v>2862.3666666666663</v>
      </c>
      <c r="K487" s="506">
        <v>2790.9</v>
      </c>
      <c r="L487" s="506">
        <v>2715.15</v>
      </c>
      <c r="M487" s="506">
        <v>0.1938</v>
      </c>
    </row>
    <row r="488" spans="1:13">
      <c r="A488" s="254">
        <v>478</v>
      </c>
      <c r="B488" s="509" t="s">
        <v>516</v>
      </c>
      <c r="C488" s="506">
        <v>380.45</v>
      </c>
      <c r="D488" s="507">
        <v>380.79999999999995</v>
      </c>
      <c r="E488" s="507">
        <v>372.69999999999993</v>
      </c>
      <c r="F488" s="507">
        <v>364.95</v>
      </c>
      <c r="G488" s="507">
        <v>356.84999999999997</v>
      </c>
      <c r="H488" s="507">
        <v>388.5499999999999</v>
      </c>
      <c r="I488" s="507">
        <v>396.64999999999992</v>
      </c>
      <c r="J488" s="507">
        <v>404.39999999999986</v>
      </c>
      <c r="K488" s="506">
        <v>388.9</v>
      </c>
      <c r="L488" s="506">
        <v>373.05</v>
      </c>
      <c r="M488" s="506">
        <v>8.1216500000000007</v>
      </c>
    </row>
    <row r="489" spans="1:13">
      <c r="A489" s="254">
        <v>479</v>
      </c>
      <c r="B489" s="509" t="s">
        <v>517</v>
      </c>
      <c r="C489" s="506">
        <v>234.9</v>
      </c>
      <c r="D489" s="507">
        <v>239.25</v>
      </c>
      <c r="E489" s="507">
        <v>228.65</v>
      </c>
      <c r="F489" s="507">
        <v>222.4</v>
      </c>
      <c r="G489" s="507">
        <v>211.8</v>
      </c>
      <c r="H489" s="507">
        <v>245.5</v>
      </c>
      <c r="I489" s="507">
        <v>256.10000000000002</v>
      </c>
      <c r="J489" s="507">
        <v>262.35000000000002</v>
      </c>
      <c r="K489" s="506">
        <v>249.85</v>
      </c>
      <c r="L489" s="506">
        <v>233</v>
      </c>
      <c r="M489" s="506">
        <v>1.24227</v>
      </c>
    </row>
    <row r="490" spans="1:13">
      <c r="A490" s="254">
        <v>480</v>
      </c>
      <c r="B490" s="509" t="s">
        <v>518</v>
      </c>
      <c r="C490" s="506">
        <v>3389.3</v>
      </c>
      <c r="D490" s="507">
        <v>3424.9333333333329</v>
      </c>
      <c r="E490" s="507">
        <v>3320.3666666666659</v>
      </c>
      <c r="F490" s="507">
        <v>3251.4333333333329</v>
      </c>
      <c r="G490" s="507">
        <v>3146.8666666666659</v>
      </c>
      <c r="H490" s="507">
        <v>3493.8666666666659</v>
      </c>
      <c r="I490" s="507">
        <v>3598.4333333333325</v>
      </c>
      <c r="J490" s="507">
        <v>3667.3666666666659</v>
      </c>
      <c r="K490" s="506">
        <v>3529.5</v>
      </c>
      <c r="L490" s="506">
        <v>3356</v>
      </c>
      <c r="M490" s="506">
        <v>4.8379999999999999E-2</v>
      </c>
    </row>
    <row r="491" spans="1:13">
      <c r="A491" s="254">
        <v>481</v>
      </c>
      <c r="B491" s="509" t="s">
        <v>519</v>
      </c>
      <c r="C491" s="506">
        <v>4143.75</v>
      </c>
      <c r="D491" s="507">
        <v>4324.583333333333</v>
      </c>
      <c r="E491" s="507">
        <v>3869.1666666666661</v>
      </c>
      <c r="F491" s="507">
        <v>3594.583333333333</v>
      </c>
      <c r="G491" s="507">
        <v>3139.1666666666661</v>
      </c>
      <c r="H491" s="507">
        <v>4599.1666666666661</v>
      </c>
      <c r="I491" s="507">
        <v>5054.5833333333321</v>
      </c>
      <c r="J491" s="507">
        <v>5329.1666666666661</v>
      </c>
      <c r="K491" s="506">
        <v>4780</v>
      </c>
      <c r="L491" s="506">
        <v>4050</v>
      </c>
      <c r="M491" s="506">
        <v>1.97359</v>
      </c>
    </row>
    <row r="492" spans="1:13">
      <c r="A492" s="254">
        <v>482</v>
      </c>
      <c r="B492" s="509" t="s">
        <v>520</v>
      </c>
      <c r="C492" s="506">
        <v>52</v>
      </c>
      <c r="D492" s="507">
        <v>52.266666666666673</v>
      </c>
      <c r="E492" s="507">
        <v>51.183333333333344</v>
      </c>
      <c r="F492" s="507">
        <v>50.366666666666674</v>
      </c>
      <c r="G492" s="507">
        <v>49.283333333333346</v>
      </c>
      <c r="H492" s="507">
        <v>53.083333333333343</v>
      </c>
      <c r="I492" s="507">
        <v>54.166666666666671</v>
      </c>
      <c r="J492" s="507">
        <v>54.983333333333341</v>
      </c>
      <c r="K492" s="506">
        <v>53.35</v>
      </c>
      <c r="L492" s="506">
        <v>51.45</v>
      </c>
      <c r="M492" s="506">
        <v>14.282439999999999</v>
      </c>
    </row>
    <row r="493" spans="1:13">
      <c r="A493" s="254">
        <v>483</v>
      </c>
      <c r="B493" s="509" t="s">
        <v>521</v>
      </c>
      <c r="C493" s="506">
        <v>1228.05</v>
      </c>
      <c r="D493" s="507">
        <v>1240.6666666666667</v>
      </c>
      <c r="E493" s="507">
        <v>1192.3833333333334</v>
      </c>
      <c r="F493" s="507">
        <v>1156.7166666666667</v>
      </c>
      <c r="G493" s="507">
        <v>1108.4333333333334</v>
      </c>
      <c r="H493" s="507">
        <v>1276.3333333333335</v>
      </c>
      <c r="I493" s="507">
        <v>1324.6166666666668</v>
      </c>
      <c r="J493" s="507">
        <v>1360.2833333333335</v>
      </c>
      <c r="K493" s="506">
        <v>1288.95</v>
      </c>
      <c r="L493" s="506">
        <v>1205</v>
      </c>
      <c r="M493" s="506">
        <v>0.25423000000000001</v>
      </c>
    </row>
    <row r="494" spans="1:13">
      <c r="A494" s="254">
        <v>484</v>
      </c>
      <c r="B494" s="509" t="s">
        <v>278</v>
      </c>
      <c r="C494" s="506">
        <v>377.75</v>
      </c>
      <c r="D494" s="507">
        <v>382.25</v>
      </c>
      <c r="E494" s="507">
        <v>367.5</v>
      </c>
      <c r="F494" s="507">
        <v>357.25</v>
      </c>
      <c r="G494" s="507">
        <v>342.5</v>
      </c>
      <c r="H494" s="507">
        <v>392.5</v>
      </c>
      <c r="I494" s="507">
        <v>407.25</v>
      </c>
      <c r="J494" s="507">
        <v>417.5</v>
      </c>
      <c r="K494" s="506">
        <v>397</v>
      </c>
      <c r="L494" s="506">
        <v>372</v>
      </c>
      <c r="M494" s="506">
        <v>0.88275999999999999</v>
      </c>
    </row>
    <row r="495" spans="1:13">
      <c r="A495" s="254">
        <v>485</v>
      </c>
      <c r="B495" s="509" t="s">
        <v>522</v>
      </c>
      <c r="C495" s="506">
        <v>1006.6</v>
      </c>
      <c r="D495" s="507">
        <v>1007.5333333333333</v>
      </c>
      <c r="E495" s="507">
        <v>999.06666666666661</v>
      </c>
      <c r="F495" s="507">
        <v>991.5333333333333</v>
      </c>
      <c r="G495" s="507">
        <v>983.06666666666661</v>
      </c>
      <c r="H495" s="507">
        <v>1015.0666666666666</v>
      </c>
      <c r="I495" s="507">
        <v>1023.5333333333333</v>
      </c>
      <c r="J495" s="507">
        <v>1031.0666666666666</v>
      </c>
      <c r="K495" s="506">
        <v>1016</v>
      </c>
      <c r="L495" s="506">
        <v>1000</v>
      </c>
      <c r="M495" s="506">
        <v>2.45546</v>
      </c>
    </row>
    <row r="496" spans="1:13">
      <c r="A496" s="254">
        <v>486</v>
      </c>
      <c r="B496" s="509" t="s">
        <v>523</v>
      </c>
      <c r="C496" s="506">
        <v>1586.65</v>
      </c>
      <c r="D496" s="507">
        <v>1599.0333333333335</v>
      </c>
      <c r="E496" s="507">
        <v>1564.7166666666672</v>
      </c>
      <c r="F496" s="507">
        <v>1542.7833333333335</v>
      </c>
      <c r="G496" s="507">
        <v>1508.4666666666672</v>
      </c>
      <c r="H496" s="507">
        <v>1620.9666666666672</v>
      </c>
      <c r="I496" s="507">
        <v>1655.2833333333333</v>
      </c>
      <c r="J496" s="507">
        <v>1677.2166666666672</v>
      </c>
      <c r="K496" s="506">
        <v>1633.35</v>
      </c>
      <c r="L496" s="506">
        <v>1577.1</v>
      </c>
      <c r="M496" s="506">
        <v>0.41870000000000002</v>
      </c>
    </row>
    <row r="497" spans="1:13">
      <c r="A497" s="254">
        <v>487</v>
      </c>
      <c r="B497" s="509" t="s">
        <v>524</v>
      </c>
      <c r="C497" s="506">
        <v>1400.9</v>
      </c>
      <c r="D497" s="507">
        <v>1408.8</v>
      </c>
      <c r="E497" s="507">
        <v>1392.1</v>
      </c>
      <c r="F497" s="507">
        <v>1383.3</v>
      </c>
      <c r="G497" s="507">
        <v>1366.6</v>
      </c>
      <c r="H497" s="507">
        <v>1417.6</v>
      </c>
      <c r="I497" s="507">
        <v>1434.3000000000002</v>
      </c>
      <c r="J497" s="507">
        <v>1443.1</v>
      </c>
      <c r="K497" s="506">
        <v>1425.5</v>
      </c>
      <c r="L497" s="506">
        <v>1400</v>
      </c>
      <c r="M497" s="506">
        <v>0.33699000000000001</v>
      </c>
    </row>
    <row r="498" spans="1:13">
      <c r="A498" s="254">
        <v>488</v>
      </c>
      <c r="B498" s="509" t="s">
        <v>118</v>
      </c>
      <c r="C498" s="506">
        <v>9.85</v>
      </c>
      <c r="D498" s="507">
        <v>9.9333333333333318</v>
      </c>
      <c r="E498" s="507">
        <v>9.6666666666666643</v>
      </c>
      <c r="F498" s="507">
        <v>9.4833333333333325</v>
      </c>
      <c r="G498" s="507">
        <v>9.216666666666665</v>
      </c>
      <c r="H498" s="507">
        <v>10.116666666666664</v>
      </c>
      <c r="I498" s="507">
        <v>10.383333333333333</v>
      </c>
      <c r="J498" s="507">
        <v>10.566666666666663</v>
      </c>
      <c r="K498" s="506">
        <v>10.199999999999999</v>
      </c>
      <c r="L498" s="506">
        <v>9.75</v>
      </c>
      <c r="M498" s="506">
        <v>1822.76351</v>
      </c>
    </row>
    <row r="499" spans="1:13">
      <c r="A499" s="254">
        <v>489</v>
      </c>
      <c r="B499" s="509" t="s">
        <v>195</v>
      </c>
      <c r="C499" s="506">
        <v>1000.4</v>
      </c>
      <c r="D499" s="507">
        <v>1008.8166666666666</v>
      </c>
      <c r="E499" s="507">
        <v>989.63333333333321</v>
      </c>
      <c r="F499" s="507">
        <v>978.86666666666656</v>
      </c>
      <c r="G499" s="507">
        <v>959.68333333333317</v>
      </c>
      <c r="H499" s="507">
        <v>1019.5833333333333</v>
      </c>
      <c r="I499" s="507">
        <v>1038.7666666666667</v>
      </c>
      <c r="J499" s="507">
        <v>1049.5333333333333</v>
      </c>
      <c r="K499" s="506">
        <v>1028</v>
      </c>
      <c r="L499" s="506">
        <v>998.05</v>
      </c>
      <c r="M499" s="506">
        <v>26.68629</v>
      </c>
    </row>
    <row r="500" spans="1:13">
      <c r="A500" s="254">
        <v>490</v>
      </c>
      <c r="B500" s="509" t="s">
        <v>525</v>
      </c>
      <c r="C500" s="506">
        <v>6058.95</v>
      </c>
      <c r="D500" s="507">
        <v>6094.2333333333336</v>
      </c>
      <c r="E500" s="507">
        <v>5979.7666666666673</v>
      </c>
      <c r="F500" s="507">
        <v>5900.5833333333339</v>
      </c>
      <c r="G500" s="507">
        <v>5786.1166666666677</v>
      </c>
      <c r="H500" s="507">
        <v>6173.416666666667</v>
      </c>
      <c r="I500" s="507">
        <v>6287.8833333333341</v>
      </c>
      <c r="J500" s="507">
        <v>6367.0666666666666</v>
      </c>
      <c r="K500" s="506">
        <v>6208.7</v>
      </c>
      <c r="L500" s="506">
        <v>6015.05</v>
      </c>
      <c r="M500" s="506">
        <v>1.26E-2</v>
      </c>
    </row>
    <row r="501" spans="1:13">
      <c r="A501" s="254">
        <v>491</v>
      </c>
      <c r="B501" s="509" t="s">
        <v>526</v>
      </c>
      <c r="C501" s="506">
        <v>129.44999999999999</v>
      </c>
      <c r="D501" s="507">
        <v>129.9</v>
      </c>
      <c r="E501" s="507">
        <v>127.55000000000001</v>
      </c>
      <c r="F501" s="507">
        <v>125.65</v>
      </c>
      <c r="G501" s="507">
        <v>123.30000000000001</v>
      </c>
      <c r="H501" s="507">
        <v>131.80000000000001</v>
      </c>
      <c r="I501" s="507">
        <v>134.14999999999998</v>
      </c>
      <c r="J501" s="507">
        <v>136.05000000000001</v>
      </c>
      <c r="K501" s="506">
        <v>132.25</v>
      </c>
      <c r="L501" s="506">
        <v>128</v>
      </c>
      <c r="M501" s="506">
        <v>10.169359999999999</v>
      </c>
    </row>
    <row r="502" spans="1:13">
      <c r="A502" s="254">
        <v>492</v>
      </c>
      <c r="B502" s="509" t="s">
        <v>527</v>
      </c>
      <c r="C502" s="506">
        <v>79.55</v>
      </c>
      <c r="D502" s="507">
        <v>80.616666666666674</v>
      </c>
      <c r="E502" s="507">
        <v>77.233333333333348</v>
      </c>
      <c r="F502" s="507">
        <v>74.916666666666671</v>
      </c>
      <c r="G502" s="507">
        <v>71.533333333333346</v>
      </c>
      <c r="H502" s="507">
        <v>82.933333333333351</v>
      </c>
      <c r="I502" s="507">
        <v>86.316666666666677</v>
      </c>
      <c r="J502" s="507">
        <v>88.633333333333354</v>
      </c>
      <c r="K502" s="506">
        <v>84</v>
      </c>
      <c r="L502" s="506">
        <v>78.3</v>
      </c>
      <c r="M502" s="506">
        <v>24.02394</v>
      </c>
    </row>
    <row r="503" spans="1:13">
      <c r="A503" s="254">
        <v>493</v>
      </c>
      <c r="B503" s="509" t="s">
        <v>771</v>
      </c>
      <c r="C503" s="506">
        <v>507.5</v>
      </c>
      <c r="D503" s="507">
        <v>512.05000000000007</v>
      </c>
      <c r="E503" s="507">
        <v>502.10000000000014</v>
      </c>
      <c r="F503" s="507">
        <v>496.70000000000005</v>
      </c>
      <c r="G503" s="507">
        <v>486.75000000000011</v>
      </c>
      <c r="H503" s="507">
        <v>517.45000000000016</v>
      </c>
      <c r="I503" s="507">
        <v>527.4000000000002</v>
      </c>
      <c r="J503" s="507">
        <v>532.80000000000018</v>
      </c>
      <c r="K503" s="506">
        <v>522</v>
      </c>
      <c r="L503" s="506">
        <v>506.65</v>
      </c>
      <c r="M503" s="506">
        <v>0.75271999999999994</v>
      </c>
    </row>
    <row r="504" spans="1:13">
      <c r="A504" s="254">
        <v>494</v>
      </c>
      <c r="B504" s="509" t="s">
        <v>528</v>
      </c>
      <c r="C504" s="506">
        <v>2389.9499999999998</v>
      </c>
      <c r="D504" s="507">
        <v>2395.9833333333331</v>
      </c>
      <c r="E504" s="507">
        <v>2363.9666666666662</v>
      </c>
      <c r="F504" s="507">
        <v>2337.9833333333331</v>
      </c>
      <c r="G504" s="507">
        <v>2305.9666666666662</v>
      </c>
      <c r="H504" s="507">
        <v>2421.9666666666662</v>
      </c>
      <c r="I504" s="507">
        <v>2453.9833333333336</v>
      </c>
      <c r="J504" s="507">
        <v>2479.9666666666662</v>
      </c>
      <c r="K504" s="506">
        <v>2428</v>
      </c>
      <c r="L504" s="506">
        <v>2370</v>
      </c>
      <c r="M504" s="506">
        <v>0.37181999999999998</v>
      </c>
    </row>
    <row r="505" spans="1:13">
      <c r="A505" s="254">
        <v>495</v>
      </c>
      <c r="B505" s="509" t="s">
        <v>196</v>
      </c>
      <c r="C505" s="506">
        <v>419.65</v>
      </c>
      <c r="D505" s="507">
        <v>424.2833333333333</v>
      </c>
      <c r="E505" s="507">
        <v>413.06666666666661</v>
      </c>
      <c r="F505" s="507">
        <v>406.48333333333329</v>
      </c>
      <c r="G505" s="507">
        <v>395.26666666666659</v>
      </c>
      <c r="H505" s="507">
        <v>430.86666666666662</v>
      </c>
      <c r="I505" s="507">
        <v>442.08333333333331</v>
      </c>
      <c r="J505" s="507">
        <v>448.66666666666663</v>
      </c>
      <c r="K505" s="506">
        <v>435.5</v>
      </c>
      <c r="L505" s="506">
        <v>417.7</v>
      </c>
      <c r="M505" s="506">
        <v>121.34811999999999</v>
      </c>
    </row>
    <row r="506" spans="1:13">
      <c r="A506" s="254">
        <v>496</v>
      </c>
      <c r="B506" s="509" t="s">
        <v>529</v>
      </c>
      <c r="C506" s="506">
        <v>458.6</v>
      </c>
      <c r="D506" s="507">
        <v>462.91666666666669</v>
      </c>
      <c r="E506" s="507">
        <v>451.33333333333337</v>
      </c>
      <c r="F506" s="507">
        <v>444.06666666666666</v>
      </c>
      <c r="G506" s="507">
        <v>432.48333333333335</v>
      </c>
      <c r="H506" s="507">
        <v>470.18333333333339</v>
      </c>
      <c r="I506" s="507">
        <v>481.76666666666677</v>
      </c>
      <c r="J506" s="507">
        <v>489.03333333333342</v>
      </c>
      <c r="K506" s="506">
        <v>474.5</v>
      </c>
      <c r="L506" s="506">
        <v>455.65</v>
      </c>
      <c r="M506" s="506">
        <v>3.45919</v>
      </c>
    </row>
    <row r="507" spans="1:13">
      <c r="A507" s="254">
        <v>497</v>
      </c>
      <c r="B507" s="509" t="s">
        <v>197</v>
      </c>
      <c r="C507" s="506">
        <v>15.1</v>
      </c>
      <c r="D507" s="507">
        <v>15.233333333333334</v>
      </c>
      <c r="E507" s="507">
        <v>14.916666666666668</v>
      </c>
      <c r="F507" s="507">
        <v>14.733333333333334</v>
      </c>
      <c r="G507" s="507">
        <v>14.416666666666668</v>
      </c>
      <c r="H507" s="507">
        <v>15.416666666666668</v>
      </c>
      <c r="I507" s="507">
        <v>15.733333333333334</v>
      </c>
      <c r="J507" s="507">
        <v>15.916666666666668</v>
      </c>
      <c r="K507" s="506">
        <v>15.55</v>
      </c>
      <c r="L507" s="506">
        <v>15.05</v>
      </c>
      <c r="M507" s="506">
        <v>811.86413000000005</v>
      </c>
    </row>
    <row r="508" spans="1:13">
      <c r="A508" s="254">
        <v>498</v>
      </c>
      <c r="B508" s="509" t="s">
        <v>198</v>
      </c>
      <c r="C508" s="506">
        <v>203.35</v>
      </c>
      <c r="D508" s="507">
        <v>205.96666666666667</v>
      </c>
      <c r="E508" s="507">
        <v>200.08333333333334</v>
      </c>
      <c r="F508" s="507">
        <v>196.81666666666666</v>
      </c>
      <c r="G508" s="507">
        <v>190.93333333333334</v>
      </c>
      <c r="H508" s="507">
        <v>209.23333333333335</v>
      </c>
      <c r="I508" s="507">
        <v>215.11666666666667</v>
      </c>
      <c r="J508" s="507">
        <v>218.38333333333335</v>
      </c>
      <c r="K508" s="506">
        <v>211.85</v>
      </c>
      <c r="L508" s="506">
        <v>202.7</v>
      </c>
      <c r="M508" s="506">
        <v>113.89219</v>
      </c>
    </row>
    <row r="509" spans="1:13">
      <c r="A509" s="254">
        <v>499</v>
      </c>
      <c r="B509" s="509" t="s">
        <v>530</v>
      </c>
      <c r="C509" s="506">
        <v>314.8</v>
      </c>
      <c r="D509" s="507">
        <v>321.33333333333331</v>
      </c>
      <c r="E509" s="507">
        <v>303.76666666666665</v>
      </c>
      <c r="F509" s="507">
        <v>292.73333333333335</v>
      </c>
      <c r="G509" s="507">
        <v>275.16666666666669</v>
      </c>
      <c r="H509" s="507">
        <v>332.36666666666662</v>
      </c>
      <c r="I509" s="507">
        <v>349.93333333333334</v>
      </c>
      <c r="J509" s="507">
        <v>360.96666666666658</v>
      </c>
      <c r="K509" s="506">
        <v>338.9</v>
      </c>
      <c r="L509" s="506">
        <v>310.3</v>
      </c>
      <c r="M509" s="506">
        <v>11.434060000000001</v>
      </c>
    </row>
    <row r="510" spans="1:13">
      <c r="A510" s="254">
        <v>500</v>
      </c>
      <c r="B510" s="509" t="s">
        <v>531</v>
      </c>
      <c r="C510" s="506">
        <v>1869.8</v>
      </c>
      <c r="D510" s="507">
        <v>1874.1833333333334</v>
      </c>
      <c r="E510" s="507">
        <v>1848.3666666666668</v>
      </c>
      <c r="F510" s="507">
        <v>1826.9333333333334</v>
      </c>
      <c r="G510" s="507">
        <v>1801.1166666666668</v>
      </c>
      <c r="H510" s="507">
        <v>1895.6166666666668</v>
      </c>
      <c r="I510" s="507">
        <v>1921.4333333333334</v>
      </c>
      <c r="J510" s="507">
        <v>1942.8666666666668</v>
      </c>
      <c r="K510" s="506">
        <v>1900</v>
      </c>
      <c r="L510" s="506">
        <v>1852.75</v>
      </c>
      <c r="M510" s="506">
        <v>0.18137</v>
      </c>
    </row>
    <row r="511" spans="1:13">
      <c r="A511" s="254">
        <v>501</v>
      </c>
      <c r="B511" s="509" t="s">
        <v>741</v>
      </c>
      <c r="C511" s="506">
        <v>1013.95</v>
      </c>
      <c r="D511" s="507">
        <v>1014.65</v>
      </c>
      <c r="E511" s="507">
        <v>994.3</v>
      </c>
      <c r="F511" s="507">
        <v>974.65</v>
      </c>
      <c r="G511" s="507">
        <v>954.3</v>
      </c>
      <c r="H511" s="507">
        <v>1034.3</v>
      </c>
      <c r="I511" s="507">
        <v>1054.6500000000001</v>
      </c>
      <c r="J511" s="507">
        <v>1074.3</v>
      </c>
      <c r="K511" s="506">
        <v>1035</v>
      </c>
      <c r="L511" s="506">
        <v>995</v>
      </c>
      <c r="M511" s="506">
        <v>1.226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69"/>
      <c r="B5" s="569"/>
      <c r="C5" s="570"/>
      <c r="D5" s="57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1" t="s">
        <v>533</v>
      </c>
      <c r="C7" s="571"/>
      <c r="D7" s="248">
        <f>Main!B10</f>
        <v>44273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44272</v>
      </c>
      <c r="B10" s="253">
        <v>543269</v>
      </c>
      <c r="C10" s="254" t="s">
        <v>977</v>
      </c>
      <c r="D10" s="254" t="s">
        <v>1028</v>
      </c>
      <c r="E10" s="254" t="s">
        <v>542</v>
      </c>
      <c r="F10" s="356">
        <v>4800</v>
      </c>
      <c r="G10" s="253">
        <v>73.53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44272</v>
      </c>
      <c r="B11" s="253">
        <v>543269</v>
      </c>
      <c r="C11" s="254" t="s">
        <v>977</v>
      </c>
      <c r="D11" s="254" t="s">
        <v>978</v>
      </c>
      <c r="E11" s="254" t="s">
        <v>542</v>
      </c>
      <c r="F11" s="356">
        <v>8000</v>
      </c>
      <c r="G11" s="253">
        <v>74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44272</v>
      </c>
      <c r="B12" s="253">
        <v>543269</v>
      </c>
      <c r="C12" s="254" t="s">
        <v>977</v>
      </c>
      <c r="D12" s="254" t="s">
        <v>1028</v>
      </c>
      <c r="E12" s="254" t="s">
        <v>543</v>
      </c>
      <c r="F12" s="356">
        <v>3200</v>
      </c>
      <c r="G12" s="253">
        <v>74.5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44272</v>
      </c>
      <c r="B13" s="253">
        <v>543236</v>
      </c>
      <c r="C13" s="254" t="s">
        <v>1029</v>
      </c>
      <c r="D13" s="254" t="s">
        <v>1030</v>
      </c>
      <c r="E13" s="254" t="s">
        <v>542</v>
      </c>
      <c r="F13" s="356">
        <v>21000</v>
      </c>
      <c r="G13" s="253">
        <v>38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44272</v>
      </c>
      <c r="B14" s="253">
        <v>543236</v>
      </c>
      <c r="C14" s="254" t="s">
        <v>1029</v>
      </c>
      <c r="D14" s="254" t="s">
        <v>1030</v>
      </c>
      <c r="E14" s="254" t="s">
        <v>543</v>
      </c>
      <c r="F14" s="356">
        <v>30000</v>
      </c>
      <c r="G14" s="253">
        <v>40.159999999999997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44272</v>
      </c>
      <c r="B15" s="253">
        <v>532959</v>
      </c>
      <c r="C15" s="254" t="s">
        <v>1031</v>
      </c>
      <c r="D15" s="254" t="s">
        <v>1032</v>
      </c>
      <c r="E15" s="254" t="s">
        <v>542</v>
      </c>
      <c r="F15" s="356">
        <v>12698970</v>
      </c>
      <c r="G15" s="253">
        <v>0.77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44272</v>
      </c>
      <c r="B16" s="253">
        <v>532959</v>
      </c>
      <c r="C16" s="254" t="s">
        <v>1031</v>
      </c>
      <c r="D16" s="254" t="s">
        <v>1033</v>
      </c>
      <c r="E16" s="254" t="s">
        <v>543</v>
      </c>
      <c r="F16" s="356">
        <v>12698970</v>
      </c>
      <c r="G16" s="253">
        <v>0.77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44272</v>
      </c>
      <c r="B17" s="253">
        <v>532859</v>
      </c>
      <c r="C17" s="254" t="s">
        <v>1034</v>
      </c>
      <c r="D17" s="254" t="s">
        <v>1035</v>
      </c>
      <c r="E17" s="254" t="s">
        <v>542</v>
      </c>
      <c r="F17" s="356">
        <v>1040000</v>
      </c>
      <c r="G17" s="253">
        <v>1210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44272</v>
      </c>
      <c r="B18" s="253">
        <v>532859</v>
      </c>
      <c r="C18" s="254" t="s">
        <v>1034</v>
      </c>
      <c r="D18" s="254" t="s">
        <v>1036</v>
      </c>
      <c r="E18" s="254" t="s">
        <v>543</v>
      </c>
      <c r="F18" s="356">
        <v>1040000</v>
      </c>
      <c r="G18" s="253">
        <v>1210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44272</v>
      </c>
      <c r="B19" s="253">
        <v>539692</v>
      </c>
      <c r="C19" s="254" t="s">
        <v>1037</v>
      </c>
      <c r="D19" s="254" t="s">
        <v>1038</v>
      </c>
      <c r="E19" s="254" t="s">
        <v>542</v>
      </c>
      <c r="F19" s="356">
        <v>54000</v>
      </c>
      <c r="G19" s="253">
        <v>6.39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44272</v>
      </c>
      <c r="B20" s="253">
        <v>539692</v>
      </c>
      <c r="C20" s="254" t="s">
        <v>1037</v>
      </c>
      <c r="D20" s="254" t="s">
        <v>1039</v>
      </c>
      <c r="E20" s="254" t="s">
        <v>543</v>
      </c>
      <c r="F20" s="356">
        <v>48000</v>
      </c>
      <c r="G20" s="253">
        <v>6.39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44272</v>
      </c>
      <c r="B21" s="253">
        <v>507789</v>
      </c>
      <c r="C21" s="254" t="s">
        <v>1040</v>
      </c>
      <c r="D21" s="254" t="s">
        <v>1041</v>
      </c>
      <c r="E21" s="254" t="s">
        <v>542</v>
      </c>
      <c r="F21" s="356">
        <v>128363</v>
      </c>
      <c r="G21" s="253">
        <v>87.32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44272</v>
      </c>
      <c r="B22" s="253">
        <v>507789</v>
      </c>
      <c r="C22" s="254" t="s">
        <v>1040</v>
      </c>
      <c r="D22" s="254" t="s">
        <v>1041</v>
      </c>
      <c r="E22" s="254" t="s">
        <v>543</v>
      </c>
      <c r="F22" s="356">
        <v>159290</v>
      </c>
      <c r="G22" s="253">
        <v>88.09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44272</v>
      </c>
      <c r="B23" s="253">
        <v>542924</v>
      </c>
      <c r="C23" s="254" t="s">
        <v>1008</v>
      </c>
      <c r="D23" s="254" t="s">
        <v>1009</v>
      </c>
      <c r="E23" s="254" t="s">
        <v>542</v>
      </c>
      <c r="F23" s="356">
        <v>51000</v>
      </c>
      <c r="G23" s="253">
        <v>133.66999999999999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44272</v>
      </c>
      <c r="B24" s="253">
        <v>542924</v>
      </c>
      <c r="C24" s="254" t="s">
        <v>1008</v>
      </c>
      <c r="D24" s="254" t="s">
        <v>1009</v>
      </c>
      <c r="E24" s="254" t="s">
        <v>543</v>
      </c>
      <c r="F24" s="356">
        <v>19500</v>
      </c>
      <c r="G24" s="253">
        <v>129.80000000000001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44272</v>
      </c>
      <c r="B25" s="253">
        <v>539679</v>
      </c>
      <c r="C25" s="254" t="s">
        <v>979</v>
      </c>
      <c r="D25" s="254" t="s">
        <v>1042</v>
      </c>
      <c r="E25" s="254" t="s">
        <v>542</v>
      </c>
      <c r="F25" s="356">
        <v>116528</v>
      </c>
      <c r="G25" s="253">
        <v>10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44272</v>
      </c>
      <c r="B26" s="253">
        <v>539679</v>
      </c>
      <c r="C26" s="254" t="s">
        <v>979</v>
      </c>
      <c r="D26" s="254" t="s">
        <v>1043</v>
      </c>
      <c r="E26" s="254" t="s">
        <v>543</v>
      </c>
      <c r="F26" s="356">
        <v>35763</v>
      </c>
      <c r="G26" s="253">
        <v>10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44272</v>
      </c>
      <c r="B27" s="253">
        <v>539679</v>
      </c>
      <c r="C27" s="254" t="s">
        <v>979</v>
      </c>
      <c r="D27" s="254" t="s">
        <v>1044</v>
      </c>
      <c r="E27" s="254" t="s">
        <v>543</v>
      </c>
      <c r="F27" s="356">
        <v>85000</v>
      </c>
      <c r="G27" s="253">
        <v>10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44272</v>
      </c>
      <c r="B28" s="253">
        <v>539519</v>
      </c>
      <c r="C28" s="254" t="s">
        <v>1045</v>
      </c>
      <c r="D28" s="254" t="s">
        <v>1046</v>
      </c>
      <c r="E28" s="254" t="s">
        <v>543</v>
      </c>
      <c r="F28" s="356">
        <v>47569</v>
      </c>
      <c r="G28" s="253">
        <v>22.05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44272</v>
      </c>
      <c r="B29" s="253">
        <v>539519</v>
      </c>
      <c r="C29" s="254" t="s">
        <v>1045</v>
      </c>
      <c r="D29" s="254" t="s">
        <v>1047</v>
      </c>
      <c r="E29" s="254" t="s">
        <v>542</v>
      </c>
      <c r="F29" s="356">
        <v>25000</v>
      </c>
      <c r="G29" s="253">
        <v>22.05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44272</v>
      </c>
      <c r="B30" s="253">
        <v>539767</v>
      </c>
      <c r="C30" s="254" t="s">
        <v>1048</v>
      </c>
      <c r="D30" s="254" t="s">
        <v>1049</v>
      </c>
      <c r="E30" s="254" t="s">
        <v>542</v>
      </c>
      <c r="F30" s="356">
        <v>74900</v>
      </c>
      <c r="G30" s="253">
        <v>8.01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44272</v>
      </c>
      <c r="B31" s="253">
        <v>539767</v>
      </c>
      <c r="C31" s="254" t="s">
        <v>1048</v>
      </c>
      <c r="D31" s="254" t="s">
        <v>1050</v>
      </c>
      <c r="E31" s="254" t="s">
        <v>543</v>
      </c>
      <c r="F31" s="356">
        <v>65801</v>
      </c>
      <c r="G31" s="253">
        <v>8.01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44272</v>
      </c>
      <c r="B32" s="253">
        <v>539291</v>
      </c>
      <c r="C32" s="254" t="s">
        <v>1011</v>
      </c>
      <c r="D32" s="254" t="s">
        <v>1015</v>
      </c>
      <c r="E32" s="254" t="s">
        <v>543</v>
      </c>
      <c r="F32" s="356">
        <v>22500</v>
      </c>
      <c r="G32" s="253">
        <v>76.010000000000005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44272</v>
      </c>
      <c r="B33" s="253">
        <v>539291</v>
      </c>
      <c r="C33" s="254" t="s">
        <v>1011</v>
      </c>
      <c r="D33" s="254" t="s">
        <v>1009</v>
      </c>
      <c r="E33" s="254" t="s">
        <v>542</v>
      </c>
      <c r="F33" s="356">
        <v>29713</v>
      </c>
      <c r="G33" s="253">
        <v>74.86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44272</v>
      </c>
      <c r="B34" s="253">
        <v>539291</v>
      </c>
      <c r="C34" s="254" t="s">
        <v>1011</v>
      </c>
      <c r="D34" s="254" t="s">
        <v>1009</v>
      </c>
      <c r="E34" s="254" t="s">
        <v>543</v>
      </c>
      <c r="F34" s="356">
        <v>35917</v>
      </c>
      <c r="G34" s="253">
        <v>76.53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44272</v>
      </c>
      <c r="B35" s="253">
        <v>539291</v>
      </c>
      <c r="C35" s="254" t="s">
        <v>1011</v>
      </c>
      <c r="D35" s="254" t="s">
        <v>1051</v>
      </c>
      <c r="E35" s="254" t="s">
        <v>542</v>
      </c>
      <c r="F35" s="356">
        <v>37000</v>
      </c>
      <c r="G35" s="253">
        <v>76.61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44272</v>
      </c>
      <c r="B36" s="253">
        <v>541444</v>
      </c>
      <c r="C36" s="254" t="s">
        <v>1012</v>
      </c>
      <c r="D36" s="254" t="s">
        <v>1010</v>
      </c>
      <c r="E36" s="254" t="s">
        <v>542</v>
      </c>
      <c r="F36" s="356">
        <v>153700</v>
      </c>
      <c r="G36" s="253">
        <v>62.99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44272</v>
      </c>
      <c r="B37" s="253">
        <v>532911</v>
      </c>
      <c r="C37" s="254" t="s">
        <v>960</v>
      </c>
      <c r="D37" s="254" t="s">
        <v>961</v>
      </c>
      <c r="E37" s="254" t="s">
        <v>543</v>
      </c>
      <c r="F37" s="356">
        <v>450000</v>
      </c>
      <c r="G37" s="253">
        <v>9.6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44272</v>
      </c>
      <c r="B38" s="253">
        <v>532911</v>
      </c>
      <c r="C38" s="254" t="s">
        <v>960</v>
      </c>
      <c r="D38" s="254" t="s">
        <v>1052</v>
      </c>
      <c r="E38" s="254" t="s">
        <v>542</v>
      </c>
      <c r="F38" s="356">
        <v>80024</v>
      </c>
      <c r="G38" s="253">
        <v>9.57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44272</v>
      </c>
      <c r="B39" s="253">
        <v>532911</v>
      </c>
      <c r="C39" s="254" t="s">
        <v>960</v>
      </c>
      <c r="D39" s="254" t="s">
        <v>1052</v>
      </c>
      <c r="E39" s="254" t="s">
        <v>543</v>
      </c>
      <c r="F39" s="356">
        <v>91068</v>
      </c>
      <c r="G39" s="253">
        <v>9.68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44272</v>
      </c>
      <c r="B40" s="253">
        <v>541634</v>
      </c>
      <c r="C40" s="254" t="s">
        <v>1053</v>
      </c>
      <c r="D40" s="254" t="s">
        <v>1054</v>
      </c>
      <c r="E40" s="254" t="s">
        <v>543</v>
      </c>
      <c r="F40" s="356">
        <v>48000</v>
      </c>
      <c r="G40" s="253">
        <v>53.83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44272</v>
      </c>
      <c r="B41" s="253">
        <v>540175</v>
      </c>
      <c r="C41" s="254" t="s">
        <v>1055</v>
      </c>
      <c r="D41" s="254" t="s">
        <v>1056</v>
      </c>
      <c r="E41" s="254" t="s">
        <v>543</v>
      </c>
      <c r="F41" s="356">
        <v>43091</v>
      </c>
      <c r="G41" s="253">
        <v>11.61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44272</v>
      </c>
      <c r="B42" s="253">
        <v>540175</v>
      </c>
      <c r="C42" s="254" t="s">
        <v>1055</v>
      </c>
      <c r="D42" s="254" t="s">
        <v>1057</v>
      </c>
      <c r="E42" s="254" t="s">
        <v>542</v>
      </c>
      <c r="F42" s="356">
        <v>27391</v>
      </c>
      <c r="G42" s="253">
        <v>11.64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44272</v>
      </c>
      <c r="B43" s="253">
        <v>541151</v>
      </c>
      <c r="C43" s="254" t="s">
        <v>1058</v>
      </c>
      <c r="D43" s="254" t="s">
        <v>1059</v>
      </c>
      <c r="E43" s="254" t="s">
        <v>543</v>
      </c>
      <c r="F43" s="356">
        <v>112000</v>
      </c>
      <c r="G43" s="253">
        <v>8.7799999999999994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44272</v>
      </c>
      <c r="B44" s="253">
        <v>541151</v>
      </c>
      <c r="C44" s="254" t="s">
        <v>1058</v>
      </c>
      <c r="D44" s="254" t="s">
        <v>1060</v>
      </c>
      <c r="E44" s="254" t="s">
        <v>542</v>
      </c>
      <c r="F44" s="356">
        <v>112000</v>
      </c>
      <c r="G44" s="253">
        <v>8.7799999999999994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44272</v>
      </c>
      <c r="B45" s="253">
        <v>526407</v>
      </c>
      <c r="C45" s="254" t="s">
        <v>1061</v>
      </c>
      <c r="D45" s="254" t="s">
        <v>1062</v>
      </c>
      <c r="E45" s="254" t="s">
        <v>542</v>
      </c>
      <c r="F45" s="356">
        <v>87992</v>
      </c>
      <c r="G45" s="253">
        <v>36.99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44272</v>
      </c>
      <c r="B46" s="253">
        <v>543066</v>
      </c>
      <c r="C46" s="254" t="s">
        <v>815</v>
      </c>
      <c r="D46" s="254" t="s">
        <v>1063</v>
      </c>
      <c r="E46" s="254" t="s">
        <v>543</v>
      </c>
      <c r="F46" s="356">
        <v>40000000</v>
      </c>
      <c r="G46" s="253">
        <v>985.98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44272</v>
      </c>
      <c r="B47" s="253">
        <v>539526</v>
      </c>
      <c r="C47" s="254" t="s">
        <v>1013</v>
      </c>
      <c r="D47" s="254" t="s">
        <v>1014</v>
      </c>
      <c r="E47" s="254" t="s">
        <v>543</v>
      </c>
      <c r="F47" s="356">
        <v>1105594</v>
      </c>
      <c r="G47" s="253">
        <v>0.61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44272</v>
      </c>
      <c r="B48" s="253">
        <v>539921</v>
      </c>
      <c r="C48" s="254" t="s">
        <v>1064</v>
      </c>
      <c r="D48" s="254" t="s">
        <v>1065</v>
      </c>
      <c r="E48" s="254" t="s">
        <v>542</v>
      </c>
      <c r="F48" s="356">
        <v>90050</v>
      </c>
      <c r="G48" s="253">
        <v>139.5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44272</v>
      </c>
      <c r="B49" s="253">
        <v>539921</v>
      </c>
      <c r="C49" s="254" t="s">
        <v>1064</v>
      </c>
      <c r="D49" s="254" t="s">
        <v>1066</v>
      </c>
      <c r="E49" s="254" t="s">
        <v>543</v>
      </c>
      <c r="F49" s="356">
        <v>90000</v>
      </c>
      <c r="G49" s="253">
        <v>139.5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44272</v>
      </c>
      <c r="B50" s="253">
        <v>511523</v>
      </c>
      <c r="C50" s="254" t="s">
        <v>1067</v>
      </c>
      <c r="D50" s="254" t="s">
        <v>1068</v>
      </c>
      <c r="E50" s="254" t="s">
        <v>543</v>
      </c>
      <c r="F50" s="356">
        <v>36312</v>
      </c>
      <c r="G50" s="253">
        <v>7.6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44272</v>
      </c>
      <c r="B51" s="253">
        <v>507410</v>
      </c>
      <c r="C51" s="254" t="s">
        <v>1069</v>
      </c>
      <c r="D51" s="254" t="s">
        <v>1041</v>
      </c>
      <c r="E51" s="254" t="s">
        <v>542</v>
      </c>
      <c r="F51" s="356">
        <v>242239</v>
      </c>
      <c r="G51" s="253">
        <v>68.25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44272</v>
      </c>
      <c r="B52" s="253">
        <v>507410</v>
      </c>
      <c r="C52" s="254" t="s">
        <v>1069</v>
      </c>
      <c r="D52" s="254" t="s">
        <v>1041</v>
      </c>
      <c r="E52" s="254" t="s">
        <v>543</v>
      </c>
      <c r="F52" s="356">
        <v>216854</v>
      </c>
      <c r="G52" s="253">
        <v>68.55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44272</v>
      </c>
      <c r="B53" s="253">
        <v>522209</v>
      </c>
      <c r="C53" s="254" t="s">
        <v>1016</v>
      </c>
      <c r="D53" s="254" t="s">
        <v>1018</v>
      </c>
      <c r="E53" s="254" t="s">
        <v>542</v>
      </c>
      <c r="F53" s="356">
        <v>232972</v>
      </c>
      <c r="G53" s="253">
        <v>2.58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44272</v>
      </c>
      <c r="B54" s="253">
        <v>522209</v>
      </c>
      <c r="C54" s="254" t="s">
        <v>1016</v>
      </c>
      <c r="D54" s="254" t="s">
        <v>1017</v>
      </c>
      <c r="E54" s="254" t="s">
        <v>543</v>
      </c>
      <c r="F54" s="356">
        <v>237384</v>
      </c>
      <c r="G54" s="253">
        <v>2.58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44272</v>
      </c>
      <c r="B55" s="253" t="s">
        <v>962</v>
      </c>
      <c r="C55" s="254" t="s">
        <v>963</v>
      </c>
      <c r="D55" s="254" t="s">
        <v>936</v>
      </c>
      <c r="E55" s="254" t="s">
        <v>542</v>
      </c>
      <c r="F55" s="356">
        <v>53431</v>
      </c>
      <c r="G55" s="253">
        <v>105.3</v>
      </c>
      <c r="H55" s="325" t="s">
        <v>882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44272</v>
      </c>
      <c r="B56" s="253" t="s">
        <v>1070</v>
      </c>
      <c r="C56" s="254" t="s">
        <v>1071</v>
      </c>
      <c r="D56" s="254" t="s">
        <v>1072</v>
      </c>
      <c r="E56" s="254" t="s">
        <v>542</v>
      </c>
      <c r="F56" s="356">
        <v>210000</v>
      </c>
      <c r="G56" s="253">
        <v>25.9</v>
      </c>
      <c r="H56" s="325" t="s">
        <v>882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44272</v>
      </c>
      <c r="B57" s="253" t="s">
        <v>315</v>
      </c>
      <c r="C57" s="254" t="s">
        <v>1019</v>
      </c>
      <c r="D57" s="254" t="s">
        <v>982</v>
      </c>
      <c r="E57" s="254" t="s">
        <v>542</v>
      </c>
      <c r="F57" s="356">
        <v>689890</v>
      </c>
      <c r="G57" s="253">
        <v>103.64</v>
      </c>
      <c r="H57" s="325" t="s">
        <v>882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44272</v>
      </c>
      <c r="B58" s="253" t="s">
        <v>315</v>
      </c>
      <c r="C58" s="254" t="s">
        <v>1019</v>
      </c>
      <c r="D58" s="254" t="s">
        <v>1073</v>
      </c>
      <c r="E58" s="254" t="s">
        <v>542</v>
      </c>
      <c r="F58" s="356">
        <v>541123</v>
      </c>
      <c r="G58" s="253">
        <v>100.47</v>
      </c>
      <c r="H58" s="325" t="s">
        <v>882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44272</v>
      </c>
      <c r="B59" s="253" t="s">
        <v>1074</v>
      </c>
      <c r="C59" s="254" t="s">
        <v>1075</v>
      </c>
      <c r="D59" s="254" t="s">
        <v>1076</v>
      </c>
      <c r="E59" s="254" t="s">
        <v>542</v>
      </c>
      <c r="F59" s="356">
        <v>127298</v>
      </c>
      <c r="G59" s="253">
        <v>281.22000000000003</v>
      </c>
      <c r="H59" s="325" t="s">
        <v>882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44272</v>
      </c>
      <c r="B60" s="253" t="s">
        <v>1021</v>
      </c>
      <c r="C60" s="254" t="s">
        <v>1022</v>
      </c>
      <c r="D60" s="254" t="s">
        <v>1077</v>
      </c>
      <c r="E60" s="254" t="s">
        <v>542</v>
      </c>
      <c r="F60" s="356">
        <v>725000</v>
      </c>
      <c r="G60" s="253">
        <v>55</v>
      </c>
      <c r="H60" s="325" t="s">
        <v>882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44272</v>
      </c>
      <c r="B61" s="253" t="s">
        <v>964</v>
      </c>
      <c r="C61" s="254" t="s">
        <v>965</v>
      </c>
      <c r="D61" s="254" t="s">
        <v>981</v>
      </c>
      <c r="E61" s="254" t="s">
        <v>542</v>
      </c>
      <c r="F61" s="356">
        <v>9800000</v>
      </c>
      <c r="G61" s="253">
        <v>103.99</v>
      </c>
      <c r="H61" s="325" t="s">
        <v>882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44272</v>
      </c>
      <c r="B62" s="253" t="s">
        <v>964</v>
      </c>
      <c r="C62" s="254" t="s">
        <v>965</v>
      </c>
      <c r="D62" s="254" t="s">
        <v>1020</v>
      </c>
      <c r="E62" s="254" t="s">
        <v>542</v>
      </c>
      <c r="F62" s="356">
        <v>7443723</v>
      </c>
      <c r="G62" s="253">
        <v>102.15</v>
      </c>
      <c r="H62" s="325" t="s">
        <v>882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44272</v>
      </c>
      <c r="B63" s="253" t="s">
        <v>1040</v>
      </c>
      <c r="C63" s="254" t="s">
        <v>1078</v>
      </c>
      <c r="D63" s="254" t="s">
        <v>1041</v>
      </c>
      <c r="E63" s="254" t="s">
        <v>542</v>
      </c>
      <c r="F63" s="356">
        <v>153900</v>
      </c>
      <c r="G63" s="253">
        <v>87.89</v>
      </c>
      <c r="H63" s="325" t="s">
        <v>882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44272</v>
      </c>
      <c r="B64" s="253" t="s">
        <v>1079</v>
      </c>
      <c r="C64" s="254" t="s">
        <v>1080</v>
      </c>
      <c r="D64" s="254" t="s">
        <v>1081</v>
      </c>
      <c r="E64" s="254" t="s">
        <v>542</v>
      </c>
      <c r="F64" s="356">
        <v>44800</v>
      </c>
      <c r="G64" s="253">
        <v>140.38999999999999</v>
      </c>
      <c r="H64" s="325" t="s">
        <v>882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44272</v>
      </c>
      <c r="B65" s="253" t="s">
        <v>1082</v>
      </c>
      <c r="C65" s="254" t="s">
        <v>1083</v>
      </c>
      <c r="D65" s="254" t="s">
        <v>1084</v>
      </c>
      <c r="E65" s="254" t="s">
        <v>542</v>
      </c>
      <c r="F65" s="356">
        <v>72000</v>
      </c>
      <c r="G65" s="253">
        <v>40.909999999999997</v>
      </c>
      <c r="H65" s="325" t="s">
        <v>882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44272</v>
      </c>
      <c r="B66" s="253" t="s">
        <v>1082</v>
      </c>
      <c r="C66" s="254" t="s">
        <v>1083</v>
      </c>
      <c r="D66" s="254" t="s">
        <v>1085</v>
      </c>
      <c r="E66" s="254" t="s">
        <v>542</v>
      </c>
      <c r="F66" s="356">
        <v>244000</v>
      </c>
      <c r="G66" s="253">
        <v>40.85</v>
      </c>
      <c r="H66" s="325" t="s">
        <v>882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44272</v>
      </c>
      <c r="B67" s="253" t="s">
        <v>980</v>
      </c>
      <c r="C67" s="254" t="s">
        <v>983</v>
      </c>
      <c r="D67" s="254" t="s">
        <v>911</v>
      </c>
      <c r="E67" s="254" t="s">
        <v>542</v>
      </c>
      <c r="F67" s="356">
        <v>171733</v>
      </c>
      <c r="G67" s="253">
        <v>968.38</v>
      </c>
      <c r="H67" s="325" t="s">
        <v>882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44272</v>
      </c>
      <c r="B68" s="253" t="s">
        <v>1086</v>
      </c>
      <c r="C68" s="254" t="s">
        <v>1087</v>
      </c>
      <c r="D68" s="254" t="s">
        <v>936</v>
      </c>
      <c r="E68" s="254" t="s">
        <v>542</v>
      </c>
      <c r="F68" s="356">
        <v>2018850</v>
      </c>
      <c r="G68" s="253">
        <v>4.34</v>
      </c>
      <c r="H68" s="325" t="s">
        <v>882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44272</v>
      </c>
      <c r="B69" s="253" t="s">
        <v>1088</v>
      </c>
      <c r="C69" s="254" t="s">
        <v>1089</v>
      </c>
      <c r="D69" s="254" t="s">
        <v>1090</v>
      </c>
      <c r="E69" s="254" t="s">
        <v>542</v>
      </c>
      <c r="F69" s="356">
        <v>265443</v>
      </c>
      <c r="G69" s="253">
        <v>159.02000000000001</v>
      </c>
      <c r="H69" s="325" t="s">
        <v>882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44272</v>
      </c>
      <c r="B70" s="253" t="s">
        <v>1069</v>
      </c>
      <c r="C70" s="254" t="s">
        <v>1091</v>
      </c>
      <c r="D70" s="254" t="s">
        <v>1041</v>
      </c>
      <c r="E70" s="254" t="s">
        <v>542</v>
      </c>
      <c r="F70" s="356">
        <v>165803</v>
      </c>
      <c r="G70" s="253">
        <v>69.48</v>
      </c>
      <c r="H70" s="325" t="s">
        <v>882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44272</v>
      </c>
      <c r="B71" s="253" t="s">
        <v>962</v>
      </c>
      <c r="C71" s="254" t="s">
        <v>963</v>
      </c>
      <c r="D71" s="254" t="s">
        <v>936</v>
      </c>
      <c r="E71" s="254" t="s">
        <v>543</v>
      </c>
      <c r="F71" s="356">
        <v>6006</v>
      </c>
      <c r="G71" s="253">
        <v>105.45</v>
      </c>
      <c r="H71" s="325" t="s">
        <v>882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44272</v>
      </c>
      <c r="B72" s="253" t="s">
        <v>1070</v>
      </c>
      <c r="C72" s="254" t="s">
        <v>1071</v>
      </c>
      <c r="D72" s="254" t="s">
        <v>1072</v>
      </c>
      <c r="E72" s="254" t="s">
        <v>543</v>
      </c>
      <c r="F72" s="356">
        <v>3000</v>
      </c>
      <c r="G72" s="253">
        <v>25.9</v>
      </c>
      <c r="H72" s="325" t="s">
        <v>882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44272</v>
      </c>
      <c r="B73" s="253" t="s">
        <v>1070</v>
      </c>
      <c r="C73" s="254" t="s">
        <v>1071</v>
      </c>
      <c r="D73" s="254" t="s">
        <v>1092</v>
      </c>
      <c r="E73" s="254" t="s">
        <v>543</v>
      </c>
      <c r="F73" s="356">
        <v>207000</v>
      </c>
      <c r="G73" s="253">
        <v>25.9</v>
      </c>
      <c r="H73" s="325" t="s">
        <v>882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44272</v>
      </c>
      <c r="B74" s="253" t="s">
        <v>315</v>
      </c>
      <c r="C74" s="254" t="s">
        <v>1019</v>
      </c>
      <c r="D74" s="254" t="s">
        <v>1093</v>
      </c>
      <c r="E74" s="254" t="s">
        <v>543</v>
      </c>
      <c r="F74" s="356">
        <v>570000</v>
      </c>
      <c r="G74" s="253">
        <v>94.56</v>
      </c>
      <c r="H74" s="325" t="s">
        <v>882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44272</v>
      </c>
      <c r="B75" s="253" t="s">
        <v>315</v>
      </c>
      <c r="C75" s="254" t="s">
        <v>1019</v>
      </c>
      <c r="D75" s="254" t="s">
        <v>1094</v>
      </c>
      <c r="E75" s="254" t="s">
        <v>543</v>
      </c>
      <c r="F75" s="356">
        <v>656262</v>
      </c>
      <c r="G75" s="253">
        <v>93.8</v>
      </c>
      <c r="H75" s="325" t="s">
        <v>882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44272</v>
      </c>
      <c r="B76" s="253" t="s">
        <v>315</v>
      </c>
      <c r="C76" s="254" t="s">
        <v>1019</v>
      </c>
      <c r="D76" s="254" t="s">
        <v>1073</v>
      </c>
      <c r="E76" s="254" t="s">
        <v>543</v>
      </c>
      <c r="F76" s="356">
        <v>41123</v>
      </c>
      <c r="G76" s="253">
        <v>112.4</v>
      </c>
      <c r="H76" s="325" t="s">
        <v>882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44272</v>
      </c>
      <c r="B77" s="253" t="s">
        <v>315</v>
      </c>
      <c r="C77" s="254" t="s">
        <v>1019</v>
      </c>
      <c r="D77" s="254" t="s">
        <v>982</v>
      </c>
      <c r="E77" s="254" t="s">
        <v>543</v>
      </c>
      <c r="F77" s="356">
        <v>688707</v>
      </c>
      <c r="G77" s="253">
        <v>104.01</v>
      </c>
      <c r="H77" s="325" t="s">
        <v>882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44272</v>
      </c>
      <c r="B78" s="253" t="s">
        <v>1074</v>
      </c>
      <c r="C78" s="254" t="s">
        <v>1075</v>
      </c>
      <c r="D78" s="254" t="s">
        <v>1076</v>
      </c>
      <c r="E78" s="254" t="s">
        <v>543</v>
      </c>
      <c r="F78" s="356">
        <v>2298</v>
      </c>
      <c r="G78" s="253">
        <v>283.43</v>
      </c>
      <c r="H78" s="325" t="s">
        <v>882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44272</v>
      </c>
      <c r="B79" s="253" t="s">
        <v>964</v>
      </c>
      <c r="C79" s="254" t="s">
        <v>965</v>
      </c>
      <c r="D79" s="254" t="s">
        <v>1095</v>
      </c>
      <c r="E79" s="254" t="s">
        <v>543</v>
      </c>
      <c r="F79" s="356">
        <v>4725801</v>
      </c>
      <c r="G79" s="253">
        <v>103.22</v>
      </c>
      <c r="H79" s="325" t="s">
        <v>882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44272</v>
      </c>
      <c r="B80" s="253" t="s">
        <v>964</v>
      </c>
      <c r="C80" s="254" t="s">
        <v>965</v>
      </c>
      <c r="D80" s="254" t="s">
        <v>1096</v>
      </c>
      <c r="E80" s="254" t="s">
        <v>543</v>
      </c>
      <c r="F80" s="356">
        <v>6093298</v>
      </c>
      <c r="G80" s="253">
        <v>104.68</v>
      </c>
      <c r="H80" s="325" t="s">
        <v>882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44272</v>
      </c>
      <c r="B81" s="253" t="s">
        <v>964</v>
      </c>
      <c r="C81" s="254" t="s">
        <v>965</v>
      </c>
      <c r="D81" s="254" t="s">
        <v>1097</v>
      </c>
      <c r="E81" s="254" t="s">
        <v>543</v>
      </c>
      <c r="F81" s="356">
        <v>8825000</v>
      </c>
      <c r="G81" s="253">
        <v>102.22</v>
      </c>
      <c r="H81" s="325" t="s">
        <v>882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44272</v>
      </c>
      <c r="B82" s="253" t="s">
        <v>1040</v>
      </c>
      <c r="C82" s="254" t="s">
        <v>1078</v>
      </c>
      <c r="D82" s="254" t="s">
        <v>1041</v>
      </c>
      <c r="E82" s="254" t="s">
        <v>543</v>
      </c>
      <c r="F82" s="356">
        <v>116773</v>
      </c>
      <c r="G82" s="253">
        <v>87.64</v>
      </c>
      <c r="H82" s="325" t="s">
        <v>882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44272</v>
      </c>
      <c r="B83" s="253" t="s">
        <v>1079</v>
      </c>
      <c r="C83" s="254" t="s">
        <v>1080</v>
      </c>
      <c r="D83" s="254" t="s">
        <v>984</v>
      </c>
      <c r="E83" s="254" t="s">
        <v>543</v>
      </c>
      <c r="F83" s="356">
        <v>44800</v>
      </c>
      <c r="G83" s="253">
        <v>140.38999999999999</v>
      </c>
      <c r="H83" s="325" t="s">
        <v>882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44272</v>
      </c>
      <c r="B84" s="253" t="s">
        <v>1082</v>
      </c>
      <c r="C84" s="254" t="s">
        <v>1083</v>
      </c>
      <c r="D84" s="254" t="s">
        <v>1098</v>
      </c>
      <c r="E84" s="254" t="s">
        <v>543</v>
      </c>
      <c r="F84" s="356">
        <v>250000</v>
      </c>
      <c r="G84" s="253">
        <v>40.85</v>
      </c>
      <c r="H84" s="325" t="s">
        <v>882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44272</v>
      </c>
      <c r="B85" s="253" t="s">
        <v>980</v>
      </c>
      <c r="C85" s="254" t="s">
        <v>983</v>
      </c>
      <c r="D85" s="254" t="s">
        <v>911</v>
      </c>
      <c r="E85" s="254" t="s">
        <v>543</v>
      </c>
      <c r="F85" s="356">
        <v>171733</v>
      </c>
      <c r="G85" s="253">
        <v>968.23</v>
      </c>
      <c r="H85" s="325" t="s">
        <v>882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44272</v>
      </c>
      <c r="B86" s="253" t="s">
        <v>1099</v>
      </c>
      <c r="C86" s="254" t="s">
        <v>1100</v>
      </c>
      <c r="D86" s="254" t="s">
        <v>1101</v>
      </c>
      <c r="E86" s="254" t="s">
        <v>543</v>
      </c>
      <c r="F86" s="356">
        <v>120100</v>
      </c>
      <c r="G86" s="253">
        <v>10.35</v>
      </c>
      <c r="H86" s="325" t="s">
        <v>882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44272</v>
      </c>
      <c r="B87" s="253" t="s">
        <v>1086</v>
      </c>
      <c r="C87" s="254" t="s">
        <v>1087</v>
      </c>
      <c r="D87" s="254" t="s">
        <v>936</v>
      </c>
      <c r="E87" s="254" t="s">
        <v>543</v>
      </c>
      <c r="F87" s="356">
        <v>3350050</v>
      </c>
      <c r="G87" s="253">
        <v>4.55</v>
      </c>
      <c r="H87" s="325" t="s">
        <v>882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44272</v>
      </c>
      <c r="B88" s="253" t="s">
        <v>1088</v>
      </c>
      <c r="C88" s="254" t="s">
        <v>1089</v>
      </c>
      <c r="D88" s="254" t="s">
        <v>1090</v>
      </c>
      <c r="E88" s="254" t="s">
        <v>543</v>
      </c>
      <c r="F88" s="356">
        <v>265443</v>
      </c>
      <c r="G88" s="253">
        <v>159.91</v>
      </c>
      <c r="H88" s="325" t="s">
        <v>882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44272</v>
      </c>
      <c r="B89" s="253" t="s">
        <v>1088</v>
      </c>
      <c r="C89" s="254" t="s">
        <v>1089</v>
      </c>
      <c r="D89" s="254" t="s">
        <v>1102</v>
      </c>
      <c r="E89" s="254" t="s">
        <v>543</v>
      </c>
      <c r="F89" s="356">
        <v>273151</v>
      </c>
      <c r="G89" s="253">
        <v>158.66999999999999</v>
      </c>
      <c r="H89" s="325" t="s">
        <v>882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44272</v>
      </c>
      <c r="B90" s="253" t="s">
        <v>1069</v>
      </c>
      <c r="C90" s="254" t="s">
        <v>1091</v>
      </c>
      <c r="D90" s="254" t="s">
        <v>1041</v>
      </c>
      <c r="E90" s="254" t="s">
        <v>543</v>
      </c>
      <c r="F90" s="356">
        <v>191188</v>
      </c>
      <c r="G90" s="253">
        <v>69.400000000000006</v>
      </c>
      <c r="H90" s="325" t="s">
        <v>882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5"/>
  <sheetViews>
    <sheetView zoomScale="85" zoomScaleNormal="85" workbookViewId="0">
      <selection activeCell="K133" sqref="K13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838</v>
      </c>
      <c r="G10" s="387">
        <v>2090</v>
      </c>
      <c r="H10" s="387"/>
      <c r="I10" s="352" t="s">
        <v>839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841</v>
      </c>
      <c r="J11" s="522" t="s">
        <v>871</v>
      </c>
      <c r="K11" s="522">
        <f t="shared" ref="K11" si="0">H11-F11</f>
        <v>100</v>
      </c>
      <c r="L11" s="523">
        <f t="shared" ref="L11" si="1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557</v>
      </c>
      <c r="F12" s="499">
        <v>98.5</v>
      </c>
      <c r="G12" s="499">
        <v>91.5</v>
      </c>
      <c r="H12" s="499">
        <v>103</v>
      </c>
      <c r="I12" s="500" t="s">
        <v>853</v>
      </c>
      <c r="J12" s="522" t="s">
        <v>891</v>
      </c>
      <c r="K12" s="522">
        <f t="shared" ref="K12" si="2">H12-F12</f>
        <v>4.5</v>
      </c>
      <c r="L12" s="523">
        <f t="shared" ref="L12" si="3">(F12*-0.8)/100</f>
        <v>-0.78800000000000014</v>
      </c>
      <c r="M12" s="503">
        <f>(K12+L12)/F12</f>
        <v>3.7685279187817257E-2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854</v>
      </c>
      <c r="J13" s="445" t="s">
        <v>868</v>
      </c>
      <c r="K13" s="445">
        <f t="shared" ref="K13:K14" si="4">H13-F13</f>
        <v>305</v>
      </c>
      <c r="L13" s="520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895</v>
      </c>
      <c r="J14" s="445" t="s">
        <v>904</v>
      </c>
      <c r="K14" s="445">
        <f t="shared" si="4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896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934</v>
      </c>
      <c r="G16" s="383">
        <v>134.5</v>
      </c>
      <c r="H16" s="378"/>
      <c r="I16" s="375" t="s">
        <v>935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358"/>
      <c r="B17" s="373"/>
      <c r="C17" s="374"/>
      <c r="D17" s="412"/>
      <c r="E17" s="378"/>
      <c r="F17" s="383"/>
      <c r="G17" s="383"/>
      <c r="H17" s="378"/>
      <c r="I17" s="375"/>
      <c r="J17" s="380"/>
      <c r="K17" s="380"/>
      <c r="L17" s="388"/>
      <c r="M17" s="351"/>
      <c r="N17" s="361"/>
      <c r="O17" s="357"/>
      <c r="P17" s="456"/>
      <c r="Q17" s="4"/>
      <c r="R17" s="457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6"/>
      <c r="Q18" s="4"/>
      <c r="R18" s="457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3"/>
      <c r="B19" s="434"/>
      <c r="C19" s="435"/>
      <c r="D19" s="436"/>
      <c r="E19" s="437"/>
      <c r="F19" s="437"/>
      <c r="G19" s="400"/>
      <c r="H19" s="437"/>
      <c r="I19" s="438"/>
      <c r="J19" s="401"/>
      <c r="K19" s="401"/>
      <c r="L19" s="439"/>
      <c r="M19" s="76"/>
      <c r="N19" s="440"/>
      <c r="O19" s="441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3"/>
      <c r="B20" s="434"/>
      <c r="C20" s="435"/>
      <c r="D20" s="436"/>
      <c r="E20" s="437"/>
      <c r="F20" s="437"/>
      <c r="G20" s="400"/>
      <c r="H20" s="437"/>
      <c r="I20" s="438"/>
      <c r="J20" s="401"/>
      <c r="K20" s="401"/>
      <c r="L20" s="439"/>
      <c r="M20" s="76"/>
      <c r="N20" s="440"/>
      <c r="O20" s="441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 t="s">
        <v>242</v>
      </c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820</v>
      </c>
      <c r="M26" s="60" t="s">
        <v>819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474">
        <v>1</v>
      </c>
      <c r="B27" s="470">
        <v>44252</v>
      </c>
      <c r="C27" s="475"/>
      <c r="D27" s="476" t="s">
        <v>75</v>
      </c>
      <c r="E27" s="444" t="s">
        <v>557</v>
      </c>
      <c r="F27" s="444">
        <v>440</v>
      </c>
      <c r="G27" s="477">
        <v>427</v>
      </c>
      <c r="H27" s="477">
        <v>452</v>
      </c>
      <c r="I27" s="444">
        <v>465</v>
      </c>
      <c r="J27" s="445" t="s">
        <v>903</v>
      </c>
      <c r="K27" s="516">
        <f t="shared" ref="K27" si="6">H27-F27</f>
        <v>12</v>
      </c>
      <c r="L27" s="471">
        <f t="shared" ref="L27" si="7">(F27*-0.7)/100</f>
        <v>-3.08</v>
      </c>
      <c r="M27" s="442">
        <f t="shared" ref="M27" si="8">(K27+L27)/F27</f>
        <v>2.0272727272727272E-2</v>
      </c>
      <c r="N27" s="445" t="s">
        <v>556</v>
      </c>
      <c r="O27" s="443">
        <v>44259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2</v>
      </c>
      <c r="B28" s="470">
        <v>44253</v>
      </c>
      <c r="C28" s="475"/>
      <c r="D28" s="476" t="s">
        <v>260</v>
      </c>
      <c r="E28" s="444" t="s">
        <v>557</v>
      </c>
      <c r="F28" s="444">
        <v>3630</v>
      </c>
      <c r="G28" s="477">
        <v>3540</v>
      </c>
      <c r="H28" s="477">
        <v>3745</v>
      </c>
      <c r="I28" s="444" t="s">
        <v>851</v>
      </c>
      <c r="J28" s="445" t="s">
        <v>876</v>
      </c>
      <c r="K28" s="516">
        <f t="shared" ref="K28" si="9">H28-F28</f>
        <v>115</v>
      </c>
      <c r="L28" s="471">
        <f t="shared" ref="L28" si="10">(F28*-0.7)/100</f>
        <v>-25.41</v>
      </c>
      <c r="M28" s="442">
        <f t="shared" ref="M28" si="11">(K28+L28)/F28</f>
        <v>2.4680440771349864E-2</v>
      </c>
      <c r="N28" s="445" t="s">
        <v>556</v>
      </c>
      <c r="O28" s="443">
        <v>44257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8">
        <v>3</v>
      </c>
      <c r="B29" s="479">
        <v>44253</v>
      </c>
      <c r="C29" s="480"/>
      <c r="D29" s="481" t="s">
        <v>68</v>
      </c>
      <c r="E29" s="462" t="s">
        <v>557</v>
      </c>
      <c r="F29" s="462">
        <v>567</v>
      </c>
      <c r="G29" s="482">
        <v>549</v>
      </c>
      <c r="H29" s="482">
        <v>549</v>
      </c>
      <c r="I29" s="462" t="s">
        <v>850</v>
      </c>
      <c r="J29" s="463" t="s">
        <v>857</v>
      </c>
      <c r="K29" s="518">
        <f t="shared" ref="K29" si="12">H29-F29</f>
        <v>-18</v>
      </c>
      <c r="L29" s="510">
        <f t="shared" ref="L29" si="13">(F29*-0.7)/100</f>
        <v>-3.9689999999999999</v>
      </c>
      <c r="M29" s="483">
        <f t="shared" ref="M29" si="14">(K29+L29)/F29</f>
        <v>-3.874603174603175E-2</v>
      </c>
      <c r="N29" s="463" t="s">
        <v>620</v>
      </c>
      <c r="O29" s="484">
        <v>44256</v>
      </c>
      <c r="P29" s="4"/>
      <c r="Q29" s="4"/>
      <c r="R29" s="32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4</v>
      </c>
      <c r="B30" s="470">
        <v>44228</v>
      </c>
      <c r="C30" s="475"/>
      <c r="D30" s="476" t="s">
        <v>458</v>
      </c>
      <c r="E30" s="444" t="s">
        <v>557</v>
      </c>
      <c r="F30" s="444">
        <v>1640</v>
      </c>
      <c r="G30" s="477">
        <v>1590</v>
      </c>
      <c r="H30" s="477">
        <v>1687</v>
      </c>
      <c r="I30" s="444" t="s">
        <v>859</v>
      </c>
      <c r="J30" s="445" t="s">
        <v>860</v>
      </c>
      <c r="K30" s="516">
        <f t="shared" ref="K30" si="15">H30-F30</f>
        <v>47</v>
      </c>
      <c r="L30" s="471">
        <f>(F30*-0.07)/100</f>
        <v>-1.1480000000000001</v>
      </c>
      <c r="M30" s="442">
        <f t="shared" ref="M30" si="16">(K30+L30)/F30</f>
        <v>2.7958536585365852E-2</v>
      </c>
      <c r="N30" s="445" t="s">
        <v>556</v>
      </c>
      <c r="O30" s="464">
        <v>44256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5</v>
      </c>
      <c r="B31" s="470">
        <v>44228</v>
      </c>
      <c r="C31" s="475"/>
      <c r="D31" s="476" t="s">
        <v>226</v>
      </c>
      <c r="E31" s="444" t="s">
        <v>557</v>
      </c>
      <c r="F31" s="444">
        <v>2722.5</v>
      </c>
      <c r="G31" s="477">
        <v>2640</v>
      </c>
      <c r="H31" s="477">
        <v>2775.5</v>
      </c>
      <c r="I31" s="444">
        <v>2850</v>
      </c>
      <c r="J31" s="445" t="s">
        <v>861</v>
      </c>
      <c r="K31" s="516">
        <f t="shared" ref="K31" si="17">H31-F31</f>
        <v>53</v>
      </c>
      <c r="L31" s="471">
        <f>(F31*-0.07)/100</f>
        <v>-1.9057500000000003</v>
      </c>
      <c r="M31" s="442">
        <f t="shared" ref="M31" si="18">(K31+L31)/F31</f>
        <v>1.8767401285583105E-2</v>
      </c>
      <c r="N31" s="445" t="s">
        <v>556</v>
      </c>
      <c r="O31" s="464">
        <v>44256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8">
        <v>44229</v>
      </c>
      <c r="C32" s="421"/>
      <c r="D32" s="386" t="s">
        <v>294</v>
      </c>
      <c r="E32" s="387" t="s">
        <v>557</v>
      </c>
      <c r="F32" s="387" t="s">
        <v>879</v>
      </c>
      <c r="G32" s="422">
        <v>900</v>
      </c>
      <c r="H32" s="422"/>
      <c r="I32" s="387">
        <v>980</v>
      </c>
      <c r="J32" s="514" t="s">
        <v>558</v>
      </c>
      <c r="K32" s="352"/>
      <c r="L32" s="404"/>
      <c r="M32" s="402"/>
      <c r="N32" s="380"/>
      <c r="O32" s="393"/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4">
        <v>7</v>
      </c>
      <c r="B33" s="470">
        <v>44230</v>
      </c>
      <c r="C33" s="475"/>
      <c r="D33" s="476" t="s">
        <v>333</v>
      </c>
      <c r="E33" s="444" t="s">
        <v>557</v>
      </c>
      <c r="F33" s="444">
        <v>249.5</v>
      </c>
      <c r="G33" s="477">
        <v>242</v>
      </c>
      <c r="H33" s="477">
        <v>255.5</v>
      </c>
      <c r="I33" s="444">
        <v>270</v>
      </c>
      <c r="J33" s="445" t="s">
        <v>886</v>
      </c>
      <c r="K33" s="516">
        <f t="shared" ref="K33" si="19">H33-F33</f>
        <v>6</v>
      </c>
      <c r="L33" s="471">
        <f>(F33*-0.07)/100</f>
        <v>-0.17465000000000003</v>
      </c>
      <c r="M33" s="442">
        <f t="shared" ref="M33" si="20">(K33+L33)/F33</f>
        <v>2.334809619238477E-2</v>
      </c>
      <c r="N33" s="445" t="s">
        <v>556</v>
      </c>
      <c r="O33" s="464">
        <v>44258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4">
        <v>8</v>
      </c>
      <c r="B34" s="470">
        <v>44230</v>
      </c>
      <c r="C34" s="475"/>
      <c r="D34" s="476" t="s">
        <v>372</v>
      </c>
      <c r="E34" s="444" t="s">
        <v>557</v>
      </c>
      <c r="F34" s="444">
        <v>539.5</v>
      </c>
      <c r="G34" s="477">
        <v>521</v>
      </c>
      <c r="H34" s="477">
        <v>553.5</v>
      </c>
      <c r="I34" s="444">
        <v>570</v>
      </c>
      <c r="J34" s="445" t="s">
        <v>888</v>
      </c>
      <c r="K34" s="516">
        <f t="shared" ref="K34" si="21">H34-F34</f>
        <v>14</v>
      </c>
      <c r="L34" s="471">
        <f>(F34*-0.07)/100</f>
        <v>-0.37764999999999999</v>
      </c>
      <c r="M34" s="442">
        <f t="shared" ref="M34" si="22">(K34+L34)/F34</f>
        <v>2.5249953660797037E-2</v>
      </c>
      <c r="N34" s="445" t="s">
        <v>556</v>
      </c>
      <c r="O34" s="464">
        <v>44258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9</v>
      </c>
      <c r="B35" s="470">
        <v>44230</v>
      </c>
      <c r="C35" s="475"/>
      <c r="D35" s="476" t="s">
        <v>408</v>
      </c>
      <c r="E35" s="444" t="s">
        <v>557</v>
      </c>
      <c r="F35" s="444">
        <v>102.25</v>
      </c>
      <c r="G35" s="477">
        <v>99</v>
      </c>
      <c r="H35" s="477">
        <v>104.55</v>
      </c>
      <c r="I35" s="444" t="s">
        <v>887</v>
      </c>
      <c r="J35" s="445" t="s">
        <v>889</v>
      </c>
      <c r="K35" s="516">
        <f t="shared" ref="K35" si="23">H35-F35</f>
        <v>2.2999999999999972</v>
      </c>
      <c r="L35" s="471">
        <f>(F35*-0.07)/100</f>
        <v>-7.1575E-2</v>
      </c>
      <c r="M35" s="442">
        <f t="shared" ref="M35" si="24">(K35+L35)/F35</f>
        <v>2.1793887530562318E-2</v>
      </c>
      <c r="N35" s="445" t="s">
        <v>556</v>
      </c>
      <c r="O35" s="464">
        <v>44258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10</v>
      </c>
      <c r="B36" s="470">
        <v>44259</v>
      </c>
      <c r="C36" s="475"/>
      <c r="D36" s="476" t="s">
        <v>193</v>
      </c>
      <c r="E36" s="444" t="s">
        <v>557</v>
      </c>
      <c r="F36" s="444">
        <v>602</v>
      </c>
      <c r="G36" s="477">
        <v>584</v>
      </c>
      <c r="H36" s="477">
        <v>613.5</v>
      </c>
      <c r="I36" s="444" t="s">
        <v>893</v>
      </c>
      <c r="J36" s="445" t="s">
        <v>894</v>
      </c>
      <c r="K36" s="516">
        <f t="shared" ref="K36:K37" si="25">H36-F36</f>
        <v>11.5</v>
      </c>
      <c r="L36" s="471">
        <f>(F36*-0.07)/100</f>
        <v>-0.4214</v>
      </c>
      <c r="M36" s="442">
        <f t="shared" ref="M36:M37" si="26">(K36+L36)/F36</f>
        <v>1.8402990033222592E-2</v>
      </c>
      <c r="N36" s="445" t="s">
        <v>556</v>
      </c>
      <c r="O36" s="464">
        <v>44259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4">
        <v>11</v>
      </c>
      <c r="B37" s="470">
        <v>44259</v>
      </c>
      <c r="C37" s="475"/>
      <c r="D37" s="476" t="s">
        <v>167</v>
      </c>
      <c r="E37" s="444" t="s">
        <v>557</v>
      </c>
      <c r="F37" s="444">
        <v>2162.5</v>
      </c>
      <c r="G37" s="477">
        <v>2095</v>
      </c>
      <c r="H37" s="477">
        <v>2220</v>
      </c>
      <c r="I37" s="444" t="s">
        <v>899</v>
      </c>
      <c r="J37" s="445" t="s">
        <v>912</v>
      </c>
      <c r="K37" s="516">
        <f t="shared" si="25"/>
        <v>57.5</v>
      </c>
      <c r="L37" s="471">
        <f t="shared" ref="L37" si="27">(F37*-0.7)/100</f>
        <v>-15.137499999999999</v>
      </c>
      <c r="M37" s="442">
        <f t="shared" si="26"/>
        <v>1.9589595375722541E-2</v>
      </c>
      <c r="N37" s="445" t="s">
        <v>556</v>
      </c>
      <c r="O37" s="443">
        <v>44263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8">
        <v>12</v>
      </c>
      <c r="B38" s="479">
        <v>44260</v>
      </c>
      <c r="C38" s="480"/>
      <c r="D38" s="481" t="s">
        <v>333</v>
      </c>
      <c r="E38" s="462" t="s">
        <v>557</v>
      </c>
      <c r="F38" s="462">
        <v>245.5</v>
      </c>
      <c r="G38" s="482">
        <v>238</v>
      </c>
      <c r="H38" s="482">
        <v>238</v>
      </c>
      <c r="I38" s="462">
        <v>260</v>
      </c>
      <c r="J38" s="463" t="s">
        <v>910</v>
      </c>
      <c r="K38" s="529">
        <f t="shared" ref="K38" si="28">H38-F38</f>
        <v>-7.5</v>
      </c>
      <c r="L38" s="510">
        <f>(F38*-0.07)/100</f>
        <v>-0.17185000000000003</v>
      </c>
      <c r="M38" s="483">
        <f t="shared" ref="M38" si="29">(K38+L38)/F38</f>
        <v>-3.1249898167006109E-2</v>
      </c>
      <c r="N38" s="463" t="s">
        <v>620</v>
      </c>
      <c r="O38" s="527">
        <v>44260</v>
      </c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8">
        <v>13</v>
      </c>
      <c r="B39" s="479">
        <v>44260</v>
      </c>
      <c r="C39" s="480"/>
      <c r="D39" s="481" t="s">
        <v>45</v>
      </c>
      <c r="E39" s="462" t="s">
        <v>557</v>
      </c>
      <c r="F39" s="462">
        <v>295</v>
      </c>
      <c r="G39" s="482">
        <v>288</v>
      </c>
      <c r="H39" s="482">
        <v>287</v>
      </c>
      <c r="I39" s="462" t="s">
        <v>907</v>
      </c>
      <c r="J39" s="463" t="s">
        <v>909</v>
      </c>
      <c r="K39" s="529">
        <f t="shared" ref="K39" si="30">H39-F39</f>
        <v>-8</v>
      </c>
      <c r="L39" s="510">
        <f>(F39*-0.07)/100</f>
        <v>-0.20650000000000002</v>
      </c>
      <c r="M39" s="483">
        <f t="shared" ref="M39:M42" si="31">(K39+L39)/F39</f>
        <v>-2.7818644067796612E-2</v>
      </c>
      <c r="N39" s="463" t="s">
        <v>620</v>
      </c>
      <c r="O39" s="527">
        <v>44260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4">
        <v>14</v>
      </c>
      <c r="B40" s="470">
        <v>44260</v>
      </c>
      <c r="C40" s="475"/>
      <c r="D40" s="476" t="s">
        <v>169</v>
      </c>
      <c r="E40" s="444" t="s">
        <v>817</v>
      </c>
      <c r="F40" s="444">
        <v>385</v>
      </c>
      <c r="G40" s="477">
        <v>396</v>
      </c>
      <c r="H40" s="477">
        <v>379</v>
      </c>
      <c r="I40" s="444" t="s">
        <v>908</v>
      </c>
      <c r="J40" s="445" t="s">
        <v>886</v>
      </c>
      <c r="K40" s="516">
        <f>F40-H40</f>
        <v>6</v>
      </c>
      <c r="L40" s="471">
        <f>(F40*-0.07)/100</f>
        <v>-0.26950000000000002</v>
      </c>
      <c r="M40" s="442">
        <f t="shared" si="31"/>
        <v>1.4884415584415585E-2</v>
      </c>
      <c r="N40" s="445" t="s">
        <v>556</v>
      </c>
      <c r="O40" s="464">
        <v>44260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74">
        <v>15</v>
      </c>
      <c r="B41" s="470">
        <v>44263</v>
      </c>
      <c r="C41" s="475"/>
      <c r="D41" s="476" t="s">
        <v>108</v>
      </c>
      <c r="E41" s="444" t="s">
        <v>557</v>
      </c>
      <c r="F41" s="444">
        <v>2542.5</v>
      </c>
      <c r="G41" s="477">
        <v>2470</v>
      </c>
      <c r="H41" s="477">
        <v>2662.5</v>
      </c>
      <c r="I41" s="444" t="s">
        <v>919</v>
      </c>
      <c r="J41" s="445" t="s">
        <v>863</v>
      </c>
      <c r="K41" s="516">
        <f t="shared" ref="K41:K42" si="32">H41-F41</f>
        <v>120</v>
      </c>
      <c r="L41" s="471">
        <f t="shared" ref="L41:L42" si="33">(F41*-0.7)/100</f>
        <v>-17.797499999999999</v>
      </c>
      <c r="M41" s="442">
        <f t="shared" si="31"/>
        <v>4.01976401179941E-2</v>
      </c>
      <c r="N41" s="445" t="s">
        <v>556</v>
      </c>
      <c r="O41" s="443">
        <v>44267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78">
        <v>16</v>
      </c>
      <c r="B42" s="479">
        <v>44263</v>
      </c>
      <c r="C42" s="480"/>
      <c r="D42" s="481" t="s">
        <v>226</v>
      </c>
      <c r="E42" s="462" t="s">
        <v>557</v>
      </c>
      <c r="F42" s="462">
        <v>2775</v>
      </c>
      <c r="G42" s="482">
        <v>2685</v>
      </c>
      <c r="H42" s="482">
        <v>2685</v>
      </c>
      <c r="I42" s="462" t="s">
        <v>920</v>
      </c>
      <c r="J42" s="463" t="s">
        <v>967</v>
      </c>
      <c r="K42" s="538">
        <f t="shared" si="32"/>
        <v>-90</v>
      </c>
      <c r="L42" s="510">
        <f t="shared" si="33"/>
        <v>-19.424999999999997</v>
      </c>
      <c r="M42" s="483">
        <f t="shared" si="31"/>
        <v>-3.9432432432432434E-2</v>
      </c>
      <c r="N42" s="463" t="s">
        <v>620</v>
      </c>
      <c r="O42" s="484">
        <v>44270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4">
        <v>17</v>
      </c>
      <c r="B43" s="470">
        <v>44263</v>
      </c>
      <c r="C43" s="475"/>
      <c r="D43" s="476" t="s">
        <v>408</v>
      </c>
      <c r="E43" s="444" t="s">
        <v>557</v>
      </c>
      <c r="F43" s="444">
        <v>101.3</v>
      </c>
      <c r="G43" s="477">
        <v>98</v>
      </c>
      <c r="H43" s="477">
        <v>104.5</v>
      </c>
      <c r="I43" s="444" t="s">
        <v>921</v>
      </c>
      <c r="J43" s="445" t="s">
        <v>922</v>
      </c>
      <c r="K43" s="516">
        <f t="shared" ref="K43" si="34">H43-F43</f>
        <v>3.2000000000000028</v>
      </c>
      <c r="L43" s="471">
        <f>(F43*-0.07)/100</f>
        <v>-7.0910000000000001E-2</v>
      </c>
      <c r="M43" s="442">
        <f t="shared" ref="M43" si="35">(K43+L43)/F43</f>
        <v>3.088933859822313E-2</v>
      </c>
      <c r="N43" s="445" t="s">
        <v>556</v>
      </c>
      <c r="O43" s="464">
        <v>44263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4">
        <v>18</v>
      </c>
      <c r="B44" s="470">
        <v>44264</v>
      </c>
      <c r="C44" s="475"/>
      <c r="D44" s="476" t="s">
        <v>408</v>
      </c>
      <c r="E44" s="444" t="s">
        <v>557</v>
      </c>
      <c r="F44" s="444">
        <v>102.3</v>
      </c>
      <c r="G44" s="477">
        <v>98.5</v>
      </c>
      <c r="H44" s="477">
        <v>104.25</v>
      </c>
      <c r="I44" s="444" t="s">
        <v>921</v>
      </c>
      <c r="J44" s="445" t="s">
        <v>933</v>
      </c>
      <c r="K44" s="516">
        <f t="shared" ref="K44:K45" si="36">H44-F44</f>
        <v>1.9500000000000028</v>
      </c>
      <c r="L44" s="471">
        <f>(F44*-0.07)/100</f>
        <v>-7.1610000000000007E-2</v>
      </c>
      <c r="M44" s="442">
        <f t="shared" ref="M44:M45" si="37">(K44+L44)/F44</f>
        <v>1.8361583577712639E-2</v>
      </c>
      <c r="N44" s="445" t="s">
        <v>556</v>
      </c>
      <c r="O44" s="464">
        <v>44264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78">
        <v>19</v>
      </c>
      <c r="B45" s="479">
        <v>44264</v>
      </c>
      <c r="C45" s="480"/>
      <c r="D45" s="481" t="s">
        <v>408</v>
      </c>
      <c r="E45" s="462" t="s">
        <v>557</v>
      </c>
      <c r="F45" s="462">
        <v>101.5</v>
      </c>
      <c r="G45" s="482">
        <v>98.5</v>
      </c>
      <c r="H45" s="482">
        <v>98.5</v>
      </c>
      <c r="I45" s="462" t="s">
        <v>921</v>
      </c>
      <c r="J45" s="463" t="s">
        <v>948</v>
      </c>
      <c r="K45" s="536">
        <f t="shared" si="36"/>
        <v>-3</v>
      </c>
      <c r="L45" s="510">
        <f t="shared" ref="L45" si="38">(F45*-0.7)/100</f>
        <v>-0.71050000000000002</v>
      </c>
      <c r="M45" s="483">
        <f t="shared" si="37"/>
        <v>-3.6556650246305417E-2</v>
      </c>
      <c r="N45" s="463" t="s">
        <v>620</v>
      </c>
      <c r="O45" s="484">
        <v>44267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4">
        <v>20</v>
      </c>
      <c r="B46" s="470">
        <v>44265</v>
      </c>
      <c r="C46" s="475"/>
      <c r="D46" s="476" t="s">
        <v>152</v>
      </c>
      <c r="E46" s="444" t="s">
        <v>817</v>
      </c>
      <c r="F46" s="444">
        <v>132.75</v>
      </c>
      <c r="G46" s="477">
        <v>137</v>
      </c>
      <c r="H46" s="477">
        <v>130.25</v>
      </c>
      <c r="I46" s="444">
        <v>125</v>
      </c>
      <c r="J46" s="445" t="s">
        <v>966</v>
      </c>
      <c r="K46" s="516">
        <f>F46-H46</f>
        <v>2.5</v>
      </c>
      <c r="L46" s="471">
        <f>(F46*-0.07)/100</f>
        <v>-9.2925000000000008E-2</v>
      </c>
      <c r="M46" s="442">
        <f t="shared" ref="M46:M48" si="39">(K46+L46)/F46</f>
        <v>1.8132391713747645E-2</v>
      </c>
      <c r="N46" s="445" t="s">
        <v>556</v>
      </c>
      <c r="O46" s="464">
        <v>44265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74">
        <v>21</v>
      </c>
      <c r="B47" s="470">
        <v>44265</v>
      </c>
      <c r="C47" s="475"/>
      <c r="D47" s="476" t="s">
        <v>169</v>
      </c>
      <c r="E47" s="444" t="s">
        <v>817</v>
      </c>
      <c r="F47" s="444">
        <v>388</v>
      </c>
      <c r="G47" s="477">
        <v>398</v>
      </c>
      <c r="H47" s="477">
        <v>378.5</v>
      </c>
      <c r="I47" s="444" t="s">
        <v>908</v>
      </c>
      <c r="J47" s="445" t="s">
        <v>949</v>
      </c>
      <c r="K47" s="516">
        <f>F47-H47</f>
        <v>9.5</v>
      </c>
      <c r="L47" s="471">
        <f>(F47*-0.7)/100</f>
        <v>-2.7159999999999997</v>
      </c>
      <c r="M47" s="442">
        <f t="shared" si="39"/>
        <v>1.7484536082474227E-2</v>
      </c>
      <c r="N47" s="445" t="s">
        <v>556</v>
      </c>
      <c r="O47" s="443">
        <v>44267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478">
        <v>22</v>
      </c>
      <c r="B48" s="479">
        <v>44267</v>
      </c>
      <c r="C48" s="480"/>
      <c r="D48" s="481" t="s">
        <v>526</v>
      </c>
      <c r="E48" s="462" t="s">
        <v>557</v>
      </c>
      <c r="F48" s="462">
        <v>135.5</v>
      </c>
      <c r="G48" s="482">
        <v>131.5</v>
      </c>
      <c r="H48" s="482">
        <v>131.5</v>
      </c>
      <c r="I48" s="462">
        <v>145</v>
      </c>
      <c r="J48" s="463" t="s">
        <v>968</v>
      </c>
      <c r="K48" s="538">
        <f t="shared" ref="K48" si="40">H48-F48</f>
        <v>-4</v>
      </c>
      <c r="L48" s="510">
        <f t="shared" ref="L48" si="41">(F48*-0.7)/100</f>
        <v>-0.9484999999999999</v>
      </c>
      <c r="M48" s="483">
        <f t="shared" si="39"/>
        <v>-3.6520295202952031E-2</v>
      </c>
      <c r="N48" s="463" t="s">
        <v>620</v>
      </c>
      <c r="O48" s="484">
        <v>44270</v>
      </c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74">
        <v>23</v>
      </c>
      <c r="B49" s="470">
        <v>44267</v>
      </c>
      <c r="C49" s="475"/>
      <c r="D49" s="476" t="s">
        <v>527</v>
      </c>
      <c r="E49" s="444" t="s">
        <v>557</v>
      </c>
      <c r="F49" s="444">
        <v>78.599999999999994</v>
      </c>
      <c r="G49" s="477">
        <v>75.8</v>
      </c>
      <c r="H49" s="477">
        <v>80.45</v>
      </c>
      <c r="I49" s="444" t="s">
        <v>950</v>
      </c>
      <c r="J49" s="445" t="s">
        <v>951</v>
      </c>
      <c r="K49" s="516">
        <f t="shared" ref="K49" si="42">H49-F49</f>
        <v>1.8500000000000085</v>
      </c>
      <c r="L49" s="471">
        <f>(F49*-0.07)/100</f>
        <v>-5.5019999999999999E-2</v>
      </c>
      <c r="M49" s="442">
        <f t="shared" ref="M49" si="43">(K49+L49)/F49</f>
        <v>2.2836895674300365E-2</v>
      </c>
      <c r="N49" s="445" t="s">
        <v>556</v>
      </c>
      <c r="O49" s="464">
        <v>44267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>
        <v>24</v>
      </c>
      <c r="B50" s="418">
        <v>44271</v>
      </c>
      <c r="C50" s="421"/>
      <c r="D50" s="386" t="s">
        <v>82</v>
      </c>
      <c r="E50" s="387" t="s">
        <v>557</v>
      </c>
      <c r="F50" s="387" t="s">
        <v>1006</v>
      </c>
      <c r="G50" s="422">
        <v>780</v>
      </c>
      <c r="H50" s="422"/>
      <c r="I50" s="387" t="s">
        <v>1007</v>
      </c>
      <c r="J50" s="514" t="s">
        <v>558</v>
      </c>
      <c r="K50" s="352"/>
      <c r="L50" s="404"/>
      <c r="M50" s="402"/>
      <c r="N50" s="380"/>
      <c r="O50" s="393"/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394">
        <v>25</v>
      </c>
      <c r="B51" s="418">
        <v>44272</v>
      </c>
      <c r="C51" s="421"/>
      <c r="D51" s="386" t="s">
        <v>116</v>
      </c>
      <c r="E51" s="387" t="s">
        <v>557</v>
      </c>
      <c r="F51" s="387" t="s">
        <v>1026</v>
      </c>
      <c r="G51" s="422">
        <v>579</v>
      </c>
      <c r="H51" s="422"/>
      <c r="I51" s="387" t="s">
        <v>1027</v>
      </c>
      <c r="J51" s="514" t="s">
        <v>558</v>
      </c>
      <c r="K51" s="352"/>
      <c r="L51" s="404"/>
      <c r="M51" s="402"/>
      <c r="N51" s="380"/>
      <c r="O51" s="393"/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/>
      <c r="B52" s="418"/>
      <c r="C52" s="421"/>
      <c r="D52" s="386"/>
      <c r="E52" s="387"/>
      <c r="F52" s="387"/>
      <c r="G52" s="422"/>
      <c r="H52" s="422"/>
      <c r="I52" s="387"/>
      <c r="J52" s="514"/>
      <c r="K52" s="352"/>
      <c r="L52" s="404"/>
      <c r="M52" s="402"/>
      <c r="N52" s="380"/>
      <c r="O52" s="393"/>
      <c r="P52" s="4"/>
      <c r="Q52" s="4"/>
      <c r="R52" s="32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394"/>
      <c r="B53" s="418"/>
      <c r="C53" s="421"/>
      <c r="D53" s="386"/>
      <c r="E53" s="387"/>
      <c r="F53" s="387"/>
      <c r="G53" s="422"/>
      <c r="H53" s="422"/>
      <c r="I53" s="387"/>
      <c r="J53" s="352"/>
      <c r="K53" s="352"/>
      <c r="L53" s="404"/>
      <c r="M53" s="402"/>
      <c r="N53" s="380"/>
      <c r="O53" s="393"/>
      <c r="P53" s="4"/>
      <c r="Q53" s="4"/>
      <c r="R53" s="32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ht="44.25" customHeight="1">
      <c r="A54" s="20" t="s">
        <v>560</v>
      </c>
      <c r="B54" s="36"/>
      <c r="C54" s="36"/>
      <c r="D54" s="37"/>
      <c r="E54" s="33"/>
      <c r="F54" s="33"/>
      <c r="G54" s="32"/>
      <c r="H54" s="32" t="s">
        <v>822</v>
      </c>
      <c r="I54" s="33"/>
      <c r="J54" s="14"/>
      <c r="K54" s="76"/>
      <c r="L54" s="77"/>
      <c r="M54" s="76"/>
      <c r="N54" s="78"/>
      <c r="O54" s="76"/>
      <c r="P54" s="4"/>
      <c r="Q54" s="410"/>
      <c r="R54" s="423"/>
      <c r="S54" s="410"/>
      <c r="T54" s="410"/>
      <c r="U54" s="410"/>
      <c r="V54" s="410"/>
      <c r="W54" s="410"/>
      <c r="X54" s="410"/>
      <c r="Y54" s="410"/>
      <c r="Z54" s="37"/>
      <c r="AA54" s="37"/>
      <c r="AB54" s="37"/>
    </row>
    <row r="55" spans="1:34" s="3" customFormat="1">
      <c r="A55" s="26" t="s">
        <v>561</v>
      </c>
      <c r="B55" s="20"/>
      <c r="C55" s="20"/>
      <c r="D55" s="20"/>
      <c r="E55" s="2"/>
      <c r="F55" s="27" t="s">
        <v>562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6" customFormat="1" ht="14.25" customHeight="1">
      <c r="A56" s="26"/>
      <c r="B56" s="20"/>
      <c r="C56" s="20"/>
      <c r="D56" s="20"/>
      <c r="E56" s="29"/>
      <c r="F56" s="27" t="s">
        <v>564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S56" s="3"/>
      <c r="Y56" s="3"/>
      <c r="Z56" s="3"/>
    </row>
    <row r="57" spans="1:34" s="6" customFormat="1" ht="14.25" customHeight="1">
      <c r="A57" s="20"/>
      <c r="B57" s="20"/>
      <c r="C57" s="20"/>
      <c r="D57" s="20"/>
      <c r="E57" s="29"/>
      <c r="F57" s="14"/>
      <c r="G57" s="14"/>
      <c r="H57" s="28"/>
      <c r="I57" s="33"/>
      <c r="J57" s="68"/>
      <c r="K57" s="65"/>
      <c r="L57" s="66"/>
      <c r="M57" s="14"/>
      <c r="N57" s="69"/>
      <c r="O57" s="54"/>
      <c r="P57" s="5"/>
      <c r="Q57" s="1"/>
      <c r="R57" s="9"/>
      <c r="S57" s="3"/>
      <c r="Y57" s="3"/>
      <c r="Z57" s="3"/>
    </row>
    <row r="58" spans="1:34" s="6" customFormat="1" ht="15">
      <c r="A58" s="40" t="s">
        <v>571</v>
      </c>
      <c r="B58" s="40"/>
      <c r="C58" s="40"/>
      <c r="D58" s="40"/>
      <c r="E58" s="29"/>
      <c r="F58" s="14"/>
      <c r="G58" s="9"/>
      <c r="H58" s="14"/>
      <c r="I58" s="9"/>
      <c r="J58" s="85"/>
      <c r="K58" s="9"/>
      <c r="L58" s="9"/>
      <c r="M58" s="9"/>
      <c r="N58" s="9"/>
      <c r="O58" s="86"/>
      <c r="P58"/>
      <c r="Q58" s="1"/>
      <c r="R58" s="9"/>
      <c r="S58" s="3"/>
      <c r="Y58" s="3"/>
      <c r="Z58" s="3"/>
    </row>
    <row r="59" spans="1:34" s="6" customFormat="1" ht="38.25">
      <c r="A59" s="18" t="s">
        <v>16</v>
      </c>
      <c r="B59" s="18" t="s">
        <v>534</v>
      </c>
      <c r="C59" s="18"/>
      <c r="D59" s="19" t="s">
        <v>545</v>
      </c>
      <c r="E59" s="18" t="s">
        <v>546</v>
      </c>
      <c r="F59" s="18" t="s">
        <v>547</v>
      </c>
      <c r="G59" s="18" t="s">
        <v>566</v>
      </c>
      <c r="H59" s="18" t="s">
        <v>549</v>
      </c>
      <c r="I59" s="18" t="s">
        <v>550</v>
      </c>
      <c r="J59" s="17" t="s">
        <v>551</v>
      </c>
      <c r="K59" s="74" t="s">
        <v>572</v>
      </c>
      <c r="L59" s="60" t="s">
        <v>820</v>
      </c>
      <c r="M59" s="74" t="s">
        <v>568</v>
      </c>
      <c r="N59" s="18" t="s">
        <v>569</v>
      </c>
      <c r="O59" s="17" t="s">
        <v>554</v>
      </c>
      <c r="P59" s="87" t="s">
        <v>555</v>
      </c>
      <c r="Q59" s="1"/>
      <c r="R59" s="14"/>
      <c r="S59" s="3"/>
      <c r="Y59" s="3"/>
      <c r="Z59" s="3"/>
    </row>
    <row r="60" spans="1:34" s="369" customFormat="1" ht="13.9" customHeight="1">
      <c r="A60" s="517">
        <v>1</v>
      </c>
      <c r="B60" s="479">
        <v>44252</v>
      </c>
      <c r="C60" s="491"/>
      <c r="D60" s="461" t="s">
        <v>849</v>
      </c>
      <c r="E60" s="492" t="s">
        <v>557</v>
      </c>
      <c r="F60" s="462">
        <v>4530</v>
      </c>
      <c r="G60" s="462">
        <v>4425</v>
      </c>
      <c r="H60" s="462">
        <v>4430</v>
      </c>
      <c r="I60" s="463">
        <v>4730</v>
      </c>
      <c r="J60" s="463" t="s">
        <v>870</v>
      </c>
      <c r="K60" s="518">
        <f t="shared" ref="K60" si="44">H60-F60</f>
        <v>-100</v>
      </c>
      <c r="L60" s="510">
        <f t="shared" ref="L60" si="45">(H60*N60)*0.035%</f>
        <v>193.81250000000003</v>
      </c>
      <c r="M60" s="511">
        <f t="shared" ref="M60" si="46">(K60*N60)-L60</f>
        <v>-12693.8125</v>
      </c>
      <c r="N60" s="463">
        <v>125</v>
      </c>
      <c r="O60" s="512" t="s">
        <v>620</v>
      </c>
      <c r="P60" s="484">
        <v>44256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15">
        <v>2</v>
      </c>
      <c r="B61" s="470">
        <v>44253</v>
      </c>
      <c r="C61" s="448"/>
      <c r="D61" s="446" t="s">
        <v>852</v>
      </c>
      <c r="E61" s="447" t="s">
        <v>557</v>
      </c>
      <c r="F61" s="444">
        <v>1313</v>
      </c>
      <c r="G61" s="444">
        <v>1287</v>
      </c>
      <c r="H61" s="444">
        <v>1342</v>
      </c>
      <c r="I61" s="445">
        <v>1360</v>
      </c>
      <c r="J61" s="445" t="s">
        <v>856</v>
      </c>
      <c r="K61" s="516">
        <f t="shared" ref="K61" si="47">H61-F61</f>
        <v>29</v>
      </c>
      <c r="L61" s="471">
        <f t="shared" ref="L61:L62" si="48">(H61*N61)*0.035%</f>
        <v>258.33500000000004</v>
      </c>
      <c r="M61" s="472">
        <f t="shared" ref="M61" si="49">(K61*N61)-L61</f>
        <v>15691.665000000001</v>
      </c>
      <c r="N61" s="445">
        <v>550</v>
      </c>
      <c r="O61" s="473" t="s">
        <v>556</v>
      </c>
      <c r="P61" s="443">
        <v>44256</v>
      </c>
      <c r="Q61" s="363"/>
      <c r="R61" s="324" t="s">
        <v>792</v>
      </c>
      <c r="S61" s="37"/>
      <c r="Y61" s="37"/>
      <c r="Z61" s="37"/>
    </row>
    <row r="62" spans="1:34" s="369" customFormat="1" ht="13.9" customHeight="1">
      <c r="A62" s="580">
        <v>3</v>
      </c>
      <c r="B62" s="582">
        <v>44256</v>
      </c>
      <c r="C62" s="491"/>
      <c r="D62" s="461" t="s">
        <v>847</v>
      </c>
      <c r="E62" s="492" t="s">
        <v>817</v>
      </c>
      <c r="F62" s="462">
        <v>14705</v>
      </c>
      <c r="G62" s="462">
        <v>14900</v>
      </c>
      <c r="H62" s="462">
        <v>14900</v>
      </c>
      <c r="I62" s="463">
        <v>14500</v>
      </c>
      <c r="J62" s="584" t="s">
        <v>872</v>
      </c>
      <c r="K62" s="510">
        <f>F62-G62</f>
        <v>-195</v>
      </c>
      <c r="L62" s="510">
        <f t="shared" si="48"/>
        <v>391.12500000000006</v>
      </c>
      <c r="M62" s="584">
        <v>-8741</v>
      </c>
      <c r="N62" s="584">
        <v>75</v>
      </c>
      <c r="O62" s="586" t="s">
        <v>620</v>
      </c>
      <c r="P62" s="578">
        <v>44257</v>
      </c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81"/>
      <c r="B63" s="583"/>
      <c r="C63" s="491"/>
      <c r="D63" s="461" t="s">
        <v>846</v>
      </c>
      <c r="E63" s="492" t="s">
        <v>817</v>
      </c>
      <c r="F63" s="462">
        <v>112.5</v>
      </c>
      <c r="G63" s="462"/>
      <c r="H63" s="462">
        <v>27.5</v>
      </c>
      <c r="I63" s="463"/>
      <c r="J63" s="585"/>
      <c r="K63" s="524">
        <f>F63-H63</f>
        <v>85</v>
      </c>
      <c r="L63" s="510">
        <v>100</v>
      </c>
      <c r="M63" s="585"/>
      <c r="N63" s="585"/>
      <c r="O63" s="587"/>
      <c r="P63" s="579"/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15">
        <v>4</v>
      </c>
      <c r="B64" s="470">
        <v>44256</v>
      </c>
      <c r="C64" s="448"/>
      <c r="D64" s="446" t="s">
        <v>858</v>
      </c>
      <c r="E64" s="447" t="s">
        <v>817</v>
      </c>
      <c r="F64" s="444">
        <v>736</v>
      </c>
      <c r="G64" s="444">
        <v>746</v>
      </c>
      <c r="H64" s="444">
        <v>729</v>
      </c>
      <c r="I64" s="445">
        <v>715</v>
      </c>
      <c r="J64" s="445" t="s">
        <v>848</v>
      </c>
      <c r="K64" s="516">
        <f>F64-H64</f>
        <v>7</v>
      </c>
      <c r="L64" s="471">
        <f t="shared" ref="L64:L66" si="50">(H64*N64)*0.035%</f>
        <v>306.18000000000006</v>
      </c>
      <c r="M64" s="472">
        <f t="shared" ref="M64:M66" si="51">(K64*N64)-L64</f>
        <v>8093.82</v>
      </c>
      <c r="N64" s="445">
        <v>1200</v>
      </c>
      <c r="O64" s="473" t="s">
        <v>556</v>
      </c>
      <c r="P64" s="464">
        <v>44256</v>
      </c>
      <c r="Q64" s="363"/>
      <c r="R64" s="324" t="s">
        <v>559</v>
      </c>
      <c r="S64" s="37"/>
      <c r="Y64" s="37"/>
      <c r="Z64" s="37"/>
    </row>
    <row r="65" spans="1:26" s="369" customFormat="1" ht="13.9" customHeight="1">
      <c r="A65" s="515">
        <v>5</v>
      </c>
      <c r="B65" s="470">
        <v>44256</v>
      </c>
      <c r="C65" s="448"/>
      <c r="D65" s="446" t="s">
        <v>865</v>
      </c>
      <c r="E65" s="447" t="s">
        <v>557</v>
      </c>
      <c r="F65" s="444">
        <v>1576.5</v>
      </c>
      <c r="G65" s="444">
        <v>1559</v>
      </c>
      <c r="H65" s="444">
        <v>1589</v>
      </c>
      <c r="I65" s="445">
        <v>1610</v>
      </c>
      <c r="J65" s="445" t="s">
        <v>866</v>
      </c>
      <c r="K65" s="516">
        <f t="shared" ref="K65:K66" si="52">H65-F65</f>
        <v>12.5</v>
      </c>
      <c r="L65" s="471">
        <f t="shared" si="50"/>
        <v>389.30500000000006</v>
      </c>
      <c r="M65" s="472">
        <f t="shared" si="51"/>
        <v>8360.6949999999997</v>
      </c>
      <c r="N65" s="445">
        <v>700</v>
      </c>
      <c r="O65" s="473" t="s">
        <v>556</v>
      </c>
      <c r="P65" s="464">
        <v>44256</v>
      </c>
      <c r="Q65" s="363"/>
      <c r="R65" s="324" t="s">
        <v>792</v>
      </c>
      <c r="S65" s="37"/>
      <c r="Y65" s="37"/>
      <c r="Z65" s="37"/>
    </row>
    <row r="66" spans="1:26" s="369" customFormat="1" ht="13.9" customHeight="1">
      <c r="A66" s="515">
        <v>6</v>
      </c>
      <c r="B66" s="470">
        <v>44256</v>
      </c>
      <c r="C66" s="448"/>
      <c r="D66" s="446" t="s">
        <v>867</v>
      </c>
      <c r="E66" s="447" t="s">
        <v>557</v>
      </c>
      <c r="F66" s="444">
        <v>2190</v>
      </c>
      <c r="G66" s="444">
        <v>2140</v>
      </c>
      <c r="H66" s="444">
        <v>2224</v>
      </c>
      <c r="I66" s="445">
        <v>2290</v>
      </c>
      <c r="J66" s="445" t="s">
        <v>570</v>
      </c>
      <c r="K66" s="516">
        <f t="shared" si="52"/>
        <v>34</v>
      </c>
      <c r="L66" s="471">
        <f t="shared" si="50"/>
        <v>194.60000000000002</v>
      </c>
      <c r="M66" s="472">
        <f t="shared" si="51"/>
        <v>8305.4</v>
      </c>
      <c r="N66" s="445">
        <v>250</v>
      </c>
      <c r="O66" s="473" t="s">
        <v>556</v>
      </c>
      <c r="P66" s="443">
        <v>44257</v>
      </c>
      <c r="Q66" s="363"/>
      <c r="R66" s="324" t="s">
        <v>792</v>
      </c>
      <c r="S66" s="37"/>
      <c r="Y66" s="37"/>
      <c r="Z66" s="37"/>
    </row>
    <row r="67" spans="1:26" s="369" customFormat="1" ht="13.9" customHeight="1">
      <c r="A67" s="515">
        <v>7</v>
      </c>
      <c r="B67" s="470">
        <v>44257</v>
      </c>
      <c r="C67" s="448"/>
      <c r="D67" s="446" t="s">
        <v>873</v>
      </c>
      <c r="E67" s="447" t="s">
        <v>557</v>
      </c>
      <c r="F67" s="444">
        <v>577.5</v>
      </c>
      <c r="G67" s="444">
        <v>570</v>
      </c>
      <c r="H67" s="444">
        <v>585.5</v>
      </c>
      <c r="I67" s="445">
        <v>598</v>
      </c>
      <c r="J67" s="445" t="s">
        <v>874</v>
      </c>
      <c r="K67" s="516">
        <f t="shared" ref="K67" si="53">H67-F67</f>
        <v>8</v>
      </c>
      <c r="L67" s="471">
        <f t="shared" ref="L67" si="54">(H67*N67)*0.035%</f>
        <v>320.29777500000006</v>
      </c>
      <c r="M67" s="472">
        <f t="shared" ref="M67" si="55">(K67*N67)-L67</f>
        <v>12183.702224999999</v>
      </c>
      <c r="N67" s="445">
        <v>1563</v>
      </c>
      <c r="O67" s="473" t="s">
        <v>556</v>
      </c>
      <c r="P67" s="464">
        <v>44257</v>
      </c>
      <c r="Q67" s="363"/>
      <c r="R67" s="324" t="s">
        <v>792</v>
      </c>
      <c r="S67" s="37"/>
      <c r="Y67" s="37"/>
      <c r="Z67" s="37"/>
    </row>
    <row r="68" spans="1:26" s="369" customFormat="1" ht="13.9" customHeight="1">
      <c r="A68" s="515">
        <v>8</v>
      </c>
      <c r="B68" s="470">
        <v>44257</v>
      </c>
      <c r="C68" s="448"/>
      <c r="D68" s="446" t="s">
        <v>877</v>
      </c>
      <c r="E68" s="447" t="s">
        <v>557</v>
      </c>
      <c r="F68" s="444">
        <v>1918</v>
      </c>
      <c r="G68" s="444">
        <v>1892</v>
      </c>
      <c r="H68" s="444">
        <v>1935.5</v>
      </c>
      <c r="I68" s="445">
        <v>1960</v>
      </c>
      <c r="J68" s="445" t="s">
        <v>878</v>
      </c>
      <c r="K68" s="516">
        <f t="shared" ref="K68" si="56">H68-F68</f>
        <v>17.5</v>
      </c>
      <c r="L68" s="471">
        <f t="shared" ref="L68" si="57">(H68*N68)*0.035%</f>
        <v>372.58375000000007</v>
      </c>
      <c r="M68" s="472">
        <f t="shared" ref="M68" si="58">(K68*N68)-L68</f>
        <v>9252.4162500000002</v>
      </c>
      <c r="N68" s="445">
        <v>550</v>
      </c>
      <c r="O68" s="473" t="s">
        <v>556</v>
      </c>
      <c r="P68" s="464">
        <v>44257</v>
      </c>
      <c r="Q68" s="363"/>
      <c r="R68" s="324" t="s">
        <v>792</v>
      </c>
      <c r="S68" s="37"/>
      <c r="Y68" s="37"/>
      <c r="Z68" s="37"/>
    </row>
    <row r="69" spans="1:26" s="369" customFormat="1" ht="13.9" customHeight="1">
      <c r="A69" s="525">
        <v>9</v>
      </c>
      <c r="B69" s="479">
        <v>44258</v>
      </c>
      <c r="C69" s="491"/>
      <c r="D69" s="461" t="s">
        <v>847</v>
      </c>
      <c r="E69" s="492" t="s">
        <v>817</v>
      </c>
      <c r="F69" s="462">
        <v>15075</v>
      </c>
      <c r="G69" s="462">
        <v>15180</v>
      </c>
      <c r="H69" s="462">
        <v>15180</v>
      </c>
      <c r="I69" s="463">
        <v>14850</v>
      </c>
      <c r="J69" s="463" t="s">
        <v>884</v>
      </c>
      <c r="K69" s="526">
        <f>F69-H69</f>
        <v>-105</v>
      </c>
      <c r="L69" s="510">
        <f t="shared" ref="L69" si="59">(H69*N69)*0.035%</f>
        <v>398.47500000000008</v>
      </c>
      <c r="M69" s="511">
        <f t="shared" ref="M69" si="60">(K69*N69)-L69</f>
        <v>-8273.4750000000004</v>
      </c>
      <c r="N69" s="463">
        <v>75</v>
      </c>
      <c r="O69" s="512" t="s">
        <v>620</v>
      </c>
      <c r="P69" s="527">
        <v>44258</v>
      </c>
      <c r="Q69" s="363"/>
      <c r="R69" s="324" t="s">
        <v>559</v>
      </c>
      <c r="S69" s="37"/>
      <c r="Y69" s="37"/>
      <c r="Z69" s="37"/>
    </row>
    <row r="70" spans="1:26" s="369" customFormat="1" ht="13.9" customHeight="1">
      <c r="A70" s="525">
        <v>10</v>
      </c>
      <c r="B70" s="479">
        <v>44258</v>
      </c>
      <c r="C70" s="491"/>
      <c r="D70" s="461" t="s">
        <v>858</v>
      </c>
      <c r="E70" s="492" t="s">
        <v>817</v>
      </c>
      <c r="F70" s="462">
        <v>744</v>
      </c>
      <c r="G70" s="462">
        <v>755</v>
      </c>
      <c r="H70" s="462">
        <v>754</v>
      </c>
      <c r="I70" s="463">
        <v>725</v>
      </c>
      <c r="J70" s="463" t="s">
        <v>885</v>
      </c>
      <c r="K70" s="526">
        <f>F70-H70</f>
        <v>-10</v>
      </c>
      <c r="L70" s="510">
        <f t="shared" ref="L70" si="61">(H70*N70)*0.035%</f>
        <v>316.68000000000006</v>
      </c>
      <c r="M70" s="511">
        <f t="shared" ref="M70" si="62">(K70*N70)-L70</f>
        <v>-12316.68</v>
      </c>
      <c r="N70" s="463">
        <v>1200</v>
      </c>
      <c r="O70" s="512" t="s">
        <v>620</v>
      </c>
      <c r="P70" s="527">
        <v>44258</v>
      </c>
      <c r="Q70" s="363"/>
      <c r="R70" s="324" t="s">
        <v>559</v>
      </c>
      <c r="S70" s="37"/>
      <c r="Y70" s="37"/>
      <c r="Z70" s="37"/>
    </row>
    <row r="71" spans="1:26" s="369" customFormat="1" ht="13.9" customHeight="1">
      <c r="A71" s="528">
        <v>11</v>
      </c>
      <c r="B71" s="479">
        <v>44260</v>
      </c>
      <c r="C71" s="491"/>
      <c r="D71" s="461" t="s">
        <v>905</v>
      </c>
      <c r="E71" s="492" t="s">
        <v>817</v>
      </c>
      <c r="F71" s="462">
        <v>7175</v>
      </c>
      <c r="G71" s="462">
        <v>7280</v>
      </c>
      <c r="H71" s="462">
        <v>7280</v>
      </c>
      <c r="I71" s="463">
        <v>6950</v>
      </c>
      <c r="J71" s="463" t="s">
        <v>884</v>
      </c>
      <c r="K71" s="529">
        <f>F71-H71</f>
        <v>-105</v>
      </c>
      <c r="L71" s="510">
        <f t="shared" ref="L71:L72" si="63">(H71*N71)*0.035%</f>
        <v>254.80000000000004</v>
      </c>
      <c r="M71" s="511">
        <f t="shared" ref="M71:M72" si="64">(K71*N71)-L71</f>
        <v>-10754.8</v>
      </c>
      <c r="N71" s="463">
        <v>100</v>
      </c>
      <c r="O71" s="512" t="s">
        <v>620</v>
      </c>
      <c r="P71" s="527">
        <v>44260</v>
      </c>
      <c r="Q71" s="363"/>
      <c r="R71" s="324" t="s">
        <v>559</v>
      </c>
      <c r="S71" s="37"/>
      <c r="Y71" s="37"/>
      <c r="Z71" s="37"/>
    </row>
    <row r="72" spans="1:26" s="369" customFormat="1" ht="13.9" customHeight="1">
      <c r="A72" s="515">
        <v>12</v>
      </c>
      <c r="B72" s="470">
        <v>44263</v>
      </c>
      <c r="C72" s="448"/>
      <c r="D72" s="446" t="s">
        <v>865</v>
      </c>
      <c r="E72" s="447" t="s">
        <v>557</v>
      </c>
      <c r="F72" s="444">
        <v>1635</v>
      </c>
      <c r="G72" s="444">
        <v>1617</v>
      </c>
      <c r="H72" s="444">
        <v>1648</v>
      </c>
      <c r="I72" s="445">
        <v>1665</v>
      </c>
      <c r="J72" s="445" t="s">
        <v>901</v>
      </c>
      <c r="K72" s="516">
        <f t="shared" ref="K72" si="65">H72-F72</f>
        <v>13</v>
      </c>
      <c r="L72" s="471">
        <f t="shared" si="63"/>
        <v>403.76000000000005</v>
      </c>
      <c r="M72" s="472">
        <f t="shared" si="64"/>
        <v>8696.24</v>
      </c>
      <c r="N72" s="445">
        <v>700</v>
      </c>
      <c r="O72" s="473" t="s">
        <v>556</v>
      </c>
      <c r="P72" s="464">
        <v>44263</v>
      </c>
      <c r="Q72" s="363"/>
      <c r="R72" s="324" t="s">
        <v>792</v>
      </c>
      <c r="S72" s="37"/>
      <c r="Y72" s="37"/>
      <c r="Z72" s="37"/>
    </row>
    <row r="73" spans="1:26" s="369" customFormat="1" ht="13.9" customHeight="1">
      <c r="A73" s="515">
        <v>13</v>
      </c>
      <c r="B73" s="470">
        <v>44263</v>
      </c>
      <c r="C73" s="448"/>
      <c r="D73" s="446" t="s">
        <v>877</v>
      </c>
      <c r="E73" s="447" t="s">
        <v>557</v>
      </c>
      <c r="F73" s="444">
        <v>1905</v>
      </c>
      <c r="G73" s="444">
        <v>1883</v>
      </c>
      <c r="H73" s="444">
        <v>1926.5</v>
      </c>
      <c r="I73" s="445">
        <v>1950</v>
      </c>
      <c r="J73" s="445" t="s">
        <v>924</v>
      </c>
      <c r="K73" s="516">
        <f t="shared" ref="K73" si="66">H73-F73</f>
        <v>21.5</v>
      </c>
      <c r="L73" s="471">
        <f t="shared" ref="L73" si="67">(H73*N73)*0.035%</f>
        <v>370.85125000000005</v>
      </c>
      <c r="M73" s="472">
        <f t="shared" ref="M73" si="68">(K73*N73)-L73</f>
        <v>11454.14875</v>
      </c>
      <c r="N73" s="445">
        <v>550</v>
      </c>
      <c r="O73" s="473" t="s">
        <v>556</v>
      </c>
      <c r="P73" s="464">
        <v>44263</v>
      </c>
      <c r="Q73" s="363"/>
      <c r="R73" s="324" t="s">
        <v>792</v>
      </c>
      <c r="S73" s="37"/>
      <c r="Y73" s="37"/>
      <c r="Z73" s="37"/>
    </row>
    <row r="74" spans="1:26" s="369" customFormat="1" ht="13.9" customHeight="1">
      <c r="A74" s="515">
        <v>14</v>
      </c>
      <c r="B74" s="470">
        <v>44263</v>
      </c>
      <c r="C74" s="448"/>
      <c r="D74" s="446" t="s">
        <v>913</v>
      </c>
      <c r="E74" s="447" t="s">
        <v>557</v>
      </c>
      <c r="F74" s="444">
        <v>348.5</v>
      </c>
      <c r="G74" s="444">
        <v>340</v>
      </c>
      <c r="H74" s="444">
        <v>353.5</v>
      </c>
      <c r="I74" s="445">
        <v>365</v>
      </c>
      <c r="J74" s="445" t="s">
        <v>923</v>
      </c>
      <c r="K74" s="516">
        <f t="shared" ref="K74:K75" si="69">H74-F74</f>
        <v>5</v>
      </c>
      <c r="L74" s="471">
        <f t="shared" ref="L74:L75" si="70">(H74*N74)*0.035%</f>
        <v>191.77375000000004</v>
      </c>
      <c r="M74" s="472">
        <f t="shared" ref="M74:M75" si="71">(K74*N74)-L74</f>
        <v>7558.2262499999997</v>
      </c>
      <c r="N74" s="445">
        <v>1550</v>
      </c>
      <c r="O74" s="473" t="s">
        <v>556</v>
      </c>
      <c r="P74" s="464">
        <v>44263</v>
      </c>
      <c r="Q74" s="363"/>
      <c r="R74" s="324" t="s">
        <v>559</v>
      </c>
      <c r="S74" s="37"/>
      <c r="Y74" s="37"/>
      <c r="Z74" s="37"/>
    </row>
    <row r="75" spans="1:26" s="369" customFormat="1" ht="13.9" customHeight="1">
      <c r="A75" s="532">
        <v>15</v>
      </c>
      <c r="B75" s="479">
        <v>44263</v>
      </c>
      <c r="C75" s="491"/>
      <c r="D75" s="461" t="s">
        <v>914</v>
      </c>
      <c r="E75" s="492" t="s">
        <v>557</v>
      </c>
      <c r="F75" s="462">
        <v>910</v>
      </c>
      <c r="G75" s="462">
        <v>898</v>
      </c>
      <c r="H75" s="462">
        <v>898</v>
      </c>
      <c r="I75" s="463">
        <v>930</v>
      </c>
      <c r="J75" s="463" t="s">
        <v>932</v>
      </c>
      <c r="K75" s="533">
        <f t="shared" si="69"/>
        <v>-12</v>
      </c>
      <c r="L75" s="510">
        <f t="shared" si="70"/>
        <v>314.30000000000007</v>
      </c>
      <c r="M75" s="511">
        <f t="shared" si="71"/>
        <v>-12314.3</v>
      </c>
      <c r="N75" s="463">
        <v>1000</v>
      </c>
      <c r="O75" s="512" t="s">
        <v>620</v>
      </c>
      <c r="P75" s="484">
        <v>44264</v>
      </c>
      <c r="Q75" s="363"/>
      <c r="R75" s="324" t="s">
        <v>792</v>
      </c>
      <c r="S75" s="37"/>
      <c r="Y75" s="37"/>
      <c r="Z75" s="37"/>
    </row>
    <row r="76" spans="1:26" s="369" customFormat="1" ht="13.9" customHeight="1">
      <c r="A76" s="532">
        <v>16</v>
      </c>
      <c r="B76" s="479">
        <v>44264</v>
      </c>
      <c r="C76" s="491"/>
      <c r="D76" s="461" t="s">
        <v>913</v>
      </c>
      <c r="E76" s="492" t="s">
        <v>557</v>
      </c>
      <c r="F76" s="462">
        <v>347.5</v>
      </c>
      <c r="G76" s="462">
        <v>339.5</v>
      </c>
      <c r="H76" s="462">
        <v>339.5</v>
      </c>
      <c r="I76" s="463">
        <v>365</v>
      </c>
      <c r="J76" s="463" t="s">
        <v>909</v>
      </c>
      <c r="K76" s="533">
        <f t="shared" ref="K76:K77" si="72">H76-F76</f>
        <v>-8</v>
      </c>
      <c r="L76" s="510">
        <f t="shared" ref="L76:L77" si="73">(H76*N76)*0.035%</f>
        <v>184.17875000000004</v>
      </c>
      <c r="M76" s="511">
        <f t="shared" ref="M76:M77" si="74">(K76*N76)-L76</f>
        <v>-12584.178749999999</v>
      </c>
      <c r="N76" s="463">
        <v>1550</v>
      </c>
      <c r="O76" s="512" t="s">
        <v>620</v>
      </c>
      <c r="P76" s="527">
        <v>44264</v>
      </c>
      <c r="Q76" s="363"/>
      <c r="R76" s="324" t="s">
        <v>559</v>
      </c>
      <c r="S76" s="37"/>
      <c r="Y76" s="37"/>
      <c r="Z76" s="37"/>
    </row>
    <row r="77" spans="1:26" s="369" customFormat="1" ht="13.9" customHeight="1">
      <c r="A77" s="515">
        <v>17</v>
      </c>
      <c r="B77" s="470">
        <v>44264</v>
      </c>
      <c r="C77" s="448"/>
      <c r="D77" s="446" t="s">
        <v>865</v>
      </c>
      <c r="E77" s="447" t="s">
        <v>557</v>
      </c>
      <c r="F77" s="444">
        <v>1631.5</v>
      </c>
      <c r="G77" s="444">
        <v>1614</v>
      </c>
      <c r="H77" s="444">
        <v>1644</v>
      </c>
      <c r="I77" s="445">
        <v>1665</v>
      </c>
      <c r="J77" s="445" t="s">
        <v>937</v>
      </c>
      <c r="K77" s="516">
        <f t="shared" si="72"/>
        <v>12.5</v>
      </c>
      <c r="L77" s="471">
        <f t="shared" si="73"/>
        <v>402.78000000000009</v>
      </c>
      <c r="M77" s="472">
        <f t="shared" si="74"/>
        <v>8347.2199999999993</v>
      </c>
      <c r="N77" s="445">
        <v>700</v>
      </c>
      <c r="O77" s="473" t="s">
        <v>556</v>
      </c>
      <c r="P77" s="464">
        <v>44264</v>
      </c>
      <c r="Q77" s="363"/>
      <c r="R77" s="324" t="s">
        <v>792</v>
      </c>
      <c r="S77" s="37"/>
      <c r="Y77" s="37"/>
      <c r="Z77" s="37"/>
    </row>
    <row r="78" spans="1:26" s="369" customFormat="1" ht="13.9" customHeight="1">
      <c r="A78" s="515">
        <v>18</v>
      </c>
      <c r="B78" s="470">
        <v>44264</v>
      </c>
      <c r="C78" s="448"/>
      <c r="D78" s="446" t="s">
        <v>877</v>
      </c>
      <c r="E78" s="447" t="s">
        <v>557</v>
      </c>
      <c r="F78" s="444">
        <v>1902</v>
      </c>
      <c r="G78" s="444">
        <v>1877</v>
      </c>
      <c r="H78" s="444">
        <v>1922.5</v>
      </c>
      <c r="I78" s="445">
        <v>1950</v>
      </c>
      <c r="J78" s="445" t="s">
        <v>938</v>
      </c>
      <c r="K78" s="516">
        <f t="shared" ref="K78:K79" si="75">H78-F78</f>
        <v>20.5</v>
      </c>
      <c r="L78" s="471">
        <f t="shared" ref="L78:L79" si="76">(H78*N78)*0.035%</f>
        <v>370.08125000000007</v>
      </c>
      <c r="M78" s="472">
        <f t="shared" ref="M78:M79" si="77">(K78*N78)-L78</f>
        <v>10904.918750000001</v>
      </c>
      <c r="N78" s="445">
        <v>550</v>
      </c>
      <c r="O78" s="473" t="s">
        <v>556</v>
      </c>
      <c r="P78" s="443">
        <v>44265</v>
      </c>
      <c r="Q78" s="363"/>
      <c r="R78" s="324" t="s">
        <v>792</v>
      </c>
      <c r="S78" s="37"/>
      <c r="Y78" s="37"/>
      <c r="Z78" s="37"/>
    </row>
    <row r="79" spans="1:26" s="369" customFormat="1" ht="13.9" customHeight="1">
      <c r="A79" s="537">
        <v>19</v>
      </c>
      <c r="B79" s="479">
        <v>44265</v>
      </c>
      <c r="C79" s="491"/>
      <c r="D79" s="461" t="s">
        <v>944</v>
      </c>
      <c r="E79" s="492" t="s">
        <v>557</v>
      </c>
      <c r="F79" s="462">
        <v>860</v>
      </c>
      <c r="G79" s="462">
        <v>840</v>
      </c>
      <c r="H79" s="462">
        <v>840</v>
      </c>
      <c r="I79" s="463">
        <v>900</v>
      </c>
      <c r="J79" s="463" t="s">
        <v>969</v>
      </c>
      <c r="K79" s="538">
        <f t="shared" si="75"/>
        <v>-20</v>
      </c>
      <c r="L79" s="510">
        <f t="shared" si="76"/>
        <v>191.10000000000002</v>
      </c>
      <c r="M79" s="511">
        <f t="shared" si="77"/>
        <v>-13191.1</v>
      </c>
      <c r="N79" s="463">
        <v>650</v>
      </c>
      <c r="O79" s="512" t="s">
        <v>620</v>
      </c>
      <c r="P79" s="484">
        <v>44270</v>
      </c>
      <c r="Q79" s="363"/>
      <c r="R79" s="324" t="s">
        <v>792</v>
      </c>
      <c r="S79" s="37"/>
      <c r="Y79" s="37"/>
      <c r="Z79" s="37"/>
    </row>
    <row r="80" spans="1:26" s="369" customFormat="1" ht="13.9" customHeight="1">
      <c r="A80" s="537">
        <v>20</v>
      </c>
      <c r="B80" s="479">
        <v>44265</v>
      </c>
      <c r="C80" s="491"/>
      <c r="D80" s="461" t="s">
        <v>849</v>
      </c>
      <c r="E80" s="492" t="s">
        <v>557</v>
      </c>
      <c r="F80" s="462">
        <v>4505</v>
      </c>
      <c r="G80" s="462">
        <v>4395</v>
      </c>
      <c r="H80" s="462">
        <v>4405</v>
      </c>
      <c r="I80" s="463">
        <v>4700</v>
      </c>
      <c r="J80" s="463" t="s">
        <v>870</v>
      </c>
      <c r="K80" s="538">
        <f t="shared" ref="K80" si="78">H80-F80</f>
        <v>-100</v>
      </c>
      <c r="L80" s="510">
        <f t="shared" ref="L80" si="79">(H80*N80)*0.035%</f>
        <v>192.71875000000003</v>
      </c>
      <c r="M80" s="511">
        <f t="shared" ref="M80" si="80">(K80*N80)-L80</f>
        <v>-12692.71875</v>
      </c>
      <c r="N80" s="463">
        <v>125</v>
      </c>
      <c r="O80" s="512" t="s">
        <v>620</v>
      </c>
      <c r="P80" s="484">
        <v>44270</v>
      </c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15">
        <v>21</v>
      </c>
      <c r="B81" s="470">
        <v>44265</v>
      </c>
      <c r="C81" s="448"/>
      <c r="D81" s="446" t="s">
        <v>946</v>
      </c>
      <c r="E81" s="447" t="s">
        <v>557</v>
      </c>
      <c r="F81" s="444">
        <v>1371</v>
      </c>
      <c r="G81" s="444">
        <v>1349</v>
      </c>
      <c r="H81" s="444">
        <v>1390.5</v>
      </c>
      <c r="I81" s="445">
        <v>1410</v>
      </c>
      <c r="J81" s="445" t="s">
        <v>947</v>
      </c>
      <c r="K81" s="516">
        <f t="shared" ref="K81:K82" si="81">H81-F81</f>
        <v>19.5</v>
      </c>
      <c r="L81" s="471">
        <f t="shared" ref="L81:L82" si="82">(H81*N81)*0.035%</f>
        <v>292.00500000000005</v>
      </c>
      <c r="M81" s="472">
        <f t="shared" ref="M81:M82" si="83">(K81*N81)-L81</f>
        <v>11407.995000000001</v>
      </c>
      <c r="N81" s="445">
        <v>600</v>
      </c>
      <c r="O81" s="473" t="s">
        <v>556</v>
      </c>
      <c r="P81" s="443">
        <v>44267</v>
      </c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37">
        <v>22</v>
      </c>
      <c r="B82" s="479">
        <v>44267</v>
      </c>
      <c r="C82" s="491"/>
      <c r="D82" s="461" t="s">
        <v>865</v>
      </c>
      <c r="E82" s="492" t="s">
        <v>557</v>
      </c>
      <c r="F82" s="462">
        <v>1633.5</v>
      </c>
      <c r="G82" s="462">
        <v>1615</v>
      </c>
      <c r="H82" s="462">
        <v>1615</v>
      </c>
      <c r="I82" s="463">
        <v>1665</v>
      </c>
      <c r="J82" s="463" t="s">
        <v>970</v>
      </c>
      <c r="K82" s="538">
        <f t="shared" si="81"/>
        <v>-18.5</v>
      </c>
      <c r="L82" s="510">
        <f t="shared" si="82"/>
        <v>395.67500000000007</v>
      </c>
      <c r="M82" s="511">
        <f t="shared" si="83"/>
        <v>-13345.674999999999</v>
      </c>
      <c r="N82" s="463">
        <v>700</v>
      </c>
      <c r="O82" s="512" t="s">
        <v>620</v>
      </c>
      <c r="P82" s="484">
        <v>44270</v>
      </c>
      <c r="Q82" s="363"/>
      <c r="R82" s="324" t="s">
        <v>792</v>
      </c>
      <c r="S82" s="37"/>
      <c r="Y82" s="37"/>
      <c r="Z82" s="37"/>
    </row>
    <row r="83" spans="1:34" s="369" customFormat="1" ht="13.9" customHeight="1">
      <c r="A83" s="515">
        <v>23</v>
      </c>
      <c r="B83" s="470">
        <v>44267</v>
      </c>
      <c r="C83" s="448"/>
      <c r="D83" s="446" t="s">
        <v>957</v>
      </c>
      <c r="E83" s="447" t="s">
        <v>557</v>
      </c>
      <c r="F83" s="444">
        <v>3450</v>
      </c>
      <c r="G83" s="444">
        <v>3385</v>
      </c>
      <c r="H83" s="444">
        <v>3487.5</v>
      </c>
      <c r="I83" s="445" t="s">
        <v>958</v>
      </c>
      <c r="J83" s="445" t="s">
        <v>986</v>
      </c>
      <c r="K83" s="516">
        <f t="shared" ref="K83" si="84">H83-F83</f>
        <v>37.5</v>
      </c>
      <c r="L83" s="471">
        <f t="shared" ref="L83" si="85">(H83*N83)*0.035%</f>
        <v>244.12500000000003</v>
      </c>
      <c r="M83" s="472">
        <f t="shared" ref="M83" si="86">(K83*N83)-L83</f>
        <v>7255.875</v>
      </c>
      <c r="N83" s="445">
        <v>200</v>
      </c>
      <c r="O83" s="473" t="s">
        <v>556</v>
      </c>
      <c r="P83" s="443">
        <v>44271</v>
      </c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537">
        <v>24</v>
      </c>
      <c r="B84" s="479">
        <v>44267</v>
      </c>
      <c r="C84" s="491"/>
      <c r="D84" s="461" t="s">
        <v>959</v>
      </c>
      <c r="E84" s="492" t="s">
        <v>557</v>
      </c>
      <c r="F84" s="462">
        <v>1920</v>
      </c>
      <c r="G84" s="462">
        <v>1895</v>
      </c>
      <c r="H84" s="462">
        <v>1895</v>
      </c>
      <c r="I84" s="463">
        <v>1970</v>
      </c>
      <c r="J84" s="463" t="s">
        <v>971</v>
      </c>
      <c r="K84" s="538">
        <f t="shared" ref="K84" si="87">H84-F84</f>
        <v>-25</v>
      </c>
      <c r="L84" s="510">
        <f t="shared" ref="L84" si="88">(H84*N84)*0.035%</f>
        <v>364.78750000000008</v>
      </c>
      <c r="M84" s="511">
        <f t="shared" ref="M84" si="89">(K84*N84)-L84</f>
        <v>-14114.7875</v>
      </c>
      <c r="N84" s="463">
        <v>550</v>
      </c>
      <c r="O84" s="512" t="s">
        <v>620</v>
      </c>
      <c r="P84" s="484">
        <v>44270</v>
      </c>
      <c r="Q84" s="363"/>
      <c r="R84" s="324" t="s">
        <v>792</v>
      </c>
      <c r="S84" s="37"/>
      <c r="Y84" s="37"/>
      <c r="Z84" s="37"/>
    </row>
    <row r="85" spans="1:34" s="369" customFormat="1" ht="13.9" customHeight="1">
      <c r="A85" s="541">
        <v>25</v>
      </c>
      <c r="B85" s="479">
        <v>44271</v>
      </c>
      <c r="C85" s="491"/>
      <c r="D85" s="461" t="s">
        <v>991</v>
      </c>
      <c r="E85" s="492" t="s">
        <v>557</v>
      </c>
      <c r="F85" s="462">
        <v>382.25</v>
      </c>
      <c r="G85" s="462">
        <v>377</v>
      </c>
      <c r="H85" s="462">
        <v>378</v>
      </c>
      <c r="I85" s="463">
        <v>390</v>
      </c>
      <c r="J85" s="463" t="s">
        <v>992</v>
      </c>
      <c r="K85" s="542">
        <f t="shared" ref="K85" si="90">H85-F85</f>
        <v>-4.25</v>
      </c>
      <c r="L85" s="510">
        <f t="shared" ref="L85" si="91">(H85*N85)*0.035%</f>
        <v>396.90000000000003</v>
      </c>
      <c r="M85" s="511">
        <f t="shared" ref="M85" si="92">(K85*N85)-L85</f>
        <v>-13146.9</v>
      </c>
      <c r="N85" s="463">
        <v>3000</v>
      </c>
      <c r="O85" s="512" t="s">
        <v>620</v>
      </c>
      <c r="P85" s="484">
        <v>44271</v>
      </c>
      <c r="Q85" s="363"/>
      <c r="R85" s="324" t="s">
        <v>559</v>
      </c>
      <c r="S85" s="37"/>
      <c r="Y85" s="37"/>
      <c r="Z85" s="37"/>
    </row>
    <row r="86" spans="1:34" s="369" customFormat="1" ht="13.9" customHeight="1">
      <c r="A86" s="541">
        <v>26</v>
      </c>
      <c r="B86" s="479">
        <v>44271</v>
      </c>
      <c r="C86" s="491"/>
      <c r="D86" s="461" t="s">
        <v>997</v>
      </c>
      <c r="E86" s="492" t="s">
        <v>557</v>
      </c>
      <c r="F86" s="462">
        <v>607</v>
      </c>
      <c r="G86" s="462">
        <v>597</v>
      </c>
      <c r="H86" s="462">
        <v>597.5</v>
      </c>
      <c r="I86" s="463" t="s">
        <v>998</v>
      </c>
      <c r="J86" s="463" t="s">
        <v>999</v>
      </c>
      <c r="K86" s="542">
        <f t="shared" ref="K86:K87" si="93">H86-F86</f>
        <v>-9.5</v>
      </c>
      <c r="L86" s="510">
        <f t="shared" ref="L86:L87" si="94">(H86*N86)*0.035%</f>
        <v>282.31875000000002</v>
      </c>
      <c r="M86" s="511">
        <f t="shared" ref="M86:M87" si="95">(K86*N86)-L86</f>
        <v>-13107.31875</v>
      </c>
      <c r="N86" s="463">
        <v>1350</v>
      </c>
      <c r="O86" s="512" t="s">
        <v>620</v>
      </c>
      <c r="P86" s="484">
        <v>44271</v>
      </c>
      <c r="Q86" s="363"/>
      <c r="R86" s="324" t="s">
        <v>559</v>
      </c>
      <c r="S86" s="37"/>
      <c r="Y86" s="37"/>
      <c r="Z86" s="37"/>
    </row>
    <row r="87" spans="1:34" s="369" customFormat="1" ht="13.9" customHeight="1">
      <c r="A87" s="515">
        <v>27</v>
      </c>
      <c r="B87" s="470">
        <v>44271</v>
      </c>
      <c r="C87" s="448"/>
      <c r="D87" s="446" t="s">
        <v>1000</v>
      </c>
      <c r="E87" s="447" t="s">
        <v>557</v>
      </c>
      <c r="F87" s="444">
        <v>1863</v>
      </c>
      <c r="G87" s="444">
        <v>1838</v>
      </c>
      <c r="H87" s="444">
        <v>1877.5</v>
      </c>
      <c r="I87" s="445" t="s">
        <v>1001</v>
      </c>
      <c r="J87" s="445" t="s">
        <v>1002</v>
      </c>
      <c r="K87" s="516">
        <f t="shared" si="93"/>
        <v>14.5</v>
      </c>
      <c r="L87" s="471">
        <f t="shared" si="94"/>
        <v>361.41875000000005</v>
      </c>
      <c r="M87" s="472">
        <f t="shared" si="95"/>
        <v>7613.5812500000002</v>
      </c>
      <c r="N87" s="445">
        <v>550</v>
      </c>
      <c r="O87" s="473" t="s">
        <v>556</v>
      </c>
      <c r="P87" s="464">
        <v>44271</v>
      </c>
      <c r="Q87" s="363"/>
      <c r="R87" s="324" t="s">
        <v>792</v>
      </c>
      <c r="S87" s="37"/>
      <c r="Y87" s="37"/>
      <c r="Z87" s="37"/>
    </row>
    <row r="88" spans="1:34" s="369" customFormat="1" ht="13.9" customHeight="1">
      <c r="A88" s="539">
        <v>28</v>
      </c>
      <c r="B88" s="418">
        <v>44271</v>
      </c>
      <c r="C88" s="419"/>
      <c r="D88" s="412" t="s">
        <v>1003</v>
      </c>
      <c r="E88" s="413" t="s">
        <v>557</v>
      </c>
      <c r="F88" s="387" t="s">
        <v>1004</v>
      </c>
      <c r="G88" s="387">
        <v>2190</v>
      </c>
      <c r="H88" s="387"/>
      <c r="I88" s="352">
        <v>2350</v>
      </c>
      <c r="J88" s="352" t="s">
        <v>558</v>
      </c>
      <c r="K88" s="540"/>
      <c r="L88" s="406"/>
      <c r="M88" s="508"/>
      <c r="N88" s="352"/>
      <c r="O88" s="380"/>
      <c r="P88" s="393"/>
      <c r="Q88" s="363"/>
      <c r="R88" s="324" t="s">
        <v>792</v>
      </c>
      <c r="S88" s="37"/>
      <c r="Y88" s="37"/>
      <c r="Z88" s="37"/>
    </row>
    <row r="89" spans="1:34" s="369" customFormat="1" ht="13.9" customHeight="1">
      <c r="A89" s="556">
        <v>29</v>
      </c>
      <c r="B89" s="479">
        <v>44271</v>
      </c>
      <c r="C89" s="491"/>
      <c r="D89" s="461" t="s">
        <v>1005</v>
      </c>
      <c r="E89" s="492" t="s">
        <v>557</v>
      </c>
      <c r="F89" s="462">
        <v>743</v>
      </c>
      <c r="G89" s="462">
        <v>732</v>
      </c>
      <c r="H89" s="462">
        <v>733</v>
      </c>
      <c r="I89" s="463">
        <v>764</v>
      </c>
      <c r="J89" s="463" t="s">
        <v>1023</v>
      </c>
      <c r="K89" s="557">
        <f t="shared" ref="K89:K90" si="96">H89-F89</f>
        <v>-10</v>
      </c>
      <c r="L89" s="510">
        <f t="shared" ref="L89:L90" si="97">(H89*N89)*0.035%</f>
        <v>307.86000000000007</v>
      </c>
      <c r="M89" s="511">
        <f t="shared" ref="M89:M90" si="98">(K89*N89)-L89</f>
        <v>-12307.86</v>
      </c>
      <c r="N89" s="463">
        <v>1200</v>
      </c>
      <c r="O89" s="512" t="s">
        <v>620</v>
      </c>
      <c r="P89" s="484">
        <v>44272</v>
      </c>
      <c r="Q89" s="363"/>
      <c r="R89" s="324" t="s">
        <v>792</v>
      </c>
      <c r="S89" s="37"/>
      <c r="Y89" s="37"/>
      <c r="Z89" s="37"/>
    </row>
    <row r="90" spans="1:34" s="369" customFormat="1" ht="13.9" customHeight="1">
      <c r="A90" s="515">
        <v>30</v>
      </c>
      <c r="B90" s="470">
        <v>44272</v>
      </c>
      <c r="C90" s="448"/>
      <c r="D90" s="446" t="s">
        <v>957</v>
      </c>
      <c r="E90" s="447" t="s">
        <v>557</v>
      </c>
      <c r="F90" s="444">
        <v>3452.5</v>
      </c>
      <c r="G90" s="444">
        <v>3385</v>
      </c>
      <c r="H90" s="444">
        <v>3490</v>
      </c>
      <c r="I90" s="445" t="s">
        <v>958</v>
      </c>
      <c r="J90" s="445" t="s">
        <v>986</v>
      </c>
      <c r="K90" s="516">
        <f t="shared" si="96"/>
        <v>37.5</v>
      </c>
      <c r="L90" s="471">
        <f t="shared" si="97"/>
        <v>244.30000000000004</v>
      </c>
      <c r="M90" s="472">
        <f t="shared" si="98"/>
        <v>7255.7</v>
      </c>
      <c r="N90" s="445">
        <v>200</v>
      </c>
      <c r="O90" s="473" t="s">
        <v>556</v>
      </c>
      <c r="P90" s="464">
        <v>44272</v>
      </c>
      <c r="Q90" s="363"/>
      <c r="R90" s="324" t="s">
        <v>559</v>
      </c>
      <c r="S90" s="37"/>
      <c r="Y90" s="37"/>
      <c r="Z90" s="37"/>
    </row>
    <row r="91" spans="1:34" s="369" customFormat="1" ht="13.9" customHeight="1">
      <c r="A91" s="556">
        <v>31</v>
      </c>
      <c r="B91" s="479">
        <v>44272</v>
      </c>
      <c r="C91" s="491"/>
      <c r="D91" s="461" t="s">
        <v>1024</v>
      </c>
      <c r="E91" s="492" t="s">
        <v>557</v>
      </c>
      <c r="F91" s="462">
        <v>14860</v>
      </c>
      <c r="G91" s="462">
        <v>14750</v>
      </c>
      <c r="H91" s="462">
        <v>14770</v>
      </c>
      <c r="I91" s="463" t="s">
        <v>1025</v>
      </c>
      <c r="J91" s="463" t="s">
        <v>967</v>
      </c>
      <c r="K91" s="557">
        <f t="shared" ref="K91" si="99">H91-F91</f>
        <v>-90</v>
      </c>
      <c r="L91" s="510">
        <f t="shared" ref="L91" si="100">(H91*N91)*0.035%</f>
        <v>387.71250000000003</v>
      </c>
      <c r="M91" s="511">
        <f t="shared" ref="M91" si="101">(K91*N91)-L91</f>
        <v>-7137.7124999999996</v>
      </c>
      <c r="N91" s="463">
        <v>75</v>
      </c>
      <c r="O91" s="512" t="s">
        <v>620</v>
      </c>
      <c r="P91" s="527">
        <v>44272</v>
      </c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554"/>
      <c r="B92" s="418"/>
      <c r="C92" s="419"/>
      <c r="D92" s="412"/>
      <c r="E92" s="413"/>
      <c r="F92" s="387"/>
      <c r="G92" s="387"/>
      <c r="H92" s="387"/>
      <c r="I92" s="352"/>
      <c r="J92" s="352"/>
      <c r="K92" s="555"/>
      <c r="L92" s="406"/>
      <c r="M92" s="508"/>
      <c r="N92" s="352"/>
      <c r="O92" s="380"/>
      <c r="P92" s="393"/>
      <c r="Q92" s="363"/>
      <c r="R92" s="324"/>
      <c r="S92" s="37"/>
      <c r="Y92" s="37"/>
      <c r="Z92" s="37"/>
    </row>
    <row r="93" spans="1:34" s="369" customFormat="1" ht="13.9" customHeight="1">
      <c r="A93" s="554"/>
      <c r="B93" s="418"/>
      <c r="C93" s="419"/>
      <c r="D93" s="412"/>
      <c r="E93" s="413"/>
      <c r="F93" s="387"/>
      <c r="G93" s="387"/>
      <c r="H93" s="387"/>
      <c r="I93" s="352"/>
      <c r="J93" s="352"/>
      <c r="K93" s="555"/>
      <c r="L93" s="406"/>
      <c r="M93" s="508"/>
      <c r="N93" s="352"/>
      <c r="O93" s="380"/>
      <c r="P93" s="393"/>
      <c r="Q93" s="363"/>
      <c r="R93" s="324"/>
      <c r="S93" s="37"/>
      <c r="Y93" s="37"/>
      <c r="Z93" s="37"/>
    </row>
    <row r="94" spans="1:34" s="369" customFormat="1" ht="13.9" customHeight="1">
      <c r="A94" s="420"/>
      <c r="B94" s="418"/>
      <c r="C94" s="419"/>
      <c r="D94" s="412"/>
      <c r="E94" s="413"/>
      <c r="F94" s="387"/>
      <c r="G94" s="387"/>
      <c r="H94" s="387"/>
      <c r="I94" s="352"/>
      <c r="J94" s="352"/>
      <c r="K94" s="352"/>
      <c r="L94" s="352"/>
      <c r="M94" s="352"/>
      <c r="N94" s="352"/>
      <c r="O94" s="352"/>
      <c r="P94" s="352"/>
      <c r="Q94" s="363"/>
      <c r="R94" s="324"/>
      <c r="S94" s="37"/>
      <c r="Y94" s="37"/>
      <c r="Z94" s="37"/>
    </row>
    <row r="95" spans="1:34" s="369" customFormat="1" ht="13.9" customHeight="1">
      <c r="A95" s="430"/>
      <c r="B95" s="424"/>
      <c r="C95" s="431"/>
      <c r="D95" s="432"/>
      <c r="E95" s="353"/>
      <c r="F95" s="399"/>
      <c r="G95" s="399"/>
      <c r="H95" s="399"/>
      <c r="I95" s="395"/>
      <c r="J95" s="395"/>
      <c r="K95" s="395"/>
      <c r="L95" s="395"/>
      <c r="M95" s="395"/>
      <c r="N95" s="395"/>
      <c r="O95" s="395"/>
      <c r="P95" s="395"/>
      <c r="Q95" s="363"/>
      <c r="R95" s="324"/>
      <c r="S95" s="37"/>
      <c r="Y95" s="37"/>
      <c r="Z95" s="37"/>
    </row>
    <row r="96" spans="1:34" s="3" customFormat="1">
      <c r="A96" s="41"/>
      <c r="B96" s="42"/>
      <c r="C96" s="43"/>
      <c r="D96" s="44"/>
      <c r="E96" s="45"/>
      <c r="F96" s="46"/>
      <c r="G96" s="46"/>
      <c r="H96" s="46"/>
      <c r="I96" s="46"/>
      <c r="J96" s="14"/>
      <c r="K96" s="88"/>
      <c r="L96" s="88"/>
      <c r="M96" s="14"/>
      <c r="N96" s="13"/>
      <c r="O96" s="89"/>
      <c r="P96" s="2"/>
      <c r="Q96" s="1"/>
      <c r="R96" s="14"/>
      <c r="Z96" s="6"/>
      <c r="AA96" s="6"/>
      <c r="AB96" s="6"/>
      <c r="AC96" s="6"/>
      <c r="AD96" s="6"/>
      <c r="AE96" s="6"/>
      <c r="AF96" s="6"/>
      <c r="AG96" s="6"/>
      <c r="AH96" s="6"/>
    </row>
    <row r="97" spans="1:34" s="3" customFormat="1" ht="15">
      <c r="A97" s="47" t="s">
        <v>573</v>
      </c>
      <c r="B97" s="47"/>
      <c r="C97" s="47"/>
      <c r="D97" s="47"/>
      <c r="E97" s="48"/>
      <c r="F97" s="46"/>
      <c r="G97" s="46"/>
      <c r="H97" s="46"/>
      <c r="I97" s="46"/>
      <c r="J97" s="50"/>
      <c r="K97" s="9"/>
      <c r="L97" s="9"/>
      <c r="M97" s="9"/>
      <c r="N97" s="8"/>
      <c r="O97" s="50"/>
      <c r="P97" s="2"/>
      <c r="Q97" s="1"/>
      <c r="R97" s="14"/>
      <c r="Z97" s="6"/>
      <c r="AA97" s="6"/>
      <c r="AB97" s="6"/>
      <c r="AC97" s="6"/>
      <c r="AD97" s="6"/>
      <c r="AE97" s="6"/>
      <c r="AF97" s="6"/>
      <c r="AG97" s="6"/>
      <c r="AH97" s="6"/>
    </row>
    <row r="98" spans="1:34" s="3" customFormat="1" ht="38.25">
      <c r="A98" s="18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49" t="s">
        <v>566</v>
      </c>
      <c r="H98" s="18" t="s">
        <v>549</v>
      </c>
      <c r="I98" s="18" t="s">
        <v>550</v>
      </c>
      <c r="J98" s="17" t="s">
        <v>551</v>
      </c>
      <c r="K98" s="17" t="s">
        <v>574</v>
      </c>
      <c r="L98" s="60" t="s">
        <v>820</v>
      </c>
      <c r="M98" s="74" t="s">
        <v>568</v>
      </c>
      <c r="N98" s="18" t="s">
        <v>569</v>
      </c>
      <c r="O98" s="18" t="s">
        <v>554</v>
      </c>
      <c r="P98" s="19" t="s">
        <v>555</v>
      </c>
      <c r="Q98" s="1"/>
      <c r="R98" s="14"/>
      <c r="Z98" s="6"/>
      <c r="AA98" s="6"/>
      <c r="AB98" s="6"/>
      <c r="AC98" s="6"/>
      <c r="AD98" s="6"/>
      <c r="AE98" s="6"/>
      <c r="AF98" s="6"/>
      <c r="AG98" s="6"/>
      <c r="AH98" s="6"/>
    </row>
    <row r="99" spans="1:34" s="369" customFormat="1" ht="13.9" customHeight="1">
      <c r="A99" s="515">
        <v>1</v>
      </c>
      <c r="B99" s="470">
        <v>44256</v>
      </c>
      <c r="C99" s="448"/>
      <c r="D99" s="446" t="s">
        <v>862</v>
      </c>
      <c r="E99" s="447" t="s">
        <v>557</v>
      </c>
      <c r="F99" s="444">
        <v>350</v>
      </c>
      <c r="G99" s="444">
        <v>190</v>
      </c>
      <c r="H99" s="444">
        <v>470</v>
      </c>
      <c r="I99" s="445">
        <v>700</v>
      </c>
      <c r="J99" s="445" t="s">
        <v>863</v>
      </c>
      <c r="K99" s="516">
        <f t="shared" ref="K99" si="102">H99-F99</f>
        <v>120</v>
      </c>
      <c r="L99" s="445">
        <v>100</v>
      </c>
      <c r="M99" s="472">
        <f t="shared" ref="M99" si="103">(K99*N99)-L99</f>
        <v>2900</v>
      </c>
      <c r="N99" s="445">
        <v>25</v>
      </c>
      <c r="O99" s="473" t="s">
        <v>556</v>
      </c>
      <c r="P99" s="464">
        <v>44256</v>
      </c>
      <c r="Q99" s="363"/>
      <c r="R99" s="324" t="s">
        <v>559</v>
      </c>
      <c r="S99" s="37"/>
      <c r="Y99" s="37"/>
      <c r="Z99" s="37"/>
    </row>
    <row r="100" spans="1:34" s="369" customFormat="1" ht="13.9" customHeight="1">
      <c r="A100" s="515">
        <v>2</v>
      </c>
      <c r="B100" s="470">
        <v>44256</v>
      </c>
      <c r="C100" s="448"/>
      <c r="D100" s="446" t="s">
        <v>862</v>
      </c>
      <c r="E100" s="447" t="s">
        <v>557</v>
      </c>
      <c r="F100" s="444">
        <v>340</v>
      </c>
      <c r="G100" s="444">
        <v>190</v>
      </c>
      <c r="H100" s="444">
        <v>430</v>
      </c>
      <c r="I100" s="445">
        <v>700</v>
      </c>
      <c r="J100" s="445" t="s">
        <v>864</v>
      </c>
      <c r="K100" s="516">
        <f t="shared" ref="K100" si="104">H100-F100</f>
        <v>90</v>
      </c>
      <c r="L100" s="445">
        <v>100</v>
      </c>
      <c r="M100" s="472">
        <f t="shared" ref="M100" si="105">(K100*N100)-L100</f>
        <v>2150</v>
      </c>
      <c r="N100" s="445">
        <v>25</v>
      </c>
      <c r="O100" s="473" t="s">
        <v>556</v>
      </c>
      <c r="P100" s="464">
        <v>44256</v>
      </c>
      <c r="Q100" s="363"/>
      <c r="R100" s="324" t="s">
        <v>559</v>
      </c>
      <c r="S100" s="37"/>
      <c r="Y100" s="37"/>
      <c r="Z100" s="37"/>
    </row>
    <row r="101" spans="1:34" s="369" customFormat="1" ht="13.9" customHeight="1">
      <c r="A101" s="515">
        <v>3</v>
      </c>
      <c r="B101" s="470">
        <v>44257</v>
      </c>
      <c r="C101" s="448"/>
      <c r="D101" s="446" t="s">
        <v>875</v>
      </c>
      <c r="E101" s="447" t="s">
        <v>557</v>
      </c>
      <c r="F101" s="444">
        <v>320</v>
      </c>
      <c r="G101" s="444">
        <v>170</v>
      </c>
      <c r="H101" s="444">
        <v>405</v>
      </c>
      <c r="I101" s="445">
        <v>700</v>
      </c>
      <c r="J101" s="445" t="s">
        <v>892</v>
      </c>
      <c r="K101" s="516">
        <f t="shared" ref="K101" si="106">H101-F101</f>
        <v>85</v>
      </c>
      <c r="L101" s="445">
        <v>100</v>
      </c>
      <c r="M101" s="472">
        <f t="shared" ref="M101" si="107">(K101*N101)-L101</f>
        <v>2025</v>
      </c>
      <c r="N101" s="445">
        <v>25</v>
      </c>
      <c r="O101" s="473" t="s">
        <v>556</v>
      </c>
      <c r="P101" s="464">
        <v>44257</v>
      </c>
      <c r="Q101" s="363"/>
      <c r="R101" s="324" t="s">
        <v>792</v>
      </c>
      <c r="S101" s="37"/>
      <c r="Y101" s="37"/>
      <c r="Z101" s="37"/>
    </row>
    <row r="102" spans="1:34" s="369" customFormat="1" ht="13.9" customHeight="1">
      <c r="A102" s="515">
        <v>4</v>
      </c>
      <c r="B102" s="470">
        <v>44257</v>
      </c>
      <c r="C102" s="448"/>
      <c r="D102" s="446" t="s">
        <v>880</v>
      </c>
      <c r="E102" s="447" t="s">
        <v>557</v>
      </c>
      <c r="F102" s="444">
        <v>73.5</v>
      </c>
      <c r="G102" s="444">
        <v>25</v>
      </c>
      <c r="H102" s="444">
        <v>96</v>
      </c>
      <c r="I102" s="445">
        <v>150</v>
      </c>
      <c r="J102" s="445" t="s">
        <v>881</v>
      </c>
      <c r="K102" s="516">
        <f t="shared" ref="K102" si="108">H102-F102</f>
        <v>22.5</v>
      </c>
      <c r="L102" s="445">
        <v>100</v>
      </c>
      <c r="M102" s="472">
        <f t="shared" ref="M102" si="109">(K102*N102)-L102</f>
        <v>1587.5</v>
      </c>
      <c r="N102" s="445">
        <v>75</v>
      </c>
      <c r="O102" s="473" t="s">
        <v>556</v>
      </c>
      <c r="P102" s="464">
        <v>44257</v>
      </c>
      <c r="Q102" s="363"/>
      <c r="R102" s="324" t="s">
        <v>792</v>
      </c>
      <c r="S102" s="37"/>
      <c r="Y102" s="37"/>
      <c r="Z102" s="37"/>
    </row>
    <row r="103" spans="1:34" s="369" customFormat="1" ht="13.9" customHeight="1">
      <c r="A103" s="525">
        <v>5</v>
      </c>
      <c r="B103" s="479">
        <v>44257</v>
      </c>
      <c r="C103" s="491"/>
      <c r="D103" s="461" t="s">
        <v>880</v>
      </c>
      <c r="E103" s="492" t="s">
        <v>557</v>
      </c>
      <c r="F103" s="462">
        <v>73.5</v>
      </c>
      <c r="G103" s="462">
        <v>25</v>
      </c>
      <c r="H103" s="462">
        <v>25</v>
      </c>
      <c r="I103" s="463">
        <v>150</v>
      </c>
      <c r="J103" s="463" t="s">
        <v>883</v>
      </c>
      <c r="K103" s="526">
        <f t="shared" ref="K103:K104" si="110">H103-F103</f>
        <v>-48.5</v>
      </c>
      <c r="L103" s="463">
        <v>100</v>
      </c>
      <c r="M103" s="511">
        <f t="shared" ref="M103:M104" si="111">(K103*N103)-L103</f>
        <v>-3737.5</v>
      </c>
      <c r="N103" s="463">
        <v>75</v>
      </c>
      <c r="O103" s="512" t="s">
        <v>620</v>
      </c>
      <c r="P103" s="484">
        <v>44258</v>
      </c>
      <c r="Q103" s="363"/>
      <c r="R103" s="324" t="s">
        <v>792</v>
      </c>
      <c r="S103" s="37"/>
      <c r="Y103" s="37"/>
      <c r="Z103" s="37"/>
    </row>
    <row r="104" spans="1:34" s="369" customFormat="1" ht="13.9" customHeight="1">
      <c r="A104" s="515">
        <v>6</v>
      </c>
      <c r="B104" s="470">
        <v>44258</v>
      </c>
      <c r="C104" s="448"/>
      <c r="D104" s="446" t="s">
        <v>897</v>
      </c>
      <c r="E104" s="447" t="s">
        <v>557</v>
      </c>
      <c r="F104" s="444">
        <v>295</v>
      </c>
      <c r="G104" s="444">
        <v>145</v>
      </c>
      <c r="H104" s="444">
        <v>375</v>
      </c>
      <c r="I104" s="445">
        <v>600</v>
      </c>
      <c r="J104" s="445" t="s">
        <v>902</v>
      </c>
      <c r="K104" s="516">
        <f t="shared" si="110"/>
        <v>80</v>
      </c>
      <c r="L104" s="445">
        <v>100</v>
      </c>
      <c r="M104" s="472">
        <f t="shared" si="111"/>
        <v>1900</v>
      </c>
      <c r="N104" s="445">
        <v>25</v>
      </c>
      <c r="O104" s="473" t="s">
        <v>556</v>
      </c>
      <c r="P104" s="443">
        <v>44259</v>
      </c>
      <c r="Q104" s="363"/>
      <c r="R104" s="324" t="s">
        <v>559</v>
      </c>
      <c r="S104" s="37"/>
      <c r="Y104" s="37"/>
      <c r="Z104" s="37"/>
    </row>
    <row r="105" spans="1:34" s="369" customFormat="1" ht="13.9" customHeight="1">
      <c r="A105" s="515">
        <v>7</v>
      </c>
      <c r="B105" s="470">
        <v>44259</v>
      </c>
      <c r="C105" s="448"/>
      <c r="D105" s="446" t="s">
        <v>900</v>
      </c>
      <c r="E105" s="447" t="s">
        <v>557</v>
      </c>
      <c r="F105" s="444">
        <v>30</v>
      </c>
      <c r="G105" s="444"/>
      <c r="H105" s="444">
        <v>43</v>
      </c>
      <c r="I105" s="445">
        <v>80</v>
      </c>
      <c r="J105" s="445" t="s">
        <v>901</v>
      </c>
      <c r="K105" s="516">
        <f t="shared" ref="K105:K107" si="112">H105-F105</f>
        <v>13</v>
      </c>
      <c r="L105" s="445">
        <v>100</v>
      </c>
      <c r="M105" s="472">
        <f t="shared" ref="M105:M107" si="113">(K105*N105)-L105</f>
        <v>875</v>
      </c>
      <c r="N105" s="445">
        <v>75</v>
      </c>
      <c r="O105" s="473" t="s">
        <v>556</v>
      </c>
      <c r="P105" s="464">
        <v>44259</v>
      </c>
      <c r="Q105" s="363"/>
      <c r="R105" s="324" t="s">
        <v>792</v>
      </c>
      <c r="S105" s="37"/>
      <c r="Y105" s="37"/>
      <c r="Z105" s="37"/>
    </row>
    <row r="106" spans="1:34" s="369" customFormat="1" ht="13.9" customHeight="1">
      <c r="A106" s="515">
        <v>8</v>
      </c>
      <c r="B106" s="470">
        <v>44259</v>
      </c>
      <c r="C106" s="448"/>
      <c r="D106" s="446" t="s">
        <v>898</v>
      </c>
      <c r="E106" s="447" t="s">
        <v>557</v>
      </c>
      <c r="F106" s="444">
        <v>305</v>
      </c>
      <c r="G106" s="444">
        <v>145</v>
      </c>
      <c r="H106" s="444">
        <v>365</v>
      </c>
      <c r="I106" s="445">
        <v>600</v>
      </c>
      <c r="J106" s="445" t="s">
        <v>787</v>
      </c>
      <c r="K106" s="516">
        <f t="shared" si="112"/>
        <v>60</v>
      </c>
      <c r="L106" s="445">
        <v>100</v>
      </c>
      <c r="M106" s="472">
        <f t="shared" si="113"/>
        <v>1400</v>
      </c>
      <c r="N106" s="445">
        <v>25</v>
      </c>
      <c r="O106" s="473" t="s">
        <v>556</v>
      </c>
      <c r="P106" s="464">
        <v>44259</v>
      </c>
      <c r="Q106" s="363"/>
      <c r="R106" s="324" t="s">
        <v>559</v>
      </c>
      <c r="S106" s="37"/>
      <c r="Y106" s="37"/>
      <c r="Z106" s="37"/>
    </row>
    <row r="107" spans="1:34" s="369" customFormat="1" ht="13.9" customHeight="1">
      <c r="A107" s="530">
        <v>9</v>
      </c>
      <c r="B107" s="479">
        <v>44260</v>
      </c>
      <c r="C107" s="491"/>
      <c r="D107" s="461" t="s">
        <v>906</v>
      </c>
      <c r="E107" s="492" t="s">
        <v>557</v>
      </c>
      <c r="F107" s="462">
        <v>75</v>
      </c>
      <c r="G107" s="462">
        <v>30</v>
      </c>
      <c r="H107" s="462">
        <v>30</v>
      </c>
      <c r="I107" s="463">
        <v>150</v>
      </c>
      <c r="J107" s="463" t="s">
        <v>927</v>
      </c>
      <c r="K107" s="531">
        <f t="shared" si="112"/>
        <v>-45</v>
      </c>
      <c r="L107" s="463">
        <v>100</v>
      </c>
      <c r="M107" s="511">
        <f t="shared" si="113"/>
        <v>-3475</v>
      </c>
      <c r="N107" s="463">
        <v>75</v>
      </c>
      <c r="O107" s="512" t="s">
        <v>620</v>
      </c>
      <c r="P107" s="484">
        <v>44263</v>
      </c>
      <c r="Q107" s="363"/>
      <c r="R107" s="324" t="s">
        <v>559</v>
      </c>
      <c r="S107" s="37"/>
      <c r="Y107" s="37"/>
      <c r="Z107" s="37"/>
    </row>
    <row r="108" spans="1:34" s="369" customFormat="1" ht="13.9" customHeight="1">
      <c r="A108" s="572">
        <v>10</v>
      </c>
      <c r="B108" s="574">
        <v>44260</v>
      </c>
      <c r="C108" s="419"/>
      <c r="D108" s="412" t="s">
        <v>915</v>
      </c>
      <c r="E108" s="413" t="s">
        <v>557</v>
      </c>
      <c r="F108" s="387" t="s">
        <v>916</v>
      </c>
      <c r="G108" s="387"/>
      <c r="H108" s="387"/>
      <c r="I108" s="352"/>
      <c r="J108" s="576" t="s">
        <v>558</v>
      </c>
      <c r="K108" s="406"/>
      <c r="L108" s="406"/>
      <c r="M108" s="508"/>
      <c r="N108" s="352"/>
      <c r="O108" s="380"/>
      <c r="P108" s="393"/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573"/>
      <c r="B109" s="575"/>
      <c r="C109" s="419"/>
      <c r="D109" s="412" t="s">
        <v>917</v>
      </c>
      <c r="E109" s="413" t="s">
        <v>817</v>
      </c>
      <c r="F109" s="387" t="s">
        <v>918</v>
      </c>
      <c r="G109" s="387"/>
      <c r="H109" s="387"/>
      <c r="I109" s="352"/>
      <c r="J109" s="577"/>
      <c r="K109" s="404"/>
      <c r="L109" s="406"/>
      <c r="M109" s="352"/>
      <c r="N109" s="352"/>
      <c r="O109" s="352"/>
      <c r="P109" s="352"/>
      <c r="Q109" s="363"/>
      <c r="R109" s="324" t="s">
        <v>559</v>
      </c>
      <c r="S109" s="37"/>
      <c r="Y109" s="37"/>
      <c r="Z109" s="37"/>
    </row>
    <row r="110" spans="1:34" s="369" customFormat="1" ht="13.9" customHeight="1">
      <c r="A110" s="515">
        <v>11</v>
      </c>
      <c r="B110" s="470">
        <v>44263</v>
      </c>
      <c r="C110" s="448"/>
      <c r="D110" s="446" t="s">
        <v>925</v>
      </c>
      <c r="E110" s="447" t="s">
        <v>557</v>
      </c>
      <c r="F110" s="444">
        <v>81</v>
      </c>
      <c r="G110" s="444">
        <v>40</v>
      </c>
      <c r="H110" s="444">
        <v>97</v>
      </c>
      <c r="I110" s="445">
        <v>160</v>
      </c>
      <c r="J110" s="445" t="s">
        <v>926</v>
      </c>
      <c r="K110" s="516">
        <f t="shared" ref="K110" si="114">H110-F110</f>
        <v>16</v>
      </c>
      <c r="L110" s="445">
        <v>100</v>
      </c>
      <c r="M110" s="472">
        <f t="shared" ref="M110" si="115">(K110*N110)-L110</f>
        <v>1100</v>
      </c>
      <c r="N110" s="445">
        <v>75</v>
      </c>
      <c r="O110" s="473" t="s">
        <v>556</v>
      </c>
      <c r="P110" s="464">
        <v>44263</v>
      </c>
      <c r="Q110" s="363"/>
      <c r="R110" s="324" t="s">
        <v>792</v>
      </c>
      <c r="S110" s="37"/>
      <c r="Y110" s="37"/>
      <c r="Z110" s="37"/>
    </row>
    <row r="111" spans="1:34" s="369" customFormat="1" ht="13.9" customHeight="1">
      <c r="A111" s="515">
        <v>12</v>
      </c>
      <c r="B111" s="470">
        <v>44264</v>
      </c>
      <c r="C111" s="448"/>
      <c r="D111" s="446" t="s">
        <v>928</v>
      </c>
      <c r="E111" s="447" t="s">
        <v>557</v>
      </c>
      <c r="F111" s="444">
        <v>61</v>
      </c>
      <c r="G111" s="444">
        <v>20</v>
      </c>
      <c r="H111" s="444">
        <v>73</v>
      </c>
      <c r="I111" s="445">
        <v>140</v>
      </c>
      <c r="J111" s="445" t="s">
        <v>903</v>
      </c>
      <c r="K111" s="516">
        <f t="shared" ref="K111" si="116">H111-F111</f>
        <v>12</v>
      </c>
      <c r="L111" s="445">
        <v>100</v>
      </c>
      <c r="M111" s="472">
        <f t="shared" ref="M111" si="117">(K111*N111)-L111</f>
        <v>800</v>
      </c>
      <c r="N111" s="445">
        <v>75</v>
      </c>
      <c r="O111" s="473" t="s">
        <v>556</v>
      </c>
      <c r="P111" s="464">
        <v>44264</v>
      </c>
      <c r="Q111" s="363"/>
      <c r="R111" s="324" t="s">
        <v>792</v>
      </c>
      <c r="S111" s="37"/>
      <c r="Y111" s="37"/>
      <c r="Z111" s="37"/>
    </row>
    <row r="112" spans="1:34" s="369" customFormat="1" ht="13.9" customHeight="1">
      <c r="A112" s="515">
        <v>13</v>
      </c>
      <c r="B112" s="470">
        <v>44264</v>
      </c>
      <c r="C112" s="448"/>
      <c r="D112" s="446" t="s">
        <v>898</v>
      </c>
      <c r="E112" s="447" t="s">
        <v>557</v>
      </c>
      <c r="F112" s="444">
        <v>200</v>
      </c>
      <c r="G112" s="444">
        <v>70</v>
      </c>
      <c r="H112" s="444">
        <v>260</v>
      </c>
      <c r="I112" s="445">
        <v>500</v>
      </c>
      <c r="J112" s="445" t="s">
        <v>787</v>
      </c>
      <c r="K112" s="516">
        <f t="shared" ref="K112:K113" si="118">H112-F112</f>
        <v>60</v>
      </c>
      <c r="L112" s="445">
        <v>100</v>
      </c>
      <c r="M112" s="472">
        <f t="shared" ref="M112:M113" si="119">(K112*N112)-L112</f>
        <v>1400</v>
      </c>
      <c r="N112" s="445">
        <v>25</v>
      </c>
      <c r="O112" s="473" t="s">
        <v>556</v>
      </c>
      <c r="P112" s="464">
        <v>44264</v>
      </c>
      <c r="Q112" s="363"/>
      <c r="R112" s="324" t="s">
        <v>559</v>
      </c>
      <c r="S112" s="37"/>
      <c r="Y112" s="37"/>
      <c r="Z112" s="37"/>
    </row>
    <row r="113" spans="1:26" s="369" customFormat="1" ht="13.9" customHeight="1">
      <c r="A113" s="515">
        <v>14</v>
      </c>
      <c r="B113" s="470">
        <v>44264</v>
      </c>
      <c r="C113" s="448"/>
      <c r="D113" s="446" t="s">
        <v>898</v>
      </c>
      <c r="E113" s="447" t="s">
        <v>557</v>
      </c>
      <c r="F113" s="444">
        <v>175</v>
      </c>
      <c r="G113" s="444">
        <v>70</v>
      </c>
      <c r="H113" s="444">
        <v>225</v>
      </c>
      <c r="I113" s="445">
        <v>500</v>
      </c>
      <c r="J113" s="445" t="s">
        <v>930</v>
      </c>
      <c r="K113" s="516">
        <f t="shared" si="118"/>
        <v>50</v>
      </c>
      <c r="L113" s="445">
        <v>100</v>
      </c>
      <c r="M113" s="472">
        <f t="shared" si="119"/>
        <v>1150</v>
      </c>
      <c r="N113" s="445">
        <v>25</v>
      </c>
      <c r="O113" s="473" t="s">
        <v>556</v>
      </c>
      <c r="P113" s="464">
        <v>44264</v>
      </c>
      <c r="Q113" s="363"/>
      <c r="R113" s="324" t="s">
        <v>559</v>
      </c>
      <c r="S113" s="37"/>
      <c r="Y113" s="37"/>
      <c r="Z113" s="37"/>
    </row>
    <row r="114" spans="1:26" s="369" customFormat="1" ht="13.9" customHeight="1">
      <c r="A114" s="515">
        <v>15</v>
      </c>
      <c r="B114" s="470">
        <v>44264</v>
      </c>
      <c r="C114" s="448"/>
      <c r="D114" s="446" t="s">
        <v>928</v>
      </c>
      <c r="E114" s="447" t="s">
        <v>557</v>
      </c>
      <c r="F114" s="444">
        <v>61</v>
      </c>
      <c r="G114" s="444">
        <v>20</v>
      </c>
      <c r="H114" s="444">
        <v>74</v>
      </c>
      <c r="I114" s="445">
        <v>140</v>
      </c>
      <c r="J114" s="445" t="s">
        <v>901</v>
      </c>
      <c r="K114" s="516">
        <f t="shared" ref="K114:K115" si="120">H114-F114</f>
        <v>13</v>
      </c>
      <c r="L114" s="445">
        <v>100</v>
      </c>
      <c r="M114" s="472">
        <f t="shared" ref="M114:M115" si="121">(K114*N114)-L114</f>
        <v>875</v>
      </c>
      <c r="N114" s="445">
        <v>75</v>
      </c>
      <c r="O114" s="473" t="s">
        <v>556</v>
      </c>
      <c r="P114" s="464">
        <v>44264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15">
        <v>16</v>
      </c>
      <c r="B115" s="470">
        <v>44264</v>
      </c>
      <c r="C115" s="448"/>
      <c r="D115" s="446" t="s">
        <v>929</v>
      </c>
      <c r="E115" s="447" t="s">
        <v>557</v>
      </c>
      <c r="F115" s="444">
        <v>210</v>
      </c>
      <c r="G115" s="444">
        <v>70</v>
      </c>
      <c r="H115" s="444">
        <v>275</v>
      </c>
      <c r="I115" s="445">
        <v>500</v>
      </c>
      <c r="J115" s="445" t="s">
        <v>931</v>
      </c>
      <c r="K115" s="516">
        <f t="shared" si="120"/>
        <v>65</v>
      </c>
      <c r="L115" s="445">
        <v>100</v>
      </c>
      <c r="M115" s="472">
        <f t="shared" si="121"/>
        <v>1525</v>
      </c>
      <c r="N115" s="445">
        <v>25</v>
      </c>
      <c r="O115" s="473" t="s">
        <v>556</v>
      </c>
      <c r="P115" s="464">
        <v>44264</v>
      </c>
      <c r="Q115" s="363"/>
      <c r="R115" s="324" t="s">
        <v>559</v>
      </c>
      <c r="S115" s="37"/>
      <c r="Y115" s="37"/>
      <c r="Z115" s="37"/>
    </row>
    <row r="116" spans="1:26" s="369" customFormat="1" ht="13.9" customHeight="1">
      <c r="A116" s="515">
        <v>17</v>
      </c>
      <c r="B116" s="470">
        <v>44265</v>
      </c>
      <c r="C116" s="448"/>
      <c r="D116" s="446" t="s">
        <v>939</v>
      </c>
      <c r="E116" s="447" t="s">
        <v>557</v>
      </c>
      <c r="F116" s="444">
        <v>50</v>
      </c>
      <c r="G116" s="444"/>
      <c r="H116" s="444">
        <v>65</v>
      </c>
      <c r="I116" s="445">
        <v>100</v>
      </c>
      <c r="J116" s="445" t="s">
        <v>941</v>
      </c>
      <c r="K116" s="516">
        <f t="shared" ref="K116:K119" si="122">H116-F116</f>
        <v>15</v>
      </c>
      <c r="L116" s="445">
        <v>100</v>
      </c>
      <c r="M116" s="472">
        <f t="shared" ref="M116:M119" si="123">(K116*N116)-L116</f>
        <v>1025</v>
      </c>
      <c r="N116" s="445">
        <v>75</v>
      </c>
      <c r="O116" s="473" t="s">
        <v>556</v>
      </c>
      <c r="P116" s="464">
        <v>44265</v>
      </c>
      <c r="Q116" s="363"/>
      <c r="R116" s="324" t="s">
        <v>792</v>
      </c>
      <c r="S116" s="37"/>
      <c r="Y116" s="37"/>
      <c r="Z116" s="37"/>
    </row>
    <row r="117" spans="1:26" s="369" customFormat="1" ht="13.9" customHeight="1">
      <c r="A117" s="515">
        <v>18</v>
      </c>
      <c r="B117" s="470">
        <v>44265</v>
      </c>
      <c r="C117" s="448"/>
      <c r="D117" s="446" t="s">
        <v>940</v>
      </c>
      <c r="E117" s="447" t="s">
        <v>557</v>
      </c>
      <c r="F117" s="444">
        <v>350</v>
      </c>
      <c r="G117" s="444">
        <v>170</v>
      </c>
      <c r="H117" s="444">
        <v>405</v>
      </c>
      <c r="I117" s="445">
        <v>600</v>
      </c>
      <c r="J117" s="445" t="s">
        <v>680</v>
      </c>
      <c r="K117" s="516">
        <f t="shared" si="122"/>
        <v>55</v>
      </c>
      <c r="L117" s="445">
        <v>100</v>
      </c>
      <c r="M117" s="472">
        <f t="shared" si="123"/>
        <v>1275</v>
      </c>
      <c r="N117" s="445">
        <v>25</v>
      </c>
      <c r="O117" s="473" t="s">
        <v>556</v>
      </c>
      <c r="P117" s="464">
        <v>44265</v>
      </c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34">
        <v>19</v>
      </c>
      <c r="B118" s="479">
        <v>44265</v>
      </c>
      <c r="C118" s="419"/>
      <c r="D118" s="461" t="s">
        <v>942</v>
      </c>
      <c r="E118" s="492" t="s">
        <v>557</v>
      </c>
      <c r="F118" s="462">
        <v>21.5</v>
      </c>
      <c r="G118" s="462"/>
      <c r="H118" s="462">
        <v>0</v>
      </c>
      <c r="I118" s="463">
        <v>50</v>
      </c>
      <c r="J118" s="463" t="s">
        <v>943</v>
      </c>
      <c r="K118" s="535">
        <f t="shared" si="122"/>
        <v>-21.5</v>
      </c>
      <c r="L118" s="463">
        <v>100</v>
      </c>
      <c r="M118" s="511">
        <f t="shared" si="123"/>
        <v>-1712.5</v>
      </c>
      <c r="N118" s="463">
        <v>75</v>
      </c>
      <c r="O118" s="512" t="s">
        <v>620</v>
      </c>
      <c r="P118" s="527">
        <v>44265</v>
      </c>
      <c r="Q118" s="363"/>
      <c r="R118" s="324" t="s">
        <v>792</v>
      </c>
      <c r="S118" s="37"/>
      <c r="Y118" s="37"/>
      <c r="Z118" s="37"/>
    </row>
    <row r="119" spans="1:26" s="369" customFormat="1" ht="13.9" customHeight="1">
      <c r="A119" s="515">
        <v>20</v>
      </c>
      <c r="B119" s="470">
        <v>44265</v>
      </c>
      <c r="C119" s="448"/>
      <c r="D119" s="446" t="s">
        <v>945</v>
      </c>
      <c r="E119" s="447" t="s">
        <v>557</v>
      </c>
      <c r="F119" s="444">
        <v>4.2</v>
      </c>
      <c r="G119" s="444">
        <v>2.5</v>
      </c>
      <c r="H119" s="444">
        <v>5</v>
      </c>
      <c r="I119" s="445">
        <v>7</v>
      </c>
      <c r="J119" s="445" t="s">
        <v>956</v>
      </c>
      <c r="K119" s="516">
        <f t="shared" si="122"/>
        <v>0.79999999999999982</v>
      </c>
      <c r="L119" s="445">
        <v>100</v>
      </c>
      <c r="M119" s="472">
        <f t="shared" si="123"/>
        <v>2299.9999999999995</v>
      </c>
      <c r="N119" s="445">
        <v>3000</v>
      </c>
      <c r="O119" s="473" t="s">
        <v>556</v>
      </c>
      <c r="P119" s="443">
        <v>44267</v>
      </c>
      <c r="Q119" s="363"/>
      <c r="R119" s="324" t="s">
        <v>559</v>
      </c>
      <c r="S119" s="37"/>
      <c r="Y119" s="37"/>
      <c r="Z119" s="37"/>
    </row>
    <row r="120" spans="1:26" s="369" customFormat="1" ht="13.9" customHeight="1">
      <c r="A120" s="515">
        <v>21</v>
      </c>
      <c r="B120" s="470">
        <v>44267</v>
      </c>
      <c r="C120" s="448"/>
      <c r="D120" s="446" t="s">
        <v>952</v>
      </c>
      <c r="E120" s="447" t="s">
        <v>557</v>
      </c>
      <c r="F120" s="444">
        <v>335</v>
      </c>
      <c r="G120" s="444">
        <v>160</v>
      </c>
      <c r="H120" s="444">
        <v>390</v>
      </c>
      <c r="I120" s="445" t="s">
        <v>953</v>
      </c>
      <c r="J120" s="445" t="s">
        <v>680</v>
      </c>
      <c r="K120" s="516">
        <f t="shared" ref="K120:K123" si="124">H120-F120</f>
        <v>55</v>
      </c>
      <c r="L120" s="445">
        <v>100</v>
      </c>
      <c r="M120" s="472">
        <f t="shared" ref="M120:M123" si="125">(K120*N120)-L120</f>
        <v>1275</v>
      </c>
      <c r="N120" s="445">
        <v>25</v>
      </c>
      <c r="O120" s="473" t="s">
        <v>556</v>
      </c>
      <c r="P120" s="464">
        <v>44267</v>
      </c>
      <c r="Q120" s="363"/>
      <c r="R120" s="324" t="s">
        <v>559</v>
      </c>
      <c r="S120" s="37"/>
      <c r="Y120" s="37"/>
      <c r="Z120" s="37"/>
    </row>
    <row r="121" spans="1:26" s="369" customFormat="1" ht="13.9" customHeight="1">
      <c r="A121" s="515">
        <v>22</v>
      </c>
      <c r="B121" s="470">
        <v>44267</v>
      </c>
      <c r="C121" s="448"/>
      <c r="D121" s="446" t="s">
        <v>954</v>
      </c>
      <c r="E121" s="447" t="s">
        <v>557</v>
      </c>
      <c r="F121" s="444">
        <v>52</v>
      </c>
      <c r="G121" s="444">
        <v>18</v>
      </c>
      <c r="H121" s="444">
        <v>65</v>
      </c>
      <c r="I121" s="445" t="s">
        <v>955</v>
      </c>
      <c r="J121" s="445" t="s">
        <v>901</v>
      </c>
      <c r="K121" s="516">
        <f t="shared" si="124"/>
        <v>13</v>
      </c>
      <c r="L121" s="445">
        <v>100</v>
      </c>
      <c r="M121" s="472">
        <f t="shared" si="125"/>
        <v>875</v>
      </c>
      <c r="N121" s="445">
        <v>75</v>
      </c>
      <c r="O121" s="473" t="s">
        <v>556</v>
      </c>
      <c r="P121" s="464">
        <v>44267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41">
        <v>23</v>
      </c>
      <c r="B122" s="479">
        <v>44270</v>
      </c>
      <c r="C122" s="491"/>
      <c r="D122" s="461" t="s">
        <v>972</v>
      </c>
      <c r="E122" s="492" t="s">
        <v>557</v>
      </c>
      <c r="F122" s="462">
        <v>9.6</v>
      </c>
      <c r="G122" s="462">
        <v>6.5</v>
      </c>
      <c r="H122" s="462">
        <v>6.5</v>
      </c>
      <c r="I122" s="463" t="s">
        <v>973</v>
      </c>
      <c r="J122" s="463" t="s">
        <v>1105</v>
      </c>
      <c r="K122" s="542">
        <f t="shared" si="124"/>
        <v>-3.0999999999999996</v>
      </c>
      <c r="L122" s="463">
        <v>100</v>
      </c>
      <c r="M122" s="511">
        <f t="shared" si="125"/>
        <v>-4439.9999999999991</v>
      </c>
      <c r="N122" s="463">
        <v>1400</v>
      </c>
      <c r="O122" s="512" t="s">
        <v>620</v>
      </c>
      <c r="P122" s="484">
        <v>44271</v>
      </c>
      <c r="Q122" s="363"/>
      <c r="R122" s="324" t="s">
        <v>792</v>
      </c>
      <c r="S122" s="37"/>
      <c r="Y122" s="37"/>
      <c r="Z122" s="37"/>
    </row>
    <row r="123" spans="1:26" s="369" customFormat="1" ht="13.9" customHeight="1">
      <c r="A123" s="543">
        <v>24</v>
      </c>
      <c r="B123" s="544">
        <v>44270</v>
      </c>
      <c r="C123" s="545"/>
      <c r="D123" s="546" t="s">
        <v>974</v>
      </c>
      <c r="E123" s="547" t="s">
        <v>557</v>
      </c>
      <c r="F123" s="548">
        <v>17</v>
      </c>
      <c r="G123" s="548">
        <v>12</v>
      </c>
      <c r="H123" s="548">
        <v>17.5</v>
      </c>
      <c r="I123" s="549" t="s">
        <v>975</v>
      </c>
      <c r="J123" s="549" t="s">
        <v>993</v>
      </c>
      <c r="K123" s="550">
        <f t="shared" si="124"/>
        <v>0.5</v>
      </c>
      <c r="L123" s="549">
        <v>100</v>
      </c>
      <c r="M123" s="551">
        <f t="shared" si="125"/>
        <v>400</v>
      </c>
      <c r="N123" s="549">
        <v>1000</v>
      </c>
      <c r="O123" s="552" t="s">
        <v>665</v>
      </c>
      <c r="P123" s="553">
        <v>44271</v>
      </c>
      <c r="Q123" s="363"/>
      <c r="R123" s="324" t="s">
        <v>792</v>
      </c>
      <c r="S123" s="37"/>
      <c r="Y123" s="37"/>
      <c r="Z123" s="37"/>
    </row>
    <row r="124" spans="1:26" s="369" customFormat="1" ht="13.9" customHeight="1">
      <c r="A124" s="541">
        <v>25</v>
      </c>
      <c r="B124" s="479">
        <v>44270</v>
      </c>
      <c r="C124" s="491"/>
      <c r="D124" s="461" t="s">
        <v>976</v>
      </c>
      <c r="E124" s="492" t="s">
        <v>557</v>
      </c>
      <c r="F124" s="462">
        <v>93.5</v>
      </c>
      <c r="G124" s="462">
        <v>55</v>
      </c>
      <c r="H124" s="462">
        <v>55</v>
      </c>
      <c r="I124" s="463">
        <v>150</v>
      </c>
      <c r="J124" s="463" t="s">
        <v>988</v>
      </c>
      <c r="K124" s="542">
        <f t="shared" ref="K124:K126" si="126">H124-F124</f>
        <v>-38.5</v>
      </c>
      <c r="L124" s="463">
        <v>100</v>
      </c>
      <c r="M124" s="511">
        <f t="shared" ref="M124:M126" si="127">(K124*N124)-L124</f>
        <v>-2987.5</v>
      </c>
      <c r="N124" s="463">
        <v>75</v>
      </c>
      <c r="O124" s="512" t="s">
        <v>620</v>
      </c>
      <c r="P124" s="484">
        <v>44271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41">
        <v>26</v>
      </c>
      <c r="B125" s="479">
        <v>44271</v>
      </c>
      <c r="C125" s="491"/>
      <c r="D125" s="461" t="s">
        <v>987</v>
      </c>
      <c r="E125" s="492" t="s">
        <v>557</v>
      </c>
      <c r="F125" s="462">
        <v>25.5</v>
      </c>
      <c r="G125" s="462">
        <v>17</v>
      </c>
      <c r="H125" s="462">
        <v>17</v>
      </c>
      <c r="I125" s="463" t="s">
        <v>989</v>
      </c>
      <c r="J125" s="463" t="s">
        <v>990</v>
      </c>
      <c r="K125" s="542">
        <f t="shared" si="126"/>
        <v>-8.5</v>
      </c>
      <c r="L125" s="463">
        <v>100</v>
      </c>
      <c r="M125" s="511">
        <f t="shared" si="127"/>
        <v>-4775</v>
      </c>
      <c r="N125" s="463">
        <v>550</v>
      </c>
      <c r="O125" s="512" t="s">
        <v>620</v>
      </c>
      <c r="P125" s="527">
        <v>44271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15">
        <v>27</v>
      </c>
      <c r="B126" s="470">
        <v>44271</v>
      </c>
      <c r="C126" s="448"/>
      <c r="D126" s="446" t="s">
        <v>994</v>
      </c>
      <c r="E126" s="447" t="s">
        <v>557</v>
      </c>
      <c r="F126" s="444">
        <v>295</v>
      </c>
      <c r="G126" s="444">
        <v>75</v>
      </c>
      <c r="H126" s="444">
        <v>355</v>
      </c>
      <c r="I126" s="445" t="s">
        <v>995</v>
      </c>
      <c r="J126" s="445" t="s">
        <v>787</v>
      </c>
      <c r="K126" s="516">
        <f t="shared" si="126"/>
        <v>60</v>
      </c>
      <c r="L126" s="445">
        <v>100</v>
      </c>
      <c r="M126" s="472">
        <f t="shared" si="127"/>
        <v>1400</v>
      </c>
      <c r="N126" s="445">
        <v>25</v>
      </c>
      <c r="O126" s="473" t="s">
        <v>556</v>
      </c>
      <c r="P126" s="464">
        <v>44271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15">
        <v>28</v>
      </c>
      <c r="B127" s="470">
        <v>44271</v>
      </c>
      <c r="C127" s="448"/>
      <c r="D127" s="446" t="s">
        <v>994</v>
      </c>
      <c r="E127" s="447" t="s">
        <v>557</v>
      </c>
      <c r="F127" s="444">
        <v>250</v>
      </c>
      <c r="G127" s="444">
        <v>75</v>
      </c>
      <c r="H127" s="444">
        <v>340</v>
      </c>
      <c r="I127" s="445" t="s">
        <v>995</v>
      </c>
      <c r="J127" s="445" t="s">
        <v>864</v>
      </c>
      <c r="K127" s="516">
        <f t="shared" ref="K127:K129" si="128">H127-F127</f>
        <v>90</v>
      </c>
      <c r="L127" s="445">
        <v>100</v>
      </c>
      <c r="M127" s="472">
        <f t="shared" ref="M127:M129" si="129">(K127*N127)-L127</f>
        <v>2150</v>
      </c>
      <c r="N127" s="445">
        <v>25</v>
      </c>
      <c r="O127" s="473" t="s">
        <v>556</v>
      </c>
      <c r="P127" s="464">
        <v>44271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56">
        <v>29</v>
      </c>
      <c r="B128" s="479">
        <v>44271</v>
      </c>
      <c r="C128" s="491"/>
      <c r="D128" s="461" t="s">
        <v>994</v>
      </c>
      <c r="E128" s="492" t="s">
        <v>557</v>
      </c>
      <c r="F128" s="462">
        <v>280</v>
      </c>
      <c r="G128" s="462">
        <v>75</v>
      </c>
      <c r="H128" s="462">
        <v>60</v>
      </c>
      <c r="I128" s="463" t="s">
        <v>995</v>
      </c>
      <c r="J128" s="463" t="s">
        <v>1103</v>
      </c>
      <c r="K128" s="557">
        <f t="shared" si="128"/>
        <v>-220</v>
      </c>
      <c r="L128" s="463">
        <v>100</v>
      </c>
      <c r="M128" s="511">
        <f t="shared" si="129"/>
        <v>-5600</v>
      </c>
      <c r="N128" s="463">
        <v>25</v>
      </c>
      <c r="O128" s="512" t="s">
        <v>620</v>
      </c>
      <c r="P128" s="484">
        <v>44272</v>
      </c>
      <c r="Q128" s="363"/>
      <c r="R128" s="324" t="s">
        <v>559</v>
      </c>
      <c r="S128" s="37"/>
      <c r="Y128" s="37"/>
      <c r="Z128" s="37"/>
    </row>
    <row r="129" spans="1:34" s="369" customFormat="1" ht="13.9" customHeight="1">
      <c r="A129" s="556">
        <v>30</v>
      </c>
      <c r="B129" s="479">
        <v>44271</v>
      </c>
      <c r="C129" s="491"/>
      <c r="D129" s="461" t="s">
        <v>996</v>
      </c>
      <c r="E129" s="492" t="s">
        <v>557</v>
      </c>
      <c r="F129" s="462">
        <v>4.0999999999999996</v>
      </c>
      <c r="G129" s="462">
        <v>2.8</v>
      </c>
      <c r="H129" s="462">
        <v>2.7</v>
      </c>
      <c r="I129" s="463">
        <v>6</v>
      </c>
      <c r="J129" s="463" t="s">
        <v>1104</v>
      </c>
      <c r="K129" s="557">
        <f t="shared" si="128"/>
        <v>-1.3999999999999995</v>
      </c>
      <c r="L129" s="463">
        <v>100</v>
      </c>
      <c r="M129" s="511">
        <f t="shared" si="129"/>
        <v>-4299.9999999999982</v>
      </c>
      <c r="N129" s="463">
        <v>3000</v>
      </c>
      <c r="O129" s="512" t="s">
        <v>620</v>
      </c>
      <c r="P129" s="484">
        <v>44272</v>
      </c>
      <c r="Q129" s="363"/>
      <c r="R129" s="324" t="s">
        <v>559</v>
      </c>
      <c r="S129" s="37"/>
      <c r="Y129" s="37"/>
      <c r="Z129" s="37"/>
    </row>
    <row r="130" spans="1:34" s="369" customFormat="1" ht="13.9" customHeight="1">
      <c r="A130" s="420"/>
      <c r="B130" s="418"/>
      <c r="C130" s="419"/>
      <c r="D130" s="412"/>
      <c r="E130" s="413"/>
      <c r="F130" s="387"/>
      <c r="G130" s="387"/>
      <c r="H130" s="387"/>
      <c r="I130" s="352"/>
      <c r="J130" s="352"/>
      <c r="K130" s="352"/>
      <c r="L130" s="352"/>
      <c r="M130" s="352"/>
      <c r="N130" s="352"/>
      <c r="O130" s="352"/>
      <c r="P130" s="352"/>
      <c r="Q130" s="363"/>
      <c r="R130" s="324"/>
      <c r="S130" s="37"/>
      <c r="Y130" s="37"/>
      <c r="Z130" s="37"/>
    </row>
    <row r="131" spans="1:34" s="37" customFormat="1" ht="14.25">
      <c r="A131" s="33"/>
      <c r="B131" s="397"/>
      <c r="C131" s="397"/>
      <c r="D131" s="398"/>
      <c r="E131" s="399"/>
      <c r="F131" s="399"/>
      <c r="G131" s="400"/>
      <c r="H131" s="400"/>
      <c r="I131" s="399"/>
      <c r="J131" s="395"/>
      <c r="K131" s="395"/>
      <c r="L131" s="395"/>
      <c r="M131" s="395"/>
      <c r="N131" s="395"/>
      <c r="O131" s="395"/>
      <c r="P131" s="395"/>
      <c r="Q131" s="363"/>
      <c r="R131" s="324"/>
      <c r="Z131" s="369"/>
      <c r="AA131" s="369"/>
      <c r="AB131" s="369"/>
      <c r="AC131" s="369"/>
      <c r="AD131" s="369"/>
      <c r="AE131" s="369"/>
      <c r="AF131" s="369"/>
      <c r="AG131" s="369"/>
      <c r="AH131" s="369"/>
    </row>
    <row r="132" spans="1:34" s="37" customFormat="1" ht="14.25">
      <c r="A132" s="33"/>
      <c r="B132" s="397"/>
      <c r="C132" s="397"/>
      <c r="D132" s="398"/>
      <c r="E132" s="399"/>
      <c r="F132" s="399"/>
      <c r="G132" s="400"/>
      <c r="H132" s="400"/>
      <c r="I132" s="399"/>
      <c r="J132" s="395"/>
      <c r="K132" s="395"/>
      <c r="L132" s="395"/>
      <c r="M132" s="395"/>
      <c r="N132" s="395"/>
      <c r="O132" s="395"/>
      <c r="P132" s="395"/>
      <c r="Q132" s="363"/>
      <c r="R132" s="324"/>
      <c r="Z132" s="369"/>
      <c r="AA132" s="369"/>
      <c r="AB132" s="369"/>
      <c r="AC132" s="369"/>
      <c r="AD132" s="369"/>
      <c r="AE132" s="369"/>
      <c r="AF132" s="369"/>
      <c r="AG132" s="369"/>
      <c r="AH132" s="369"/>
    </row>
    <row r="133" spans="1:34" s="37" customFormat="1" ht="14.25">
      <c r="A133" s="33"/>
      <c r="B133" s="397"/>
      <c r="C133" s="397"/>
      <c r="D133" s="398"/>
      <c r="E133" s="399"/>
      <c r="F133" s="399"/>
      <c r="G133" s="400"/>
      <c r="H133" s="400"/>
      <c r="I133" s="399"/>
      <c r="J133" s="395"/>
      <c r="K133" s="395"/>
      <c r="L133" s="395"/>
      <c r="M133" s="395"/>
      <c r="N133" s="395"/>
      <c r="O133" s="395"/>
      <c r="P133" s="395"/>
      <c r="Q133" s="363"/>
      <c r="R133" s="324"/>
      <c r="Z133" s="369"/>
      <c r="AA133" s="369"/>
      <c r="AB133" s="369"/>
      <c r="AC133" s="369"/>
      <c r="AD133" s="369"/>
      <c r="AE133" s="369"/>
      <c r="AF133" s="369"/>
      <c r="AG133" s="369"/>
      <c r="AH133" s="369"/>
    </row>
    <row r="134" spans="1:34" s="37" customFormat="1" ht="14.25">
      <c r="A134" s="33"/>
      <c r="B134" s="397"/>
      <c r="C134" s="397"/>
      <c r="D134" s="398"/>
      <c r="E134" s="399"/>
      <c r="F134" s="399"/>
      <c r="G134" s="400"/>
      <c r="H134" s="400"/>
      <c r="I134" s="399"/>
      <c r="J134" s="395"/>
      <c r="K134" s="395"/>
      <c r="L134" s="395"/>
      <c r="M134" s="395"/>
      <c r="N134" s="395"/>
      <c r="O134" s="395"/>
      <c r="P134" s="395"/>
      <c r="Q134" s="363"/>
      <c r="R134" s="324"/>
      <c r="Z134" s="369"/>
      <c r="AA134" s="369"/>
      <c r="AB134" s="369"/>
      <c r="AC134" s="369"/>
      <c r="AD134" s="369"/>
      <c r="AE134" s="369"/>
      <c r="AF134" s="369"/>
      <c r="AG134" s="369"/>
      <c r="AH134" s="369"/>
    </row>
    <row r="135" spans="1:34" s="37" customFormat="1" ht="14.25">
      <c r="A135" s="33"/>
      <c r="B135" s="397"/>
      <c r="C135" s="397"/>
      <c r="D135" s="398"/>
      <c r="E135" s="399"/>
      <c r="F135" s="399"/>
      <c r="G135" s="400"/>
      <c r="H135" s="400"/>
      <c r="I135" s="399"/>
      <c r="J135" s="395"/>
      <c r="K135" s="395"/>
      <c r="L135" s="395"/>
      <c r="M135" s="395"/>
      <c r="N135" s="395"/>
      <c r="O135" s="401"/>
      <c r="P135" s="395"/>
      <c r="Q135" s="363"/>
      <c r="R135" s="324"/>
      <c r="Z135" s="369"/>
      <c r="AA135" s="369"/>
      <c r="AB135" s="369"/>
      <c r="AC135" s="369"/>
      <c r="AD135" s="369"/>
      <c r="AE135" s="369"/>
      <c r="AF135" s="369"/>
      <c r="AG135" s="369"/>
      <c r="AH135" s="369"/>
    </row>
    <row r="136" spans="1:34" s="37" customFormat="1" ht="14.25">
      <c r="A136" s="353"/>
      <c r="B136" s="354"/>
      <c r="C136" s="354"/>
      <c r="D136" s="355"/>
      <c r="E136" s="353"/>
      <c r="F136" s="370"/>
      <c r="G136" s="353"/>
      <c r="H136" s="353"/>
      <c r="I136" s="353"/>
      <c r="J136" s="354"/>
      <c r="K136" s="371"/>
      <c r="L136" s="353"/>
      <c r="M136" s="353"/>
      <c r="N136" s="353"/>
      <c r="O136" s="372"/>
      <c r="P136" s="363"/>
      <c r="Q136" s="363"/>
      <c r="R136" s="324"/>
      <c r="Z136" s="369"/>
      <c r="AA136" s="369"/>
      <c r="AB136" s="369"/>
      <c r="AC136" s="369"/>
      <c r="AD136" s="369"/>
      <c r="AE136" s="369"/>
      <c r="AF136" s="369"/>
      <c r="AG136" s="369"/>
      <c r="AH136" s="369"/>
    </row>
    <row r="137" spans="1:34" ht="15">
      <c r="A137" s="96" t="s">
        <v>575</v>
      </c>
      <c r="B137" s="97"/>
      <c r="C137" s="97"/>
      <c r="D137" s="98"/>
      <c r="E137" s="31"/>
      <c r="F137" s="29"/>
      <c r="G137" s="29"/>
      <c r="H137" s="70"/>
      <c r="I137" s="116"/>
      <c r="J137" s="117"/>
      <c r="K137" s="14"/>
      <c r="L137" s="14"/>
      <c r="M137" s="14"/>
      <c r="N137" s="8"/>
      <c r="O137" s="50"/>
      <c r="Q137" s="92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34" ht="38.25">
      <c r="A138" s="17" t="s">
        <v>16</v>
      </c>
      <c r="B138" s="18" t="s">
        <v>534</v>
      </c>
      <c r="C138" s="18"/>
      <c r="D138" s="19" t="s">
        <v>545</v>
      </c>
      <c r="E138" s="18" t="s">
        <v>546</v>
      </c>
      <c r="F138" s="18" t="s">
        <v>547</v>
      </c>
      <c r="G138" s="18" t="s">
        <v>548</v>
      </c>
      <c r="H138" s="18" t="s">
        <v>549</v>
      </c>
      <c r="I138" s="18" t="s">
        <v>550</v>
      </c>
      <c r="J138" s="17" t="s">
        <v>551</v>
      </c>
      <c r="K138" s="59" t="s">
        <v>567</v>
      </c>
      <c r="L138" s="392" t="s">
        <v>820</v>
      </c>
      <c r="M138" s="60" t="s">
        <v>819</v>
      </c>
      <c r="N138" s="18" t="s">
        <v>554</v>
      </c>
      <c r="O138" s="75" t="s">
        <v>555</v>
      </c>
      <c r="P138" s="94"/>
      <c r="Q138" s="8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34" s="369" customFormat="1" ht="14.25">
      <c r="A139" s="493">
        <v>1</v>
      </c>
      <c r="B139" s="494">
        <v>44203</v>
      </c>
      <c r="C139" s="495"/>
      <c r="D139" s="496" t="s">
        <v>480</v>
      </c>
      <c r="E139" s="497" t="s">
        <v>557</v>
      </c>
      <c r="F139" s="498">
        <v>424</v>
      </c>
      <c r="G139" s="499">
        <v>385</v>
      </c>
      <c r="H139" s="498">
        <v>455</v>
      </c>
      <c r="I139" s="500" t="s">
        <v>830</v>
      </c>
      <c r="J139" s="501" t="s">
        <v>845</v>
      </c>
      <c r="K139" s="501">
        <f t="shared" ref="K139" si="130">H139-F139</f>
        <v>31</v>
      </c>
      <c r="L139" s="502">
        <f>(F139*-0.8)/100</f>
        <v>-3.3920000000000003</v>
      </c>
      <c r="M139" s="503">
        <f t="shared" ref="M139" si="131">(K139+L139)/F139</f>
        <v>6.5113207547169816E-2</v>
      </c>
      <c r="N139" s="504" t="s">
        <v>556</v>
      </c>
      <c r="O139" s="505">
        <v>44243</v>
      </c>
      <c r="P139" s="95"/>
      <c r="Q139" s="416"/>
      <c r="R139" s="455" t="s">
        <v>559</v>
      </c>
      <c r="S139" s="410"/>
      <c r="T139" s="410"/>
      <c r="U139" s="410"/>
      <c r="V139" s="410"/>
      <c r="W139" s="410"/>
      <c r="X139" s="410"/>
      <c r="Y139" s="410"/>
      <c r="Z139" s="410"/>
    </row>
    <row r="140" spans="1:34" s="369" customFormat="1" ht="14.25">
      <c r="A140" s="493">
        <v>2</v>
      </c>
      <c r="B140" s="494">
        <v>44238</v>
      </c>
      <c r="C140" s="495"/>
      <c r="D140" s="496" t="s">
        <v>445</v>
      </c>
      <c r="E140" s="497" t="s">
        <v>557</v>
      </c>
      <c r="F140" s="498">
        <v>1515</v>
      </c>
      <c r="G140" s="499">
        <v>1390</v>
      </c>
      <c r="H140" s="498">
        <v>1595</v>
      </c>
      <c r="I140" s="500" t="s">
        <v>842</v>
      </c>
      <c r="J140" s="501" t="s">
        <v>985</v>
      </c>
      <c r="K140" s="501">
        <f t="shared" ref="K140" si="132">H140-F140</f>
        <v>80</v>
      </c>
      <c r="L140" s="502">
        <f>(F140*-0.8)/100</f>
        <v>-12.12</v>
      </c>
      <c r="M140" s="503">
        <f t="shared" ref="M140" si="133">(K140+L140)/F140</f>
        <v>4.4805280528052799E-2</v>
      </c>
      <c r="N140" s="504" t="s">
        <v>556</v>
      </c>
      <c r="O140" s="505">
        <v>44271</v>
      </c>
      <c r="P140" s="95"/>
      <c r="Q140" s="416"/>
      <c r="R140" s="455" t="s">
        <v>559</v>
      </c>
      <c r="S140" s="410"/>
      <c r="T140" s="410"/>
      <c r="U140" s="410"/>
      <c r="V140" s="410"/>
      <c r="W140" s="410"/>
      <c r="X140" s="410"/>
      <c r="Y140" s="410"/>
      <c r="Z140" s="410"/>
    </row>
    <row r="141" spans="1:34" s="5" customFormat="1">
      <c r="A141" s="364"/>
      <c r="B141" s="365"/>
      <c r="C141" s="366"/>
      <c r="D141" s="367"/>
      <c r="E141" s="396"/>
      <c r="F141" s="396"/>
      <c r="G141" s="453"/>
      <c r="H141" s="453"/>
      <c r="I141" s="396"/>
      <c r="J141" s="454"/>
      <c r="K141" s="449"/>
      <c r="L141" s="450"/>
      <c r="M141" s="451"/>
      <c r="N141" s="452"/>
      <c r="O141" s="368"/>
      <c r="P141" s="120"/>
      <c r="Q141"/>
      <c r="R141" s="91"/>
      <c r="T141" s="54"/>
      <c r="U141" s="54"/>
      <c r="V141" s="54"/>
      <c r="W141" s="54"/>
      <c r="X141" s="54"/>
      <c r="Y141" s="54"/>
      <c r="Z141" s="54"/>
    </row>
    <row r="142" spans="1:34">
      <c r="A142" s="20" t="s">
        <v>560</v>
      </c>
      <c r="B142" s="20"/>
      <c r="C142" s="20"/>
      <c r="D142" s="20"/>
      <c r="E142" s="2"/>
      <c r="F142" s="27" t="s">
        <v>562</v>
      </c>
      <c r="G142" s="79"/>
      <c r="H142" s="79"/>
      <c r="I142" s="35"/>
      <c r="J142" s="82"/>
      <c r="K142" s="80"/>
      <c r="L142" s="81"/>
      <c r="M142" s="82"/>
      <c r="N142" s="83"/>
      <c r="O142" s="121"/>
      <c r="P142" s="8"/>
      <c r="Q142" s="13"/>
      <c r="R142" s="93"/>
      <c r="S142" s="13"/>
      <c r="T142" s="13"/>
      <c r="U142" s="13"/>
      <c r="V142" s="13"/>
      <c r="W142" s="13"/>
      <c r="X142" s="13"/>
      <c r="Y142" s="13"/>
    </row>
    <row r="143" spans="1:34">
      <c r="A143" s="26" t="s">
        <v>561</v>
      </c>
      <c r="B143" s="20"/>
      <c r="C143" s="20"/>
      <c r="D143" s="20"/>
      <c r="E143" s="29"/>
      <c r="F143" s="27" t="s">
        <v>564</v>
      </c>
      <c r="G143" s="9"/>
      <c r="H143" s="9"/>
      <c r="I143" s="9"/>
      <c r="J143" s="50"/>
      <c r="K143" s="9"/>
      <c r="L143" s="9"/>
      <c r="M143" s="9"/>
      <c r="N143" s="8"/>
      <c r="O143" s="50"/>
      <c r="Q143" s="4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34">
      <c r="A144" s="26"/>
      <c r="B144" s="20"/>
      <c r="C144" s="20"/>
      <c r="D144" s="20"/>
      <c r="E144" s="29"/>
      <c r="F144" s="27"/>
      <c r="G144" s="9"/>
      <c r="H144" s="9"/>
      <c r="I144" s="9"/>
      <c r="J144" s="50"/>
      <c r="K144" s="9"/>
      <c r="L144" s="9"/>
      <c r="M144" s="9"/>
      <c r="N144" s="8"/>
      <c r="O144" s="50"/>
      <c r="Q144" s="4"/>
      <c r="R144" s="79"/>
      <c r="S144" s="13"/>
      <c r="T144" s="13"/>
      <c r="U144" s="13"/>
      <c r="V144" s="13"/>
      <c r="W144" s="13"/>
      <c r="X144" s="13"/>
      <c r="Y144" s="13"/>
      <c r="Z144" s="13"/>
    </row>
    <row r="145" spans="1:29" ht="15">
      <c r="A145" s="8"/>
      <c r="B145" s="30" t="s">
        <v>824</v>
      </c>
      <c r="C145" s="30"/>
      <c r="D145" s="30"/>
      <c r="E145" s="30"/>
      <c r="F145" s="31"/>
      <c r="G145" s="29"/>
      <c r="H145" s="29"/>
      <c r="I145" s="70"/>
      <c r="J145" s="71"/>
      <c r="K145" s="72"/>
      <c r="L145" s="391"/>
      <c r="M145" s="9"/>
      <c r="N145" s="8"/>
      <c r="O145" s="50"/>
      <c r="Q145" s="4"/>
      <c r="R145" s="79"/>
      <c r="S145" s="13"/>
      <c r="T145" s="13"/>
      <c r="U145" s="13"/>
      <c r="V145" s="13"/>
      <c r="W145" s="13"/>
      <c r="X145" s="13"/>
      <c r="Y145" s="13"/>
      <c r="Z145" s="13"/>
    </row>
    <row r="146" spans="1:29" ht="38.25">
      <c r="A146" s="17" t="s">
        <v>16</v>
      </c>
      <c r="B146" s="18" t="s">
        <v>534</v>
      </c>
      <c r="C146" s="18"/>
      <c r="D146" s="19" t="s">
        <v>545</v>
      </c>
      <c r="E146" s="18" t="s">
        <v>546</v>
      </c>
      <c r="F146" s="18" t="s">
        <v>547</v>
      </c>
      <c r="G146" s="18" t="s">
        <v>566</v>
      </c>
      <c r="H146" s="18" t="s">
        <v>549</v>
      </c>
      <c r="I146" s="18" t="s">
        <v>550</v>
      </c>
      <c r="J146" s="73" t="s">
        <v>551</v>
      </c>
      <c r="K146" s="59" t="s">
        <v>567</v>
      </c>
      <c r="L146" s="74" t="s">
        <v>568</v>
      </c>
      <c r="M146" s="18" t="s">
        <v>569</v>
      </c>
      <c r="N146" s="392" t="s">
        <v>820</v>
      </c>
      <c r="O146" s="60" t="s">
        <v>819</v>
      </c>
      <c r="P146" s="18" t="s">
        <v>554</v>
      </c>
      <c r="Q146" s="75" t="s">
        <v>555</v>
      </c>
      <c r="R146" s="79"/>
      <c r="S146" s="13"/>
      <c r="T146" s="13"/>
      <c r="U146" s="13"/>
      <c r="V146" s="13"/>
      <c r="W146" s="13"/>
      <c r="X146" s="13"/>
      <c r="Y146" s="13"/>
      <c r="Z146" s="13"/>
    </row>
    <row r="147" spans="1:29" ht="14.25">
      <c r="A147" s="358"/>
      <c r="B147" s="373"/>
      <c r="C147" s="377"/>
      <c r="D147" s="385"/>
      <c r="E147" s="378"/>
      <c r="F147" s="403"/>
      <c r="G147" s="383"/>
      <c r="H147" s="378"/>
      <c r="I147" s="375"/>
      <c r="J147" s="414"/>
      <c r="K147" s="414"/>
      <c r="L147" s="415"/>
      <c r="M147" s="413"/>
      <c r="N147" s="415"/>
      <c r="O147" s="402"/>
      <c r="P147" s="379"/>
      <c r="Q147" s="393"/>
      <c r="R147" s="411"/>
      <c r="S147" s="401"/>
      <c r="T147" s="13"/>
      <c r="U147" s="410"/>
      <c r="V147" s="410"/>
      <c r="W147" s="410"/>
      <c r="X147" s="410"/>
      <c r="Y147" s="410"/>
      <c r="Z147" s="410"/>
      <c r="AA147" s="369"/>
      <c r="AB147" s="369"/>
      <c r="AC147" s="369"/>
    </row>
    <row r="148" spans="1:29" ht="14.25">
      <c r="A148" s="358"/>
      <c r="B148" s="373"/>
      <c r="C148" s="377"/>
      <c r="D148" s="385"/>
      <c r="E148" s="378"/>
      <c r="F148" s="403"/>
      <c r="G148" s="383"/>
      <c r="H148" s="378"/>
      <c r="I148" s="375"/>
      <c r="J148" s="414"/>
      <c r="K148" s="414"/>
      <c r="L148" s="415"/>
      <c r="M148" s="413"/>
      <c r="N148" s="415"/>
      <c r="O148" s="402"/>
      <c r="P148" s="379"/>
      <c r="Q148" s="393"/>
      <c r="R148" s="411"/>
      <c r="S148" s="401"/>
      <c r="T148" s="13"/>
      <c r="U148" s="410"/>
      <c r="V148" s="410"/>
      <c r="W148" s="410"/>
      <c r="X148" s="410"/>
      <c r="Y148" s="410"/>
      <c r="Z148" s="410"/>
      <c r="AA148" s="369"/>
      <c r="AB148" s="369"/>
      <c r="AC148" s="369"/>
    </row>
    <row r="149" spans="1:29" s="369" customFormat="1" ht="14.25">
      <c r="A149" s="358"/>
      <c r="B149" s="373"/>
      <c r="C149" s="377"/>
      <c r="D149" s="385"/>
      <c r="E149" s="378"/>
      <c r="F149" s="403"/>
      <c r="G149" s="383"/>
      <c r="H149" s="378"/>
      <c r="I149" s="375"/>
      <c r="J149" s="414"/>
      <c r="K149" s="414"/>
      <c r="L149" s="415"/>
      <c r="M149" s="413"/>
      <c r="N149" s="415"/>
      <c r="O149" s="402"/>
      <c r="P149" s="379"/>
      <c r="Q149" s="393"/>
      <c r="R149" s="408"/>
      <c r="S149" s="410"/>
      <c r="T149" s="410"/>
      <c r="U149" s="410"/>
      <c r="V149" s="410"/>
      <c r="W149" s="410"/>
      <c r="X149" s="410"/>
      <c r="Y149" s="410"/>
      <c r="Z149" s="410"/>
    </row>
    <row r="150" spans="1:29" s="369" customFormat="1" ht="14.25">
      <c r="A150" s="358"/>
      <c r="B150" s="373"/>
      <c r="C150" s="377"/>
      <c r="D150" s="385"/>
      <c r="E150" s="378"/>
      <c r="F150" s="414"/>
      <c r="G150" s="387"/>
      <c r="H150" s="378"/>
      <c r="I150" s="375"/>
      <c r="J150" s="414"/>
      <c r="K150" s="414"/>
      <c r="L150" s="415"/>
      <c r="M150" s="413"/>
      <c r="N150" s="415"/>
      <c r="O150" s="402"/>
      <c r="P150" s="379"/>
      <c r="Q150" s="393"/>
      <c r="R150" s="408"/>
      <c r="S150" s="410"/>
      <c r="T150" s="410"/>
      <c r="U150" s="410"/>
      <c r="V150" s="410"/>
      <c r="W150" s="410"/>
      <c r="X150" s="410"/>
      <c r="Y150" s="410"/>
      <c r="Z150" s="410"/>
    </row>
    <row r="151" spans="1:29" s="369" customFormat="1" ht="14.25">
      <c r="A151" s="358"/>
      <c r="B151" s="373"/>
      <c r="C151" s="377"/>
      <c r="D151" s="385"/>
      <c r="E151" s="378"/>
      <c r="F151" s="414"/>
      <c r="G151" s="387"/>
      <c r="H151" s="378"/>
      <c r="I151" s="375"/>
      <c r="J151" s="414"/>
      <c r="K151" s="414"/>
      <c r="L151" s="415"/>
      <c r="M151" s="413"/>
      <c r="N151" s="415"/>
      <c r="O151" s="402"/>
      <c r="P151" s="379"/>
      <c r="Q151" s="393"/>
      <c r="R151" s="408"/>
      <c r="S151" s="410"/>
      <c r="T151" s="410"/>
      <c r="U151" s="410"/>
      <c r="V151" s="410"/>
      <c r="W151" s="410"/>
      <c r="X151" s="410"/>
      <c r="Y151" s="410"/>
      <c r="Z151" s="410"/>
    </row>
    <row r="152" spans="1:29" s="369" customFormat="1" ht="14.25">
      <c r="A152" s="358"/>
      <c r="B152" s="373"/>
      <c r="C152" s="377"/>
      <c r="D152" s="385"/>
      <c r="E152" s="378"/>
      <c r="F152" s="403"/>
      <c r="G152" s="383"/>
      <c r="H152" s="378"/>
      <c r="I152" s="375"/>
      <c r="J152" s="414"/>
      <c r="K152" s="405"/>
      <c r="L152" s="415"/>
      <c r="M152" s="413"/>
      <c r="N152" s="415"/>
      <c r="O152" s="402"/>
      <c r="P152" s="407"/>
      <c r="Q152" s="393"/>
      <c r="R152" s="408"/>
      <c r="S152" s="410"/>
      <c r="T152" s="410"/>
      <c r="U152" s="410"/>
      <c r="V152" s="410"/>
      <c r="W152" s="410"/>
      <c r="X152" s="410"/>
      <c r="Y152" s="410"/>
      <c r="Z152" s="410"/>
    </row>
    <row r="153" spans="1:29" s="369" customFormat="1" ht="14.25">
      <c r="A153" s="358"/>
      <c r="B153" s="373"/>
      <c r="C153" s="377"/>
      <c r="D153" s="385"/>
      <c r="E153" s="378"/>
      <c r="F153" s="403"/>
      <c r="G153" s="383"/>
      <c r="H153" s="378"/>
      <c r="I153" s="375"/>
      <c r="J153" s="405"/>
      <c r="K153" s="405"/>
      <c r="L153" s="405"/>
      <c r="M153" s="405"/>
      <c r="N153" s="406"/>
      <c r="O153" s="417"/>
      <c r="P153" s="407"/>
      <c r="Q153" s="393"/>
      <c r="R153" s="408"/>
      <c r="S153" s="410"/>
      <c r="T153" s="410"/>
      <c r="U153" s="410"/>
      <c r="V153" s="410"/>
      <c r="W153" s="410"/>
      <c r="X153" s="410"/>
      <c r="Y153" s="410"/>
      <c r="Z153" s="410"/>
    </row>
    <row r="154" spans="1:29" s="369" customFormat="1" ht="14.25">
      <c r="A154" s="358"/>
      <c r="B154" s="373"/>
      <c r="C154" s="377"/>
      <c r="D154" s="385"/>
      <c r="E154" s="378"/>
      <c r="F154" s="414"/>
      <c r="G154" s="387"/>
      <c r="H154" s="378"/>
      <c r="I154" s="375"/>
      <c r="J154" s="414"/>
      <c r="K154" s="414"/>
      <c r="L154" s="415"/>
      <c r="M154" s="413"/>
      <c r="N154" s="415"/>
      <c r="O154" s="402"/>
      <c r="P154" s="379"/>
      <c r="Q154" s="393"/>
      <c r="R154" s="411"/>
      <c r="S154" s="401"/>
      <c r="T154" s="410"/>
      <c r="U154" s="410"/>
      <c r="V154" s="410"/>
      <c r="W154" s="410"/>
      <c r="X154" s="410"/>
      <c r="Y154" s="410"/>
      <c r="Z154" s="410"/>
    </row>
    <row r="155" spans="1:29" s="369" customFormat="1" ht="14.25">
      <c r="A155" s="358"/>
      <c r="B155" s="373"/>
      <c r="C155" s="377"/>
      <c r="D155" s="385"/>
      <c r="E155" s="378"/>
      <c r="F155" s="403"/>
      <c r="G155" s="383"/>
      <c r="H155" s="378"/>
      <c r="I155" s="375"/>
      <c r="J155" s="352"/>
      <c r="K155" s="352"/>
      <c r="L155" s="352"/>
      <c r="M155" s="352"/>
      <c r="N155" s="404"/>
      <c r="O155" s="402"/>
      <c r="P155" s="380"/>
      <c r="Q155" s="393"/>
      <c r="R155" s="411"/>
      <c r="S155" s="401"/>
      <c r="T155" s="410"/>
      <c r="U155" s="410"/>
      <c r="V155" s="410"/>
      <c r="W155" s="410"/>
      <c r="X155" s="410"/>
      <c r="Y155" s="410"/>
      <c r="Z155" s="410"/>
    </row>
    <row r="156" spans="1:29">
      <c r="A156" s="26"/>
      <c r="B156" s="20"/>
      <c r="C156" s="20"/>
      <c r="D156" s="20"/>
      <c r="E156" s="29"/>
      <c r="F156" s="27"/>
      <c r="G156" s="9"/>
      <c r="H156" s="9"/>
      <c r="I156" s="9"/>
      <c r="J156" s="50"/>
      <c r="K156" s="9"/>
      <c r="L156" s="9"/>
      <c r="M156" s="9"/>
      <c r="N156" s="8"/>
      <c r="O156" s="50"/>
      <c r="P156" s="4"/>
      <c r="Q156" s="8"/>
      <c r="R156" s="138"/>
      <c r="S156" s="13"/>
      <c r="T156" s="13"/>
      <c r="U156" s="13"/>
      <c r="V156" s="13"/>
      <c r="W156" s="13"/>
      <c r="X156" s="13"/>
      <c r="Y156" s="13"/>
      <c r="Z156" s="13"/>
    </row>
    <row r="157" spans="1:29">
      <c r="A157" s="26"/>
      <c r="B157" s="20"/>
      <c r="C157" s="20"/>
      <c r="D157" s="20"/>
      <c r="E157" s="29"/>
      <c r="F157" s="27"/>
      <c r="G157" s="38"/>
      <c r="H157" s="39"/>
      <c r="I157" s="79"/>
      <c r="J157" s="14"/>
      <c r="K157" s="80"/>
      <c r="L157" s="81"/>
      <c r="M157" s="82"/>
      <c r="N157" s="83"/>
      <c r="O157" s="84"/>
      <c r="P157" s="8"/>
      <c r="Q157" s="13"/>
      <c r="R157" s="138"/>
      <c r="S157" s="13"/>
      <c r="T157" s="13"/>
      <c r="U157" s="13"/>
      <c r="V157" s="13"/>
      <c r="W157" s="13"/>
      <c r="X157" s="13"/>
      <c r="Y157" s="13"/>
      <c r="Z157" s="13"/>
    </row>
    <row r="158" spans="1:29">
      <c r="A158" s="34"/>
      <c r="B158" s="42"/>
      <c r="C158" s="99"/>
      <c r="D158" s="3"/>
      <c r="E158" s="35"/>
      <c r="F158" s="79"/>
      <c r="G158" s="38"/>
      <c r="H158" s="39"/>
      <c r="I158" s="79"/>
      <c r="J158" s="14"/>
      <c r="K158" s="80"/>
      <c r="L158" s="81"/>
      <c r="M158" s="82"/>
      <c r="N158" s="83"/>
      <c r="O158" s="84"/>
      <c r="P158" s="8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9" ht="15">
      <c r="A159" s="2"/>
      <c r="B159" s="100" t="s">
        <v>576</v>
      </c>
      <c r="C159" s="100"/>
      <c r="D159" s="100"/>
      <c r="E159" s="100"/>
      <c r="F159" s="14"/>
      <c r="G159" s="14"/>
      <c r="H159" s="101"/>
      <c r="I159" s="14"/>
      <c r="J159" s="71"/>
      <c r="K159" s="72"/>
      <c r="L159" s="14"/>
      <c r="M159" s="14"/>
      <c r="N159" s="13"/>
      <c r="O159" s="95"/>
      <c r="P159" s="8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9" ht="38.25">
      <c r="A160" s="17" t="s">
        <v>16</v>
      </c>
      <c r="B160" s="18" t="s">
        <v>534</v>
      </c>
      <c r="C160" s="18"/>
      <c r="D160" s="19" t="s">
        <v>545</v>
      </c>
      <c r="E160" s="18" t="s">
        <v>546</v>
      </c>
      <c r="F160" s="18" t="s">
        <v>547</v>
      </c>
      <c r="G160" s="18" t="s">
        <v>577</v>
      </c>
      <c r="H160" s="18" t="s">
        <v>578</v>
      </c>
      <c r="I160" s="18" t="s">
        <v>550</v>
      </c>
      <c r="J160" s="58" t="s">
        <v>551</v>
      </c>
      <c r="K160" s="18" t="s">
        <v>552</v>
      </c>
      <c r="L160" s="18" t="s">
        <v>553</v>
      </c>
      <c r="M160" s="18" t="s">
        <v>554</v>
      </c>
      <c r="N160" s="19" t="s">
        <v>555</v>
      </c>
      <c r="O160" s="95"/>
      <c r="P160" s="8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1</v>
      </c>
      <c r="B161" s="102">
        <v>41579</v>
      </c>
      <c r="C161" s="102"/>
      <c r="D161" s="103" t="s">
        <v>579</v>
      </c>
      <c r="E161" s="104" t="s">
        <v>580</v>
      </c>
      <c r="F161" s="105">
        <v>82</v>
      </c>
      <c r="G161" s="104" t="s">
        <v>581</v>
      </c>
      <c r="H161" s="104">
        <v>100</v>
      </c>
      <c r="I161" s="122">
        <v>100</v>
      </c>
      <c r="J161" s="123" t="s">
        <v>582</v>
      </c>
      <c r="K161" s="124">
        <f t="shared" ref="K161:K192" si="134">H161-F161</f>
        <v>18</v>
      </c>
      <c r="L161" s="125">
        <f t="shared" ref="L161:L192" si="135">K161/F161</f>
        <v>0.21951219512195122</v>
      </c>
      <c r="M161" s="126" t="s">
        <v>556</v>
      </c>
      <c r="N161" s="127">
        <v>42657</v>
      </c>
      <c r="O161" s="50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2</v>
      </c>
      <c r="B162" s="102">
        <v>41794</v>
      </c>
      <c r="C162" s="102"/>
      <c r="D162" s="103" t="s">
        <v>583</v>
      </c>
      <c r="E162" s="104" t="s">
        <v>557</v>
      </c>
      <c r="F162" s="105">
        <v>257</v>
      </c>
      <c r="G162" s="104" t="s">
        <v>581</v>
      </c>
      <c r="H162" s="104">
        <v>300</v>
      </c>
      <c r="I162" s="122">
        <v>300</v>
      </c>
      <c r="J162" s="123" t="s">
        <v>582</v>
      </c>
      <c r="K162" s="124">
        <f t="shared" si="134"/>
        <v>43</v>
      </c>
      <c r="L162" s="125">
        <f t="shared" si="135"/>
        <v>0.16731517509727625</v>
      </c>
      <c r="M162" s="126" t="s">
        <v>556</v>
      </c>
      <c r="N162" s="127">
        <v>41822</v>
      </c>
      <c r="O162" s="50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3</v>
      </c>
      <c r="B163" s="102">
        <v>41828</v>
      </c>
      <c r="C163" s="102"/>
      <c r="D163" s="103" t="s">
        <v>584</v>
      </c>
      <c r="E163" s="104" t="s">
        <v>557</v>
      </c>
      <c r="F163" s="105">
        <v>393</v>
      </c>
      <c r="G163" s="104" t="s">
        <v>581</v>
      </c>
      <c r="H163" s="104">
        <v>468</v>
      </c>
      <c r="I163" s="122">
        <v>468</v>
      </c>
      <c r="J163" s="123" t="s">
        <v>582</v>
      </c>
      <c r="K163" s="124">
        <f t="shared" si="134"/>
        <v>75</v>
      </c>
      <c r="L163" s="125">
        <f t="shared" si="135"/>
        <v>0.19083969465648856</v>
      </c>
      <c r="M163" s="126" t="s">
        <v>556</v>
      </c>
      <c r="N163" s="127">
        <v>41863</v>
      </c>
      <c r="O163" s="50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</v>
      </c>
      <c r="B164" s="102">
        <v>41857</v>
      </c>
      <c r="C164" s="102"/>
      <c r="D164" s="103" t="s">
        <v>585</v>
      </c>
      <c r="E164" s="104" t="s">
        <v>557</v>
      </c>
      <c r="F164" s="105">
        <v>205</v>
      </c>
      <c r="G164" s="104" t="s">
        <v>581</v>
      </c>
      <c r="H164" s="104">
        <v>275</v>
      </c>
      <c r="I164" s="122">
        <v>250</v>
      </c>
      <c r="J164" s="123" t="s">
        <v>582</v>
      </c>
      <c r="K164" s="124">
        <f t="shared" si="134"/>
        <v>70</v>
      </c>
      <c r="L164" s="125">
        <f t="shared" si="135"/>
        <v>0.34146341463414637</v>
      </c>
      <c r="M164" s="126" t="s">
        <v>556</v>
      </c>
      <c r="N164" s="127">
        <v>41962</v>
      </c>
      <c r="O164" s="50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</v>
      </c>
      <c r="B165" s="102">
        <v>41886</v>
      </c>
      <c r="C165" s="102"/>
      <c r="D165" s="103" t="s">
        <v>586</v>
      </c>
      <c r="E165" s="104" t="s">
        <v>557</v>
      </c>
      <c r="F165" s="105">
        <v>162</v>
      </c>
      <c r="G165" s="104" t="s">
        <v>581</v>
      </c>
      <c r="H165" s="104">
        <v>190</v>
      </c>
      <c r="I165" s="122">
        <v>190</v>
      </c>
      <c r="J165" s="123" t="s">
        <v>582</v>
      </c>
      <c r="K165" s="124">
        <f t="shared" si="134"/>
        <v>28</v>
      </c>
      <c r="L165" s="125">
        <f t="shared" si="135"/>
        <v>0.1728395061728395</v>
      </c>
      <c r="M165" s="126" t="s">
        <v>556</v>
      </c>
      <c r="N165" s="127">
        <v>42006</v>
      </c>
      <c r="O165" s="50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6</v>
      </c>
      <c r="B166" s="102">
        <v>41886</v>
      </c>
      <c r="C166" s="102"/>
      <c r="D166" s="103" t="s">
        <v>587</v>
      </c>
      <c r="E166" s="104" t="s">
        <v>557</v>
      </c>
      <c r="F166" s="105">
        <v>75</v>
      </c>
      <c r="G166" s="104" t="s">
        <v>581</v>
      </c>
      <c r="H166" s="104">
        <v>91.5</v>
      </c>
      <c r="I166" s="122" t="s">
        <v>588</v>
      </c>
      <c r="J166" s="123" t="s">
        <v>589</v>
      </c>
      <c r="K166" s="124">
        <f t="shared" si="134"/>
        <v>16.5</v>
      </c>
      <c r="L166" s="125">
        <f t="shared" si="135"/>
        <v>0.22</v>
      </c>
      <c r="M166" s="126" t="s">
        <v>556</v>
      </c>
      <c r="N166" s="127">
        <v>41954</v>
      </c>
      <c r="O166" s="50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7</v>
      </c>
      <c r="B167" s="102">
        <v>41913</v>
      </c>
      <c r="C167" s="102"/>
      <c r="D167" s="103" t="s">
        <v>590</v>
      </c>
      <c r="E167" s="104" t="s">
        <v>557</v>
      </c>
      <c r="F167" s="105">
        <v>850</v>
      </c>
      <c r="G167" s="104" t="s">
        <v>581</v>
      </c>
      <c r="H167" s="104">
        <v>982.5</v>
      </c>
      <c r="I167" s="122">
        <v>1050</v>
      </c>
      <c r="J167" s="123" t="s">
        <v>591</v>
      </c>
      <c r="K167" s="124">
        <f t="shared" si="134"/>
        <v>132.5</v>
      </c>
      <c r="L167" s="125">
        <f t="shared" si="135"/>
        <v>0.15588235294117647</v>
      </c>
      <c r="M167" s="126" t="s">
        <v>556</v>
      </c>
      <c r="N167" s="127">
        <v>42039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8</v>
      </c>
      <c r="B168" s="102">
        <v>41913</v>
      </c>
      <c r="C168" s="102"/>
      <c r="D168" s="103" t="s">
        <v>592</v>
      </c>
      <c r="E168" s="104" t="s">
        <v>557</v>
      </c>
      <c r="F168" s="105">
        <v>475</v>
      </c>
      <c r="G168" s="104" t="s">
        <v>581</v>
      </c>
      <c r="H168" s="104">
        <v>515</v>
      </c>
      <c r="I168" s="122">
        <v>600</v>
      </c>
      <c r="J168" s="123" t="s">
        <v>593</v>
      </c>
      <c r="K168" s="124">
        <f t="shared" si="134"/>
        <v>40</v>
      </c>
      <c r="L168" s="125">
        <f t="shared" si="135"/>
        <v>8.4210526315789472E-2</v>
      </c>
      <c r="M168" s="126" t="s">
        <v>556</v>
      </c>
      <c r="N168" s="127">
        <v>41939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9</v>
      </c>
      <c r="B169" s="102">
        <v>41913</v>
      </c>
      <c r="C169" s="102"/>
      <c r="D169" s="103" t="s">
        <v>594</v>
      </c>
      <c r="E169" s="104" t="s">
        <v>557</v>
      </c>
      <c r="F169" s="105">
        <v>86</v>
      </c>
      <c r="G169" s="104" t="s">
        <v>581</v>
      </c>
      <c r="H169" s="104">
        <v>99</v>
      </c>
      <c r="I169" s="122">
        <v>140</v>
      </c>
      <c r="J169" s="123" t="s">
        <v>595</v>
      </c>
      <c r="K169" s="124">
        <f t="shared" si="134"/>
        <v>13</v>
      </c>
      <c r="L169" s="125">
        <f t="shared" si="135"/>
        <v>0.15116279069767441</v>
      </c>
      <c r="M169" s="126" t="s">
        <v>556</v>
      </c>
      <c r="N169" s="127">
        <v>41939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10</v>
      </c>
      <c r="B170" s="102">
        <v>41926</v>
      </c>
      <c r="C170" s="102"/>
      <c r="D170" s="103" t="s">
        <v>596</v>
      </c>
      <c r="E170" s="104" t="s">
        <v>557</v>
      </c>
      <c r="F170" s="105">
        <v>496.6</v>
      </c>
      <c r="G170" s="104" t="s">
        <v>581</v>
      </c>
      <c r="H170" s="104">
        <v>621</v>
      </c>
      <c r="I170" s="122">
        <v>580</v>
      </c>
      <c r="J170" s="123" t="s">
        <v>582</v>
      </c>
      <c r="K170" s="124">
        <f t="shared" si="134"/>
        <v>124.39999999999998</v>
      </c>
      <c r="L170" s="125">
        <f t="shared" si="135"/>
        <v>0.25050342327829234</v>
      </c>
      <c r="M170" s="126" t="s">
        <v>556</v>
      </c>
      <c r="N170" s="127">
        <v>42605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11</v>
      </c>
      <c r="B171" s="102">
        <v>41926</v>
      </c>
      <c r="C171" s="102"/>
      <c r="D171" s="103" t="s">
        <v>597</v>
      </c>
      <c r="E171" s="104" t="s">
        <v>557</v>
      </c>
      <c r="F171" s="105">
        <v>2481.9</v>
      </c>
      <c r="G171" s="104" t="s">
        <v>581</v>
      </c>
      <c r="H171" s="104">
        <v>2840</v>
      </c>
      <c r="I171" s="122">
        <v>2870</v>
      </c>
      <c r="J171" s="123" t="s">
        <v>598</v>
      </c>
      <c r="K171" s="124">
        <f t="shared" si="134"/>
        <v>358.09999999999991</v>
      </c>
      <c r="L171" s="125">
        <f t="shared" si="135"/>
        <v>0.14428462065353154</v>
      </c>
      <c r="M171" s="126" t="s">
        <v>556</v>
      </c>
      <c r="N171" s="127">
        <v>42017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12</v>
      </c>
      <c r="B172" s="102">
        <v>41928</v>
      </c>
      <c r="C172" s="102"/>
      <c r="D172" s="103" t="s">
        <v>599</v>
      </c>
      <c r="E172" s="104" t="s">
        <v>557</v>
      </c>
      <c r="F172" s="105">
        <v>84.5</v>
      </c>
      <c r="G172" s="104" t="s">
        <v>581</v>
      </c>
      <c r="H172" s="104">
        <v>93</v>
      </c>
      <c r="I172" s="122">
        <v>110</v>
      </c>
      <c r="J172" s="123" t="s">
        <v>600</v>
      </c>
      <c r="K172" s="124">
        <f t="shared" si="134"/>
        <v>8.5</v>
      </c>
      <c r="L172" s="125">
        <f t="shared" si="135"/>
        <v>0.10059171597633136</v>
      </c>
      <c r="M172" s="126" t="s">
        <v>556</v>
      </c>
      <c r="N172" s="127">
        <v>41939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13</v>
      </c>
      <c r="B173" s="102">
        <v>41928</v>
      </c>
      <c r="C173" s="102"/>
      <c r="D173" s="103" t="s">
        <v>601</v>
      </c>
      <c r="E173" s="104" t="s">
        <v>557</v>
      </c>
      <c r="F173" s="105">
        <v>401</v>
      </c>
      <c r="G173" s="104" t="s">
        <v>581</v>
      </c>
      <c r="H173" s="104">
        <v>428</v>
      </c>
      <c r="I173" s="122">
        <v>450</v>
      </c>
      <c r="J173" s="123" t="s">
        <v>602</v>
      </c>
      <c r="K173" s="124">
        <f t="shared" si="134"/>
        <v>27</v>
      </c>
      <c r="L173" s="125">
        <f t="shared" si="135"/>
        <v>6.7331670822942641E-2</v>
      </c>
      <c r="M173" s="126" t="s">
        <v>556</v>
      </c>
      <c r="N173" s="127">
        <v>42020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14</v>
      </c>
      <c r="B174" s="102">
        <v>41928</v>
      </c>
      <c r="C174" s="102"/>
      <c r="D174" s="103" t="s">
        <v>603</v>
      </c>
      <c r="E174" s="104" t="s">
        <v>557</v>
      </c>
      <c r="F174" s="105">
        <v>101</v>
      </c>
      <c r="G174" s="104" t="s">
        <v>581</v>
      </c>
      <c r="H174" s="104">
        <v>112</v>
      </c>
      <c r="I174" s="122">
        <v>120</v>
      </c>
      <c r="J174" s="123" t="s">
        <v>604</v>
      </c>
      <c r="K174" s="124">
        <f t="shared" si="134"/>
        <v>11</v>
      </c>
      <c r="L174" s="125">
        <f t="shared" si="135"/>
        <v>0.10891089108910891</v>
      </c>
      <c r="M174" s="126" t="s">
        <v>556</v>
      </c>
      <c r="N174" s="127">
        <v>41939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15</v>
      </c>
      <c r="B175" s="102">
        <v>41954</v>
      </c>
      <c r="C175" s="102"/>
      <c r="D175" s="103" t="s">
        <v>605</v>
      </c>
      <c r="E175" s="104" t="s">
        <v>557</v>
      </c>
      <c r="F175" s="105">
        <v>59</v>
      </c>
      <c r="G175" s="104" t="s">
        <v>581</v>
      </c>
      <c r="H175" s="104">
        <v>76</v>
      </c>
      <c r="I175" s="122">
        <v>76</v>
      </c>
      <c r="J175" s="123" t="s">
        <v>582</v>
      </c>
      <c r="K175" s="124">
        <f t="shared" si="134"/>
        <v>17</v>
      </c>
      <c r="L175" s="125">
        <f t="shared" si="135"/>
        <v>0.28813559322033899</v>
      </c>
      <c r="M175" s="126" t="s">
        <v>556</v>
      </c>
      <c r="N175" s="127">
        <v>43032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16</v>
      </c>
      <c r="B176" s="102">
        <v>41954</v>
      </c>
      <c r="C176" s="102"/>
      <c r="D176" s="103" t="s">
        <v>594</v>
      </c>
      <c r="E176" s="104" t="s">
        <v>557</v>
      </c>
      <c r="F176" s="105">
        <v>99</v>
      </c>
      <c r="G176" s="104" t="s">
        <v>581</v>
      </c>
      <c r="H176" s="104">
        <v>120</v>
      </c>
      <c r="I176" s="122">
        <v>120</v>
      </c>
      <c r="J176" s="123" t="s">
        <v>606</v>
      </c>
      <c r="K176" s="124">
        <f t="shared" si="134"/>
        <v>21</v>
      </c>
      <c r="L176" s="125">
        <f t="shared" si="135"/>
        <v>0.21212121212121213</v>
      </c>
      <c r="M176" s="126" t="s">
        <v>556</v>
      </c>
      <c r="N176" s="127">
        <v>41960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17</v>
      </c>
      <c r="B177" s="102">
        <v>41956</v>
      </c>
      <c r="C177" s="102"/>
      <c r="D177" s="103" t="s">
        <v>607</v>
      </c>
      <c r="E177" s="104" t="s">
        <v>557</v>
      </c>
      <c r="F177" s="105">
        <v>22</v>
      </c>
      <c r="G177" s="104" t="s">
        <v>581</v>
      </c>
      <c r="H177" s="104">
        <v>33.549999999999997</v>
      </c>
      <c r="I177" s="122">
        <v>32</v>
      </c>
      <c r="J177" s="123" t="s">
        <v>608</v>
      </c>
      <c r="K177" s="124">
        <f t="shared" si="134"/>
        <v>11.549999999999997</v>
      </c>
      <c r="L177" s="125">
        <f t="shared" si="135"/>
        <v>0.52499999999999991</v>
      </c>
      <c r="M177" s="126" t="s">
        <v>556</v>
      </c>
      <c r="N177" s="127">
        <v>42188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18</v>
      </c>
      <c r="B178" s="102">
        <v>41976</v>
      </c>
      <c r="C178" s="102"/>
      <c r="D178" s="103" t="s">
        <v>609</v>
      </c>
      <c r="E178" s="104" t="s">
        <v>557</v>
      </c>
      <c r="F178" s="105">
        <v>440</v>
      </c>
      <c r="G178" s="104" t="s">
        <v>581</v>
      </c>
      <c r="H178" s="104">
        <v>520</v>
      </c>
      <c r="I178" s="122">
        <v>520</v>
      </c>
      <c r="J178" s="123" t="s">
        <v>610</v>
      </c>
      <c r="K178" s="124">
        <f t="shared" si="134"/>
        <v>80</v>
      </c>
      <c r="L178" s="125">
        <f t="shared" si="135"/>
        <v>0.18181818181818182</v>
      </c>
      <c r="M178" s="126" t="s">
        <v>556</v>
      </c>
      <c r="N178" s="127">
        <v>42208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19</v>
      </c>
      <c r="B179" s="102">
        <v>41976</v>
      </c>
      <c r="C179" s="102"/>
      <c r="D179" s="103" t="s">
        <v>611</v>
      </c>
      <c r="E179" s="104" t="s">
        <v>557</v>
      </c>
      <c r="F179" s="105">
        <v>360</v>
      </c>
      <c r="G179" s="104" t="s">
        <v>581</v>
      </c>
      <c r="H179" s="104">
        <v>427</v>
      </c>
      <c r="I179" s="122">
        <v>425</v>
      </c>
      <c r="J179" s="123" t="s">
        <v>612</v>
      </c>
      <c r="K179" s="124">
        <f t="shared" si="134"/>
        <v>67</v>
      </c>
      <c r="L179" s="125">
        <f t="shared" si="135"/>
        <v>0.18611111111111112</v>
      </c>
      <c r="M179" s="126" t="s">
        <v>556</v>
      </c>
      <c r="N179" s="127">
        <v>42058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20</v>
      </c>
      <c r="B180" s="102">
        <v>42012</v>
      </c>
      <c r="C180" s="102"/>
      <c r="D180" s="103" t="s">
        <v>613</v>
      </c>
      <c r="E180" s="104" t="s">
        <v>557</v>
      </c>
      <c r="F180" s="105">
        <v>360</v>
      </c>
      <c r="G180" s="104" t="s">
        <v>581</v>
      </c>
      <c r="H180" s="104">
        <v>455</v>
      </c>
      <c r="I180" s="122">
        <v>420</v>
      </c>
      <c r="J180" s="123" t="s">
        <v>614</v>
      </c>
      <c r="K180" s="124">
        <f t="shared" si="134"/>
        <v>95</v>
      </c>
      <c r="L180" s="125">
        <f t="shared" si="135"/>
        <v>0.2638888888888889</v>
      </c>
      <c r="M180" s="126" t="s">
        <v>556</v>
      </c>
      <c r="N180" s="127">
        <v>42024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21</v>
      </c>
      <c r="B181" s="102">
        <v>42012</v>
      </c>
      <c r="C181" s="102"/>
      <c r="D181" s="103" t="s">
        <v>615</v>
      </c>
      <c r="E181" s="104" t="s">
        <v>557</v>
      </c>
      <c r="F181" s="105">
        <v>130</v>
      </c>
      <c r="G181" s="104"/>
      <c r="H181" s="104">
        <v>175.5</v>
      </c>
      <c r="I181" s="122">
        <v>165</v>
      </c>
      <c r="J181" s="123" t="s">
        <v>616</v>
      </c>
      <c r="K181" s="124">
        <f t="shared" si="134"/>
        <v>45.5</v>
      </c>
      <c r="L181" s="125">
        <f t="shared" si="135"/>
        <v>0.35</v>
      </c>
      <c r="M181" s="126" t="s">
        <v>556</v>
      </c>
      <c r="N181" s="127">
        <v>43088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22</v>
      </c>
      <c r="B182" s="102">
        <v>42040</v>
      </c>
      <c r="C182" s="102"/>
      <c r="D182" s="103" t="s">
        <v>376</v>
      </c>
      <c r="E182" s="104" t="s">
        <v>580</v>
      </c>
      <c r="F182" s="105">
        <v>98</v>
      </c>
      <c r="G182" s="104"/>
      <c r="H182" s="104">
        <v>120</v>
      </c>
      <c r="I182" s="122">
        <v>120</v>
      </c>
      <c r="J182" s="123" t="s">
        <v>582</v>
      </c>
      <c r="K182" s="124">
        <f t="shared" si="134"/>
        <v>22</v>
      </c>
      <c r="L182" s="125">
        <f t="shared" si="135"/>
        <v>0.22448979591836735</v>
      </c>
      <c r="M182" s="126" t="s">
        <v>556</v>
      </c>
      <c r="N182" s="127">
        <v>42753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23</v>
      </c>
      <c r="B183" s="102">
        <v>42040</v>
      </c>
      <c r="C183" s="102"/>
      <c r="D183" s="103" t="s">
        <v>617</v>
      </c>
      <c r="E183" s="104" t="s">
        <v>580</v>
      </c>
      <c r="F183" s="105">
        <v>196</v>
      </c>
      <c r="G183" s="104"/>
      <c r="H183" s="104">
        <v>262</v>
      </c>
      <c r="I183" s="122">
        <v>255</v>
      </c>
      <c r="J183" s="123" t="s">
        <v>582</v>
      </c>
      <c r="K183" s="124">
        <f t="shared" si="134"/>
        <v>66</v>
      </c>
      <c r="L183" s="125">
        <f t="shared" si="135"/>
        <v>0.33673469387755101</v>
      </c>
      <c r="M183" s="126" t="s">
        <v>556</v>
      </c>
      <c r="N183" s="127">
        <v>42599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5">
        <v>24</v>
      </c>
      <c r="B184" s="106">
        <v>42067</v>
      </c>
      <c r="C184" s="106"/>
      <c r="D184" s="107" t="s">
        <v>375</v>
      </c>
      <c r="E184" s="108" t="s">
        <v>580</v>
      </c>
      <c r="F184" s="109">
        <v>235</v>
      </c>
      <c r="G184" s="109"/>
      <c r="H184" s="110">
        <v>77</v>
      </c>
      <c r="I184" s="128" t="s">
        <v>618</v>
      </c>
      <c r="J184" s="129" t="s">
        <v>619</v>
      </c>
      <c r="K184" s="130">
        <f t="shared" si="134"/>
        <v>-158</v>
      </c>
      <c r="L184" s="131">
        <f t="shared" si="135"/>
        <v>-0.67234042553191486</v>
      </c>
      <c r="M184" s="132" t="s">
        <v>620</v>
      </c>
      <c r="N184" s="133">
        <v>43522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25</v>
      </c>
      <c r="B185" s="102">
        <v>42067</v>
      </c>
      <c r="C185" s="102"/>
      <c r="D185" s="103" t="s">
        <v>453</v>
      </c>
      <c r="E185" s="104" t="s">
        <v>580</v>
      </c>
      <c r="F185" s="105">
        <v>185</v>
      </c>
      <c r="G185" s="104"/>
      <c r="H185" s="104">
        <v>224</v>
      </c>
      <c r="I185" s="122" t="s">
        <v>621</v>
      </c>
      <c r="J185" s="123" t="s">
        <v>582</v>
      </c>
      <c r="K185" s="124">
        <f t="shared" si="134"/>
        <v>39</v>
      </c>
      <c r="L185" s="125">
        <f t="shared" si="135"/>
        <v>0.21081081081081082</v>
      </c>
      <c r="M185" s="126" t="s">
        <v>556</v>
      </c>
      <c r="N185" s="127">
        <v>42647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339">
        <v>26</v>
      </c>
      <c r="B186" s="111">
        <v>42090</v>
      </c>
      <c r="C186" s="111"/>
      <c r="D186" s="112" t="s">
        <v>622</v>
      </c>
      <c r="E186" s="113" t="s">
        <v>580</v>
      </c>
      <c r="F186" s="114">
        <v>49.5</v>
      </c>
      <c r="G186" s="115"/>
      <c r="H186" s="115">
        <v>15.85</v>
      </c>
      <c r="I186" s="115">
        <v>67</v>
      </c>
      <c r="J186" s="134" t="s">
        <v>623</v>
      </c>
      <c r="K186" s="115">
        <f t="shared" si="134"/>
        <v>-33.65</v>
      </c>
      <c r="L186" s="135">
        <f t="shared" si="135"/>
        <v>-0.67979797979797973</v>
      </c>
      <c r="M186" s="132" t="s">
        <v>620</v>
      </c>
      <c r="N186" s="136">
        <v>43627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27</v>
      </c>
      <c r="B187" s="102">
        <v>42093</v>
      </c>
      <c r="C187" s="102"/>
      <c r="D187" s="103" t="s">
        <v>624</v>
      </c>
      <c r="E187" s="104" t="s">
        <v>580</v>
      </c>
      <c r="F187" s="105">
        <v>183.5</v>
      </c>
      <c r="G187" s="104"/>
      <c r="H187" s="104">
        <v>219</v>
      </c>
      <c r="I187" s="122">
        <v>218</v>
      </c>
      <c r="J187" s="123" t="s">
        <v>625</v>
      </c>
      <c r="K187" s="124">
        <f t="shared" si="134"/>
        <v>35.5</v>
      </c>
      <c r="L187" s="125">
        <f t="shared" si="135"/>
        <v>0.19346049046321526</v>
      </c>
      <c r="M187" s="126" t="s">
        <v>556</v>
      </c>
      <c r="N187" s="127">
        <v>42103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28</v>
      </c>
      <c r="B188" s="102">
        <v>42114</v>
      </c>
      <c r="C188" s="102"/>
      <c r="D188" s="103" t="s">
        <v>626</v>
      </c>
      <c r="E188" s="104" t="s">
        <v>580</v>
      </c>
      <c r="F188" s="105">
        <f>(227+237)/2</f>
        <v>232</v>
      </c>
      <c r="G188" s="104"/>
      <c r="H188" s="104">
        <v>298</v>
      </c>
      <c r="I188" s="122">
        <v>298</v>
      </c>
      <c r="J188" s="123" t="s">
        <v>582</v>
      </c>
      <c r="K188" s="124">
        <f t="shared" si="134"/>
        <v>66</v>
      </c>
      <c r="L188" s="125">
        <f t="shared" si="135"/>
        <v>0.28448275862068967</v>
      </c>
      <c r="M188" s="126" t="s">
        <v>556</v>
      </c>
      <c r="N188" s="127">
        <v>42823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29</v>
      </c>
      <c r="B189" s="102">
        <v>42128</v>
      </c>
      <c r="C189" s="102"/>
      <c r="D189" s="103" t="s">
        <v>627</v>
      </c>
      <c r="E189" s="104" t="s">
        <v>557</v>
      </c>
      <c r="F189" s="105">
        <v>385</v>
      </c>
      <c r="G189" s="104"/>
      <c r="H189" s="104">
        <f>212.5+331</f>
        <v>543.5</v>
      </c>
      <c r="I189" s="122">
        <v>510</v>
      </c>
      <c r="J189" s="123" t="s">
        <v>628</v>
      </c>
      <c r="K189" s="124">
        <f t="shared" si="134"/>
        <v>158.5</v>
      </c>
      <c r="L189" s="125">
        <f t="shared" si="135"/>
        <v>0.41168831168831171</v>
      </c>
      <c r="M189" s="126" t="s">
        <v>556</v>
      </c>
      <c r="N189" s="127">
        <v>42235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30</v>
      </c>
      <c r="B190" s="102">
        <v>42128</v>
      </c>
      <c r="C190" s="102"/>
      <c r="D190" s="103" t="s">
        <v>629</v>
      </c>
      <c r="E190" s="104" t="s">
        <v>557</v>
      </c>
      <c r="F190" s="105">
        <v>115.5</v>
      </c>
      <c r="G190" s="104"/>
      <c r="H190" s="104">
        <v>146</v>
      </c>
      <c r="I190" s="122">
        <v>142</v>
      </c>
      <c r="J190" s="123" t="s">
        <v>630</v>
      </c>
      <c r="K190" s="124">
        <f t="shared" si="134"/>
        <v>30.5</v>
      </c>
      <c r="L190" s="125">
        <f t="shared" si="135"/>
        <v>0.26406926406926406</v>
      </c>
      <c r="M190" s="126" t="s">
        <v>556</v>
      </c>
      <c r="N190" s="127">
        <v>42202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31</v>
      </c>
      <c r="B191" s="102">
        <v>42151</v>
      </c>
      <c r="C191" s="102"/>
      <c r="D191" s="103" t="s">
        <v>631</v>
      </c>
      <c r="E191" s="104" t="s">
        <v>557</v>
      </c>
      <c r="F191" s="105">
        <v>237.5</v>
      </c>
      <c r="G191" s="104"/>
      <c r="H191" s="104">
        <v>279.5</v>
      </c>
      <c r="I191" s="122">
        <v>278</v>
      </c>
      <c r="J191" s="123" t="s">
        <v>582</v>
      </c>
      <c r="K191" s="124">
        <f t="shared" si="134"/>
        <v>42</v>
      </c>
      <c r="L191" s="125">
        <f t="shared" si="135"/>
        <v>0.17684210526315788</v>
      </c>
      <c r="M191" s="126" t="s">
        <v>556</v>
      </c>
      <c r="N191" s="127">
        <v>42222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32</v>
      </c>
      <c r="B192" s="102">
        <v>42174</v>
      </c>
      <c r="C192" s="102"/>
      <c r="D192" s="103" t="s">
        <v>601</v>
      </c>
      <c r="E192" s="104" t="s">
        <v>580</v>
      </c>
      <c r="F192" s="105">
        <v>340</v>
      </c>
      <c r="G192" s="104"/>
      <c r="H192" s="104">
        <v>448</v>
      </c>
      <c r="I192" s="122">
        <v>448</v>
      </c>
      <c r="J192" s="123" t="s">
        <v>582</v>
      </c>
      <c r="K192" s="124">
        <f t="shared" si="134"/>
        <v>108</v>
      </c>
      <c r="L192" s="125">
        <f t="shared" si="135"/>
        <v>0.31764705882352939</v>
      </c>
      <c r="M192" s="126" t="s">
        <v>556</v>
      </c>
      <c r="N192" s="127">
        <v>43018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33</v>
      </c>
      <c r="B193" s="102">
        <v>42191</v>
      </c>
      <c r="C193" s="102"/>
      <c r="D193" s="103" t="s">
        <v>632</v>
      </c>
      <c r="E193" s="104" t="s">
        <v>580</v>
      </c>
      <c r="F193" s="105">
        <v>390</v>
      </c>
      <c r="G193" s="104"/>
      <c r="H193" s="104">
        <v>460</v>
      </c>
      <c r="I193" s="122">
        <v>460</v>
      </c>
      <c r="J193" s="123" t="s">
        <v>582</v>
      </c>
      <c r="K193" s="124">
        <f t="shared" ref="K193:K213" si="136">H193-F193</f>
        <v>70</v>
      </c>
      <c r="L193" s="125">
        <f t="shared" ref="L193:L213" si="137">K193/F193</f>
        <v>0.17948717948717949</v>
      </c>
      <c r="M193" s="126" t="s">
        <v>556</v>
      </c>
      <c r="N193" s="127">
        <v>42478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34</v>
      </c>
      <c r="B194" s="106">
        <v>42195</v>
      </c>
      <c r="C194" s="106"/>
      <c r="D194" s="107" t="s">
        <v>633</v>
      </c>
      <c r="E194" s="108" t="s">
        <v>580</v>
      </c>
      <c r="F194" s="109">
        <v>122.5</v>
      </c>
      <c r="G194" s="109"/>
      <c r="H194" s="110">
        <v>61</v>
      </c>
      <c r="I194" s="128">
        <v>172</v>
      </c>
      <c r="J194" s="129" t="s">
        <v>634</v>
      </c>
      <c r="K194" s="130">
        <f t="shared" si="136"/>
        <v>-61.5</v>
      </c>
      <c r="L194" s="131">
        <f t="shared" si="137"/>
        <v>-0.50204081632653064</v>
      </c>
      <c r="M194" s="132" t="s">
        <v>620</v>
      </c>
      <c r="N194" s="133">
        <v>43333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35</v>
      </c>
      <c r="B195" s="102">
        <v>42219</v>
      </c>
      <c r="C195" s="102"/>
      <c r="D195" s="103" t="s">
        <v>635</v>
      </c>
      <c r="E195" s="104" t="s">
        <v>580</v>
      </c>
      <c r="F195" s="105">
        <v>297.5</v>
      </c>
      <c r="G195" s="104"/>
      <c r="H195" s="104">
        <v>350</v>
      </c>
      <c r="I195" s="122">
        <v>360</v>
      </c>
      <c r="J195" s="123" t="s">
        <v>636</v>
      </c>
      <c r="K195" s="124">
        <f t="shared" si="136"/>
        <v>52.5</v>
      </c>
      <c r="L195" s="125">
        <f t="shared" si="137"/>
        <v>0.17647058823529413</v>
      </c>
      <c r="M195" s="126" t="s">
        <v>556</v>
      </c>
      <c r="N195" s="127">
        <v>42232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36</v>
      </c>
      <c r="B196" s="102">
        <v>42219</v>
      </c>
      <c r="C196" s="102"/>
      <c r="D196" s="103" t="s">
        <v>637</v>
      </c>
      <c r="E196" s="104" t="s">
        <v>580</v>
      </c>
      <c r="F196" s="105">
        <v>115.5</v>
      </c>
      <c r="G196" s="104"/>
      <c r="H196" s="104">
        <v>149</v>
      </c>
      <c r="I196" s="122">
        <v>140</v>
      </c>
      <c r="J196" s="137" t="s">
        <v>638</v>
      </c>
      <c r="K196" s="124">
        <f t="shared" si="136"/>
        <v>33.5</v>
      </c>
      <c r="L196" s="125">
        <f t="shared" si="137"/>
        <v>0.29004329004329005</v>
      </c>
      <c r="M196" s="126" t="s">
        <v>556</v>
      </c>
      <c r="N196" s="127">
        <v>42740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37</v>
      </c>
      <c r="B197" s="102">
        <v>42251</v>
      </c>
      <c r="C197" s="102"/>
      <c r="D197" s="103" t="s">
        <v>631</v>
      </c>
      <c r="E197" s="104" t="s">
        <v>580</v>
      </c>
      <c r="F197" s="105">
        <v>226</v>
      </c>
      <c r="G197" s="104"/>
      <c r="H197" s="104">
        <v>292</v>
      </c>
      <c r="I197" s="122">
        <v>292</v>
      </c>
      <c r="J197" s="123" t="s">
        <v>639</v>
      </c>
      <c r="K197" s="124">
        <f t="shared" si="136"/>
        <v>66</v>
      </c>
      <c r="L197" s="125">
        <f t="shared" si="137"/>
        <v>0.29203539823008851</v>
      </c>
      <c r="M197" s="126" t="s">
        <v>556</v>
      </c>
      <c r="N197" s="127">
        <v>42286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38</v>
      </c>
      <c r="B198" s="102">
        <v>42254</v>
      </c>
      <c r="C198" s="102"/>
      <c r="D198" s="103" t="s">
        <v>626</v>
      </c>
      <c r="E198" s="104" t="s">
        <v>580</v>
      </c>
      <c r="F198" s="105">
        <v>232.5</v>
      </c>
      <c r="G198" s="104"/>
      <c r="H198" s="104">
        <v>312.5</v>
      </c>
      <c r="I198" s="122">
        <v>310</v>
      </c>
      <c r="J198" s="123" t="s">
        <v>582</v>
      </c>
      <c r="K198" s="124">
        <f t="shared" si="136"/>
        <v>80</v>
      </c>
      <c r="L198" s="125">
        <f t="shared" si="137"/>
        <v>0.34408602150537637</v>
      </c>
      <c r="M198" s="126" t="s">
        <v>556</v>
      </c>
      <c r="N198" s="127">
        <v>42823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39</v>
      </c>
      <c r="B199" s="102">
        <v>42268</v>
      </c>
      <c r="C199" s="102"/>
      <c r="D199" s="103" t="s">
        <v>640</v>
      </c>
      <c r="E199" s="104" t="s">
        <v>580</v>
      </c>
      <c r="F199" s="105">
        <v>196.5</v>
      </c>
      <c r="G199" s="104"/>
      <c r="H199" s="104">
        <v>238</v>
      </c>
      <c r="I199" s="122">
        <v>238</v>
      </c>
      <c r="J199" s="123" t="s">
        <v>639</v>
      </c>
      <c r="K199" s="124">
        <f t="shared" si="136"/>
        <v>41.5</v>
      </c>
      <c r="L199" s="125">
        <f t="shared" si="137"/>
        <v>0.21119592875318066</v>
      </c>
      <c r="M199" s="126" t="s">
        <v>556</v>
      </c>
      <c r="N199" s="127">
        <v>42291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40</v>
      </c>
      <c r="B200" s="102">
        <v>42271</v>
      </c>
      <c r="C200" s="102"/>
      <c r="D200" s="103" t="s">
        <v>579</v>
      </c>
      <c r="E200" s="104" t="s">
        <v>580</v>
      </c>
      <c r="F200" s="105">
        <v>65</v>
      </c>
      <c r="G200" s="104"/>
      <c r="H200" s="104">
        <v>82</v>
      </c>
      <c r="I200" s="122">
        <v>82</v>
      </c>
      <c r="J200" s="123" t="s">
        <v>639</v>
      </c>
      <c r="K200" s="124">
        <f t="shared" si="136"/>
        <v>17</v>
      </c>
      <c r="L200" s="125">
        <f t="shared" si="137"/>
        <v>0.26153846153846155</v>
      </c>
      <c r="M200" s="126" t="s">
        <v>556</v>
      </c>
      <c r="N200" s="127">
        <v>42578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41</v>
      </c>
      <c r="B201" s="102">
        <v>42291</v>
      </c>
      <c r="C201" s="102"/>
      <c r="D201" s="103" t="s">
        <v>641</v>
      </c>
      <c r="E201" s="104" t="s">
        <v>580</v>
      </c>
      <c r="F201" s="105">
        <v>144</v>
      </c>
      <c r="G201" s="104"/>
      <c r="H201" s="104">
        <v>182.5</v>
      </c>
      <c r="I201" s="122">
        <v>181</v>
      </c>
      <c r="J201" s="123" t="s">
        <v>639</v>
      </c>
      <c r="K201" s="124">
        <f t="shared" si="136"/>
        <v>38.5</v>
      </c>
      <c r="L201" s="125">
        <f t="shared" si="137"/>
        <v>0.2673611111111111</v>
      </c>
      <c r="M201" s="126" t="s">
        <v>556</v>
      </c>
      <c r="N201" s="127">
        <v>42817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42</v>
      </c>
      <c r="B202" s="102">
        <v>42291</v>
      </c>
      <c r="C202" s="102"/>
      <c r="D202" s="103" t="s">
        <v>642</v>
      </c>
      <c r="E202" s="104" t="s">
        <v>580</v>
      </c>
      <c r="F202" s="105">
        <v>264</v>
      </c>
      <c r="G202" s="104"/>
      <c r="H202" s="104">
        <v>311</v>
      </c>
      <c r="I202" s="122">
        <v>311</v>
      </c>
      <c r="J202" s="123" t="s">
        <v>639</v>
      </c>
      <c r="K202" s="124">
        <f t="shared" si="136"/>
        <v>47</v>
      </c>
      <c r="L202" s="125">
        <f t="shared" si="137"/>
        <v>0.17803030303030304</v>
      </c>
      <c r="M202" s="126" t="s">
        <v>556</v>
      </c>
      <c r="N202" s="127">
        <v>42604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43</v>
      </c>
      <c r="B203" s="102">
        <v>42318</v>
      </c>
      <c r="C203" s="102"/>
      <c r="D203" s="103" t="s">
        <v>643</v>
      </c>
      <c r="E203" s="104" t="s">
        <v>557</v>
      </c>
      <c r="F203" s="105">
        <v>549.5</v>
      </c>
      <c r="G203" s="104"/>
      <c r="H203" s="104">
        <v>630</v>
      </c>
      <c r="I203" s="122">
        <v>630</v>
      </c>
      <c r="J203" s="123" t="s">
        <v>639</v>
      </c>
      <c r="K203" s="124">
        <f t="shared" si="136"/>
        <v>80.5</v>
      </c>
      <c r="L203" s="125">
        <f t="shared" si="137"/>
        <v>0.1464968152866242</v>
      </c>
      <c r="M203" s="126" t="s">
        <v>556</v>
      </c>
      <c r="N203" s="127">
        <v>42419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44</v>
      </c>
      <c r="B204" s="102">
        <v>42342</v>
      </c>
      <c r="C204" s="102"/>
      <c r="D204" s="103" t="s">
        <v>644</v>
      </c>
      <c r="E204" s="104" t="s">
        <v>580</v>
      </c>
      <c r="F204" s="105">
        <v>1027.5</v>
      </c>
      <c r="G204" s="104"/>
      <c r="H204" s="104">
        <v>1315</v>
      </c>
      <c r="I204" s="122">
        <v>1250</v>
      </c>
      <c r="J204" s="123" t="s">
        <v>639</v>
      </c>
      <c r="K204" s="124">
        <f t="shared" si="136"/>
        <v>287.5</v>
      </c>
      <c r="L204" s="125">
        <f t="shared" si="137"/>
        <v>0.27980535279805352</v>
      </c>
      <c r="M204" s="126" t="s">
        <v>556</v>
      </c>
      <c r="N204" s="127">
        <v>43244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45</v>
      </c>
      <c r="B205" s="102">
        <v>42367</v>
      </c>
      <c r="C205" s="102"/>
      <c r="D205" s="103" t="s">
        <v>645</v>
      </c>
      <c r="E205" s="104" t="s">
        <v>580</v>
      </c>
      <c r="F205" s="105">
        <v>465</v>
      </c>
      <c r="G205" s="104"/>
      <c r="H205" s="104">
        <v>540</v>
      </c>
      <c r="I205" s="122">
        <v>540</v>
      </c>
      <c r="J205" s="123" t="s">
        <v>639</v>
      </c>
      <c r="K205" s="124">
        <f t="shared" si="136"/>
        <v>75</v>
      </c>
      <c r="L205" s="125">
        <f t="shared" si="137"/>
        <v>0.16129032258064516</v>
      </c>
      <c r="M205" s="126" t="s">
        <v>556</v>
      </c>
      <c r="N205" s="127">
        <v>42530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46</v>
      </c>
      <c r="B206" s="102">
        <v>42380</v>
      </c>
      <c r="C206" s="102"/>
      <c r="D206" s="103" t="s">
        <v>376</v>
      </c>
      <c r="E206" s="104" t="s">
        <v>557</v>
      </c>
      <c r="F206" s="105">
        <v>81</v>
      </c>
      <c r="G206" s="104"/>
      <c r="H206" s="104">
        <v>110</v>
      </c>
      <c r="I206" s="122">
        <v>110</v>
      </c>
      <c r="J206" s="123" t="s">
        <v>639</v>
      </c>
      <c r="K206" s="124">
        <f t="shared" si="136"/>
        <v>29</v>
      </c>
      <c r="L206" s="125">
        <f t="shared" si="137"/>
        <v>0.35802469135802467</v>
      </c>
      <c r="M206" s="126" t="s">
        <v>556</v>
      </c>
      <c r="N206" s="127">
        <v>42745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47</v>
      </c>
      <c r="B207" s="102">
        <v>42382</v>
      </c>
      <c r="C207" s="102"/>
      <c r="D207" s="103" t="s">
        <v>646</v>
      </c>
      <c r="E207" s="104" t="s">
        <v>557</v>
      </c>
      <c r="F207" s="105">
        <v>417.5</v>
      </c>
      <c r="G207" s="104"/>
      <c r="H207" s="104">
        <v>547</v>
      </c>
      <c r="I207" s="122">
        <v>535</v>
      </c>
      <c r="J207" s="123" t="s">
        <v>639</v>
      </c>
      <c r="K207" s="124">
        <f t="shared" si="136"/>
        <v>129.5</v>
      </c>
      <c r="L207" s="125">
        <f t="shared" si="137"/>
        <v>0.31017964071856285</v>
      </c>
      <c r="M207" s="126" t="s">
        <v>556</v>
      </c>
      <c r="N207" s="127">
        <v>42578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48</v>
      </c>
      <c r="B208" s="102">
        <v>42408</v>
      </c>
      <c r="C208" s="102"/>
      <c r="D208" s="103" t="s">
        <v>647</v>
      </c>
      <c r="E208" s="104" t="s">
        <v>580</v>
      </c>
      <c r="F208" s="105">
        <v>650</v>
      </c>
      <c r="G208" s="104"/>
      <c r="H208" s="104">
        <v>800</v>
      </c>
      <c r="I208" s="122">
        <v>800</v>
      </c>
      <c r="J208" s="123" t="s">
        <v>639</v>
      </c>
      <c r="K208" s="124">
        <f t="shared" si="136"/>
        <v>150</v>
      </c>
      <c r="L208" s="125">
        <f t="shared" si="137"/>
        <v>0.23076923076923078</v>
      </c>
      <c r="M208" s="126" t="s">
        <v>556</v>
      </c>
      <c r="N208" s="127">
        <v>43154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49</v>
      </c>
      <c r="B209" s="102">
        <v>42433</v>
      </c>
      <c r="C209" s="102"/>
      <c r="D209" s="103" t="s">
        <v>193</v>
      </c>
      <c r="E209" s="104" t="s">
        <v>580</v>
      </c>
      <c r="F209" s="105">
        <v>437.5</v>
      </c>
      <c r="G209" s="104"/>
      <c r="H209" s="104">
        <v>504.5</v>
      </c>
      <c r="I209" s="122">
        <v>522</v>
      </c>
      <c r="J209" s="123" t="s">
        <v>648</v>
      </c>
      <c r="K209" s="124">
        <f t="shared" si="136"/>
        <v>67</v>
      </c>
      <c r="L209" s="125">
        <f t="shared" si="137"/>
        <v>0.15314285714285714</v>
      </c>
      <c r="M209" s="126" t="s">
        <v>556</v>
      </c>
      <c r="N209" s="127">
        <v>42480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50</v>
      </c>
      <c r="B210" s="102">
        <v>42438</v>
      </c>
      <c r="C210" s="102"/>
      <c r="D210" s="103" t="s">
        <v>649</v>
      </c>
      <c r="E210" s="104" t="s">
        <v>580</v>
      </c>
      <c r="F210" s="105">
        <v>189.5</v>
      </c>
      <c r="G210" s="104"/>
      <c r="H210" s="104">
        <v>218</v>
      </c>
      <c r="I210" s="122">
        <v>218</v>
      </c>
      <c r="J210" s="123" t="s">
        <v>639</v>
      </c>
      <c r="K210" s="124">
        <f t="shared" si="136"/>
        <v>28.5</v>
      </c>
      <c r="L210" s="125">
        <f t="shared" si="137"/>
        <v>0.15039577836411611</v>
      </c>
      <c r="M210" s="126" t="s">
        <v>556</v>
      </c>
      <c r="N210" s="127">
        <v>43034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39">
        <v>51</v>
      </c>
      <c r="B211" s="111">
        <v>42471</v>
      </c>
      <c r="C211" s="111"/>
      <c r="D211" s="112" t="s">
        <v>650</v>
      </c>
      <c r="E211" s="113" t="s">
        <v>580</v>
      </c>
      <c r="F211" s="114">
        <v>36.5</v>
      </c>
      <c r="G211" s="115"/>
      <c r="H211" s="115">
        <v>15.85</v>
      </c>
      <c r="I211" s="115">
        <v>60</v>
      </c>
      <c r="J211" s="134" t="s">
        <v>651</v>
      </c>
      <c r="K211" s="130">
        <f t="shared" si="136"/>
        <v>-20.65</v>
      </c>
      <c r="L211" s="164">
        <f t="shared" si="137"/>
        <v>-0.5657534246575342</v>
      </c>
      <c r="M211" s="132" t="s">
        <v>620</v>
      </c>
      <c r="N211" s="165">
        <v>43627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52</v>
      </c>
      <c r="B212" s="102">
        <v>42472</v>
      </c>
      <c r="C212" s="102"/>
      <c r="D212" s="103" t="s">
        <v>652</v>
      </c>
      <c r="E212" s="104" t="s">
        <v>580</v>
      </c>
      <c r="F212" s="105">
        <v>93</v>
      </c>
      <c r="G212" s="104"/>
      <c r="H212" s="104">
        <v>149</v>
      </c>
      <c r="I212" s="122">
        <v>140</v>
      </c>
      <c r="J212" s="137" t="s">
        <v>653</v>
      </c>
      <c r="K212" s="124">
        <f t="shared" si="136"/>
        <v>56</v>
      </c>
      <c r="L212" s="125">
        <f t="shared" si="137"/>
        <v>0.60215053763440862</v>
      </c>
      <c r="M212" s="126" t="s">
        <v>556</v>
      </c>
      <c r="N212" s="127">
        <v>42740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53</v>
      </c>
      <c r="B213" s="102">
        <v>42472</v>
      </c>
      <c r="C213" s="102"/>
      <c r="D213" s="103" t="s">
        <v>654</v>
      </c>
      <c r="E213" s="104" t="s">
        <v>580</v>
      </c>
      <c r="F213" s="105">
        <v>130</v>
      </c>
      <c r="G213" s="104"/>
      <c r="H213" s="104">
        <v>150</v>
      </c>
      <c r="I213" s="122" t="s">
        <v>655</v>
      </c>
      <c r="J213" s="123" t="s">
        <v>639</v>
      </c>
      <c r="K213" s="124">
        <f t="shared" si="136"/>
        <v>20</v>
      </c>
      <c r="L213" s="125">
        <f t="shared" si="137"/>
        <v>0.15384615384615385</v>
      </c>
      <c r="M213" s="126" t="s">
        <v>556</v>
      </c>
      <c r="N213" s="127">
        <v>42564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54</v>
      </c>
      <c r="B214" s="102">
        <v>42473</v>
      </c>
      <c r="C214" s="102"/>
      <c r="D214" s="103" t="s">
        <v>344</v>
      </c>
      <c r="E214" s="104" t="s">
        <v>580</v>
      </c>
      <c r="F214" s="105">
        <v>196</v>
      </c>
      <c r="G214" s="104"/>
      <c r="H214" s="104">
        <v>299</v>
      </c>
      <c r="I214" s="122">
        <v>299</v>
      </c>
      <c r="J214" s="123" t="s">
        <v>639</v>
      </c>
      <c r="K214" s="124">
        <v>103</v>
      </c>
      <c r="L214" s="125">
        <v>0.52551020408163296</v>
      </c>
      <c r="M214" s="126" t="s">
        <v>556</v>
      </c>
      <c r="N214" s="127">
        <v>42620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55</v>
      </c>
      <c r="B215" s="102">
        <v>42473</v>
      </c>
      <c r="C215" s="102"/>
      <c r="D215" s="103" t="s">
        <v>713</v>
      </c>
      <c r="E215" s="104" t="s">
        <v>580</v>
      </c>
      <c r="F215" s="105">
        <v>88</v>
      </c>
      <c r="G215" s="104"/>
      <c r="H215" s="104">
        <v>103</v>
      </c>
      <c r="I215" s="122">
        <v>103</v>
      </c>
      <c r="J215" s="123" t="s">
        <v>639</v>
      </c>
      <c r="K215" s="124">
        <v>15</v>
      </c>
      <c r="L215" s="125">
        <v>0.170454545454545</v>
      </c>
      <c r="M215" s="126" t="s">
        <v>556</v>
      </c>
      <c r="N215" s="127">
        <v>42530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56</v>
      </c>
      <c r="B216" s="102">
        <v>42492</v>
      </c>
      <c r="C216" s="102"/>
      <c r="D216" s="103" t="s">
        <v>656</v>
      </c>
      <c r="E216" s="104" t="s">
        <v>580</v>
      </c>
      <c r="F216" s="105">
        <v>127.5</v>
      </c>
      <c r="G216" s="104"/>
      <c r="H216" s="104">
        <v>148</v>
      </c>
      <c r="I216" s="122" t="s">
        <v>657</v>
      </c>
      <c r="J216" s="123" t="s">
        <v>639</v>
      </c>
      <c r="K216" s="124">
        <f>H216-F216</f>
        <v>20.5</v>
      </c>
      <c r="L216" s="125">
        <f>K216/F216</f>
        <v>0.16078431372549021</v>
      </c>
      <c r="M216" s="126" t="s">
        <v>556</v>
      </c>
      <c r="N216" s="127">
        <v>42564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57</v>
      </c>
      <c r="B217" s="102">
        <v>42493</v>
      </c>
      <c r="C217" s="102"/>
      <c r="D217" s="103" t="s">
        <v>658</v>
      </c>
      <c r="E217" s="104" t="s">
        <v>580</v>
      </c>
      <c r="F217" s="105">
        <v>675</v>
      </c>
      <c r="G217" s="104"/>
      <c r="H217" s="104">
        <v>815</v>
      </c>
      <c r="I217" s="122" t="s">
        <v>659</v>
      </c>
      <c r="J217" s="123" t="s">
        <v>639</v>
      </c>
      <c r="K217" s="124">
        <f>H217-F217</f>
        <v>140</v>
      </c>
      <c r="L217" s="125">
        <f>K217/F217</f>
        <v>0.2074074074074074</v>
      </c>
      <c r="M217" s="126" t="s">
        <v>556</v>
      </c>
      <c r="N217" s="127">
        <v>43154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5">
        <v>58</v>
      </c>
      <c r="B218" s="106">
        <v>42522</v>
      </c>
      <c r="C218" s="106"/>
      <c r="D218" s="107" t="s">
        <v>714</v>
      </c>
      <c r="E218" s="108" t="s">
        <v>580</v>
      </c>
      <c r="F218" s="109">
        <v>500</v>
      </c>
      <c r="G218" s="109"/>
      <c r="H218" s="110">
        <v>232.5</v>
      </c>
      <c r="I218" s="128" t="s">
        <v>715</v>
      </c>
      <c r="J218" s="129" t="s">
        <v>716</v>
      </c>
      <c r="K218" s="130">
        <f>H218-F218</f>
        <v>-267.5</v>
      </c>
      <c r="L218" s="131">
        <f>K218/F218</f>
        <v>-0.53500000000000003</v>
      </c>
      <c r="M218" s="132" t="s">
        <v>620</v>
      </c>
      <c r="N218" s="133">
        <v>43735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59</v>
      </c>
      <c r="B219" s="102">
        <v>42527</v>
      </c>
      <c r="C219" s="102"/>
      <c r="D219" s="103" t="s">
        <v>660</v>
      </c>
      <c r="E219" s="104" t="s">
        <v>580</v>
      </c>
      <c r="F219" s="105">
        <v>110</v>
      </c>
      <c r="G219" s="104"/>
      <c r="H219" s="104">
        <v>126.5</v>
      </c>
      <c r="I219" s="122">
        <v>125</v>
      </c>
      <c r="J219" s="123" t="s">
        <v>589</v>
      </c>
      <c r="K219" s="124">
        <f>H219-F219</f>
        <v>16.5</v>
      </c>
      <c r="L219" s="125">
        <f>K219/F219</f>
        <v>0.15</v>
      </c>
      <c r="M219" s="126" t="s">
        <v>556</v>
      </c>
      <c r="N219" s="127">
        <v>42552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60</v>
      </c>
      <c r="B220" s="102">
        <v>42538</v>
      </c>
      <c r="C220" s="102"/>
      <c r="D220" s="103" t="s">
        <v>661</v>
      </c>
      <c r="E220" s="104" t="s">
        <v>580</v>
      </c>
      <c r="F220" s="105">
        <v>44</v>
      </c>
      <c r="G220" s="104"/>
      <c r="H220" s="104">
        <v>69.5</v>
      </c>
      <c r="I220" s="122">
        <v>69.5</v>
      </c>
      <c r="J220" s="123" t="s">
        <v>662</v>
      </c>
      <c r="K220" s="124">
        <f>H220-F220</f>
        <v>25.5</v>
      </c>
      <c r="L220" s="125">
        <f>K220/F220</f>
        <v>0.57954545454545459</v>
      </c>
      <c r="M220" s="126" t="s">
        <v>556</v>
      </c>
      <c r="N220" s="127">
        <v>42977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61</v>
      </c>
      <c r="B221" s="102">
        <v>42549</v>
      </c>
      <c r="C221" s="102"/>
      <c r="D221" s="144" t="s">
        <v>717</v>
      </c>
      <c r="E221" s="104" t="s">
        <v>580</v>
      </c>
      <c r="F221" s="105">
        <v>262.5</v>
      </c>
      <c r="G221" s="104"/>
      <c r="H221" s="104">
        <v>340</v>
      </c>
      <c r="I221" s="122">
        <v>333</v>
      </c>
      <c r="J221" s="123" t="s">
        <v>718</v>
      </c>
      <c r="K221" s="124">
        <v>77.5</v>
      </c>
      <c r="L221" s="125">
        <v>0.29523809523809502</v>
      </c>
      <c r="M221" s="126" t="s">
        <v>556</v>
      </c>
      <c r="N221" s="127">
        <v>43017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62</v>
      </c>
      <c r="B222" s="102">
        <v>42549</v>
      </c>
      <c r="C222" s="102"/>
      <c r="D222" s="144" t="s">
        <v>719</v>
      </c>
      <c r="E222" s="104" t="s">
        <v>580</v>
      </c>
      <c r="F222" s="105">
        <v>840</v>
      </c>
      <c r="G222" s="104"/>
      <c r="H222" s="104">
        <v>1230</v>
      </c>
      <c r="I222" s="122">
        <v>1230</v>
      </c>
      <c r="J222" s="123" t="s">
        <v>639</v>
      </c>
      <c r="K222" s="124">
        <v>390</v>
      </c>
      <c r="L222" s="125">
        <v>0.46428571428571402</v>
      </c>
      <c r="M222" s="126" t="s">
        <v>556</v>
      </c>
      <c r="N222" s="127">
        <v>42649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0">
        <v>63</v>
      </c>
      <c r="B223" s="139">
        <v>42556</v>
      </c>
      <c r="C223" s="139"/>
      <c r="D223" s="140" t="s">
        <v>663</v>
      </c>
      <c r="E223" s="141" t="s">
        <v>580</v>
      </c>
      <c r="F223" s="142">
        <v>395</v>
      </c>
      <c r="G223" s="143"/>
      <c r="H223" s="143">
        <f>(468.5+342.5)/2</f>
        <v>405.5</v>
      </c>
      <c r="I223" s="143">
        <v>510</v>
      </c>
      <c r="J223" s="166" t="s">
        <v>664</v>
      </c>
      <c r="K223" s="167">
        <f t="shared" ref="K223:K229" si="138">H223-F223</f>
        <v>10.5</v>
      </c>
      <c r="L223" s="168">
        <f t="shared" ref="L223:L229" si="139">K223/F223</f>
        <v>2.6582278481012658E-2</v>
      </c>
      <c r="M223" s="169" t="s">
        <v>665</v>
      </c>
      <c r="N223" s="170">
        <v>43606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64</v>
      </c>
      <c r="B224" s="106">
        <v>42584</v>
      </c>
      <c r="C224" s="106"/>
      <c r="D224" s="107" t="s">
        <v>666</v>
      </c>
      <c r="E224" s="108" t="s">
        <v>557</v>
      </c>
      <c r="F224" s="109">
        <f>169.5-12.8</f>
        <v>156.69999999999999</v>
      </c>
      <c r="G224" s="109"/>
      <c r="H224" s="110">
        <v>77</v>
      </c>
      <c r="I224" s="128" t="s">
        <v>667</v>
      </c>
      <c r="J224" s="359" t="s">
        <v>795</v>
      </c>
      <c r="K224" s="130">
        <f t="shared" si="138"/>
        <v>-79.699999999999989</v>
      </c>
      <c r="L224" s="131">
        <f t="shared" si="139"/>
        <v>-0.50861518825781749</v>
      </c>
      <c r="M224" s="132" t="s">
        <v>620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65</v>
      </c>
      <c r="B225" s="106">
        <v>42586</v>
      </c>
      <c r="C225" s="106"/>
      <c r="D225" s="107" t="s">
        <v>668</v>
      </c>
      <c r="E225" s="108" t="s">
        <v>580</v>
      </c>
      <c r="F225" s="109">
        <v>400</v>
      </c>
      <c r="G225" s="109"/>
      <c r="H225" s="110">
        <v>305</v>
      </c>
      <c r="I225" s="128">
        <v>475</v>
      </c>
      <c r="J225" s="129" t="s">
        <v>669</v>
      </c>
      <c r="K225" s="130">
        <f t="shared" si="138"/>
        <v>-95</v>
      </c>
      <c r="L225" s="131">
        <f t="shared" si="139"/>
        <v>-0.23749999999999999</v>
      </c>
      <c r="M225" s="132" t="s">
        <v>620</v>
      </c>
      <c r="N225" s="133">
        <v>43606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66</v>
      </c>
      <c r="B226" s="102">
        <v>42593</v>
      </c>
      <c r="C226" s="102"/>
      <c r="D226" s="103" t="s">
        <v>670</v>
      </c>
      <c r="E226" s="104" t="s">
        <v>580</v>
      </c>
      <c r="F226" s="105">
        <v>86.5</v>
      </c>
      <c r="G226" s="104"/>
      <c r="H226" s="104">
        <v>130</v>
      </c>
      <c r="I226" s="122">
        <v>130</v>
      </c>
      <c r="J226" s="137" t="s">
        <v>671</v>
      </c>
      <c r="K226" s="124">
        <f t="shared" si="138"/>
        <v>43.5</v>
      </c>
      <c r="L226" s="125">
        <f t="shared" si="139"/>
        <v>0.50289017341040465</v>
      </c>
      <c r="M226" s="126" t="s">
        <v>556</v>
      </c>
      <c r="N226" s="127">
        <v>43091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5">
        <v>67</v>
      </c>
      <c r="B227" s="106">
        <v>42600</v>
      </c>
      <c r="C227" s="106"/>
      <c r="D227" s="107" t="s">
        <v>367</v>
      </c>
      <c r="E227" s="108" t="s">
        <v>580</v>
      </c>
      <c r="F227" s="109">
        <v>133.5</v>
      </c>
      <c r="G227" s="109"/>
      <c r="H227" s="110">
        <v>126.5</v>
      </c>
      <c r="I227" s="128">
        <v>178</v>
      </c>
      <c r="J227" s="129" t="s">
        <v>672</v>
      </c>
      <c r="K227" s="130">
        <f t="shared" si="138"/>
        <v>-7</v>
      </c>
      <c r="L227" s="131">
        <f t="shared" si="139"/>
        <v>-5.2434456928838954E-2</v>
      </c>
      <c r="M227" s="132" t="s">
        <v>620</v>
      </c>
      <c r="N227" s="133">
        <v>42615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68</v>
      </c>
      <c r="B228" s="102">
        <v>42613</v>
      </c>
      <c r="C228" s="102"/>
      <c r="D228" s="103" t="s">
        <v>673</v>
      </c>
      <c r="E228" s="104" t="s">
        <v>580</v>
      </c>
      <c r="F228" s="105">
        <v>560</v>
      </c>
      <c r="G228" s="104"/>
      <c r="H228" s="104">
        <v>725</v>
      </c>
      <c r="I228" s="122">
        <v>725</v>
      </c>
      <c r="J228" s="123" t="s">
        <v>582</v>
      </c>
      <c r="K228" s="124">
        <f t="shared" si="138"/>
        <v>165</v>
      </c>
      <c r="L228" s="125">
        <f t="shared" si="139"/>
        <v>0.29464285714285715</v>
      </c>
      <c r="M228" s="126" t="s">
        <v>556</v>
      </c>
      <c r="N228" s="127">
        <v>42456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69</v>
      </c>
      <c r="B229" s="102">
        <v>42614</v>
      </c>
      <c r="C229" s="102"/>
      <c r="D229" s="103" t="s">
        <v>674</v>
      </c>
      <c r="E229" s="104" t="s">
        <v>580</v>
      </c>
      <c r="F229" s="105">
        <v>160.5</v>
      </c>
      <c r="G229" s="104"/>
      <c r="H229" s="104">
        <v>210</v>
      </c>
      <c r="I229" s="122">
        <v>210</v>
      </c>
      <c r="J229" s="123" t="s">
        <v>582</v>
      </c>
      <c r="K229" s="124">
        <f t="shared" si="138"/>
        <v>49.5</v>
      </c>
      <c r="L229" s="125">
        <f t="shared" si="139"/>
        <v>0.30841121495327101</v>
      </c>
      <c r="M229" s="126" t="s">
        <v>556</v>
      </c>
      <c r="N229" s="127">
        <v>42871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70</v>
      </c>
      <c r="B230" s="102">
        <v>42646</v>
      </c>
      <c r="C230" s="102"/>
      <c r="D230" s="144" t="s">
        <v>390</v>
      </c>
      <c r="E230" s="104" t="s">
        <v>580</v>
      </c>
      <c r="F230" s="105">
        <v>430</v>
      </c>
      <c r="G230" s="104"/>
      <c r="H230" s="104">
        <v>596</v>
      </c>
      <c r="I230" s="122">
        <v>575</v>
      </c>
      <c r="J230" s="123" t="s">
        <v>720</v>
      </c>
      <c r="K230" s="124">
        <v>166</v>
      </c>
      <c r="L230" s="125">
        <v>0.38604651162790699</v>
      </c>
      <c r="M230" s="126" t="s">
        <v>556</v>
      </c>
      <c r="N230" s="127">
        <v>42769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71</v>
      </c>
      <c r="B231" s="102">
        <v>42657</v>
      </c>
      <c r="C231" s="102"/>
      <c r="D231" s="103" t="s">
        <v>675</v>
      </c>
      <c r="E231" s="104" t="s">
        <v>580</v>
      </c>
      <c r="F231" s="105">
        <v>280</v>
      </c>
      <c r="G231" s="104"/>
      <c r="H231" s="104">
        <v>345</v>
      </c>
      <c r="I231" s="122">
        <v>345</v>
      </c>
      <c r="J231" s="123" t="s">
        <v>582</v>
      </c>
      <c r="K231" s="124">
        <f t="shared" ref="K231:K236" si="140">H231-F231</f>
        <v>65</v>
      </c>
      <c r="L231" s="125">
        <f>K231/F231</f>
        <v>0.23214285714285715</v>
      </c>
      <c r="M231" s="126" t="s">
        <v>556</v>
      </c>
      <c r="N231" s="127">
        <v>42814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72</v>
      </c>
      <c r="B232" s="102">
        <v>42657</v>
      </c>
      <c r="C232" s="102"/>
      <c r="D232" s="103" t="s">
        <v>676</v>
      </c>
      <c r="E232" s="104" t="s">
        <v>580</v>
      </c>
      <c r="F232" s="105">
        <v>245</v>
      </c>
      <c r="G232" s="104"/>
      <c r="H232" s="104">
        <v>325.5</v>
      </c>
      <c r="I232" s="122">
        <v>330</v>
      </c>
      <c r="J232" s="123" t="s">
        <v>677</v>
      </c>
      <c r="K232" s="124">
        <f t="shared" si="140"/>
        <v>80.5</v>
      </c>
      <c r="L232" s="125">
        <f>K232/F232</f>
        <v>0.32857142857142857</v>
      </c>
      <c r="M232" s="126" t="s">
        <v>556</v>
      </c>
      <c r="N232" s="127">
        <v>42769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73</v>
      </c>
      <c r="B233" s="102">
        <v>42660</v>
      </c>
      <c r="C233" s="102"/>
      <c r="D233" s="103" t="s">
        <v>340</v>
      </c>
      <c r="E233" s="104" t="s">
        <v>580</v>
      </c>
      <c r="F233" s="105">
        <v>125</v>
      </c>
      <c r="G233" s="104"/>
      <c r="H233" s="104">
        <v>160</v>
      </c>
      <c r="I233" s="122">
        <v>160</v>
      </c>
      <c r="J233" s="123" t="s">
        <v>639</v>
      </c>
      <c r="K233" s="124">
        <f t="shared" si="140"/>
        <v>35</v>
      </c>
      <c r="L233" s="125">
        <v>0.28000000000000003</v>
      </c>
      <c r="M233" s="126" t="s">
        <v>556</v>
      </c>
      <c r="N233" s="127">
        <v>42803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74</v>
      </c>
      <c r="B234" s="102">
        <v>42660</v>
      </c>
      <c r="C234" s="102"/>
      <c r="D234" s="103" t="s">
        <v>455</v>
      </c>
      <c r="E234" s="104" t="s">
        <v>580</v>
      </c>
      <c r="F234" s="105">
        <v>114</v>
      </c>
      <c r="G234" s="104"/>
      <c r="H234" s="104">
        <v>145</v>
      </c>
      <c r="I234" s="122">
        <v>145</v>
      </c>
      <c r="J234" s="123" t="s">
        <v>639</v>
      </c>
      <c r="K234" s="124">
        <f t="shared" si="140"/>
        <v>31</v>
      </c>
      <c r="L234" s="125">
        <f>K234/F234</f>
        <v>0.27192982456140352</v>
      </c>
      <c r="M234" s="126" t="s">
        <v>556</v>
      </c>
      <c r="N234" s="127">
        <v>42859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75</v>
      </c>
      <c r="B235" s="102">
        <v>42660</v>
      </c>
      <c r="C235" s="102"/>
      <c r="D235" s="103" t="s">
        <v>678</v>
      </c>
      <c r="E235" s="104" t="s">
        <v>580</v>
      </c>
      <c r="F235" s="105">
        <v>212</v>
      </c>
      <c r="G235" s="104"/>
      <c r="H235" s="104">
        <v>280</v>
      </c>
      <c r="I235" s="122">
        <v>276</v>
      </c>
      <c r="J235" s="123" t="s">
        <v>679</v>
      </c>
      <c r="K235" s="124">
        <f t="shared" si="140"/>
        <v>68</v>
      </c>
      <c r="L235" s="125">
        <f>K235/F235</f>
        <v>0.32075471698113206</v>
      </c>
      <c r="M235" s="126" t="s">
        <v>556</v>
      </c>
      <c r="N235" s="127">
        <v>42858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76</v>
      </c>
      <c r="B236" s="102">
        <v>42678</v>
      </c>
      <c r="C236" s="102"/>
      <c r="D236" s="103" t="s">
        <v>149</v>
      </c>
      <c r="E236" s="104" t="s">
        <v>580</v>
      </c>
      <c r="F236" s="105">
        <v>155</v>
      </c>
      <c r="G236" s="104"/>
      <c r="H236" s="104">
        <v>210</v>
      </c>
      <c r="I236" s="122">
        <v>210</v>
      </c>
      <c r="J236" s="123" t="s">
        <v>680</v>
      </c>
      <c r="K236" s="124">
        <f t="shared" si="140"/>
        <v>55</v>
      </c>
      <c r="L236" s="125">
        <f>K236/F236</f>
        <v>0.35483870967741937</v>
      </c>
      <c r="M236" s="126" t="s">
        <v>556</v>
      </c>
      <c r="N236" s="127">
        <v>42944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5">
        <v>77</v>
      </c>
      <c r="B237" s="106">
        <v>42710</v>
      </c>
      <c r="C237" s="106"/>
      <c r="D237" s="107" t="s">
        <v>721</v>
      </c>
      <c r="E237" s="108" t="s">
        <v>580</v>
      </c>
      <c r="F237" s="109">
        <v>150.5</v>
      </c>
      <c r="G237" s="109"/>
      <c r="H237" s="110">
        <v>72.5</v>
      </c>
      <c r="I237" s="128">
        <v>174</v>
      </c>
      <c r="J237" s="129" t="s">
        <v>722</v>
      </c>
      <c r="K237" s="130">
        <v>-78</v>
      </c>
      <c r="L237" s="131">
        <v>-0.51827242524916906</v>
      </c>
      <c r="M237" s="132" t="s">
        <v>620</v>
      </c>
      <c r="N237" s="133">
        <v>43333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78</v>
      </c>
      <c r="B238" s="102">
        <v>42712</v>
      </c>
      <c r="C238" s="102"/>
      <c r="D238" s="103" t="s">
        <v>123</v>
      </c>
      <c r="E238" s="104" t="s">
        <v>580</v>
      </c>
      <c r="F238" s="105">
        <v>380</v>
      </c>
      <c r="G238" s="104"/>
      <c r="H238" s="104">
        <v>478</v>
      </c>
      <c r="I238" s="122">
        <v>468</v>
      </c>
      <c r="J238" s="123" t="s">
        <v>639</v>
      </c>
      <c r="K238" s="124">
        <f>H238-F238</f>
        <v>98</v>
      </c>
      <c r="L238" s="125">
        <f>K238/F238</f>
        <v>0.25789473684210529</v>
      </c>
      <c r="M238" s="126" t="s">
        <v>556</v>
      </c>
      <c r="N238" s="127">
        <v>43025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79</v>
      </c>
      <c r="B239" s="102">
        <v>42734</v>
      </c>
      <c r="C239" s="102"/>
      <c r="D239" s="103" t="s">
        <v>244</v>
      </c>
      <c r="E239" s="104" t="s">
        <v>580</v>
      </c>
      <c r="F239" s="105">
        <v>305</v>
      </c>
      <c r="G239" s="104"/>
      <c r="H239" s="104">
        <v>375</v>
      </c>
      <c r="I239" s="122">
        <v>375</v>
      </c>
      <c r="J239" s="123" t="s">
        <v>639</v>
      </c>
      <c r="K239" s="124">
        <f>H239-F239</f>
        <v>70</v>
      </c>
      <c r="L239" s="125">
        <f>K239/F239</f>
        <v>0.22950819672131148</v>
      </c>
      <c r="M239" s="126" t="s">
        <v>556</v>
      </c>
      <c r="N239" s="127">
        <v>42768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80</v>
      </c>
      <c r="B240" s="102">
        <v>42739</v>
      </c>
      <c r="C240" s="102"/>
      <c r="D240" s="103" t="s">
        <v>342</v>
      </c>
      <c r="E240" s="104" t="s">
        <v>580</v>
      </c>
      <c r="F240" s="105">
        <v>99.5</v>
      </c>
      <c r="G240" s="104"/>
      <c r="H240" s="104">
        <v>158</v>
      </c>
      <c r="I240" s="122">
        <v>158</v>
      </c>
      <c r="J240" s="123" t="s">
        <v>639</v>
      </c>
      <c r="K240" s="124">
        <f>H240-F240</f>
        <v>58.5</v>
      </c>
      <c r="L240" s="125">
        <f>K240/F240</f>
        <v>0.5879396984924623</v>
      </c>
      <c r="M240" s="126" t="s">
        <v>556</v>
      </c>
      <c r="N240" s="127">
        <v>42898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81</v>
      </c>
      <c r="B241" s="102">
        <v>42739</v>
      </c>
      <c r="C241" s="102"/>
      <c r="D241" s="103" t="s">
        <v>342</v>
      </c>
      <c r="E241" s="104" t="s">
        <v>580</v>
      </c>
      <c r="F241" s="105">
        <v>99.5</v>
      </c>
      <c r="G241" s="104"/>
      <c r="H241" s="104">
        <v>158</v>
      </c>
      <c r="I241" s="122">
        <v>158</v>
      </c>
      <c r="J241" s="123" t="s">
        <v>639</v>
      </c>
      <c r="K241" s="124">
        <v>58.5</v>
      </c>
      <c r="L241" s="125">
        <v>0.58793969849246197</v>
      </c>
      <c r="M241" s="126" t="s">
        <v>556</v>
      </c>
      <c r="N241" s="127">
        <v>42898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82</v>
      </c>
      <c r="B242" s="102">
        <v>42786</v>
      </c>
      <c r="C242" s="102"/>
      <c r="D242" s="103" t="s">
        <v>166</v>
      </c>
      <c r="E242" s="104" t="s">
        <v>580</v>
      </c>
      <c r="F242" s="105">
        <v>140.5</v>
      </c>
      <c r="G242" s="104"/>
      <c r="H242" s="104">
        <v>220</v>
      </c>
      <c r="I242" s="122">
        <v>220</v>
      </c>
      <c r="J242" s="123" t="s">
        <v>639</v>
      </c>
      <c r="K242" s="124">
        <f>H242-F242</f>
        <v>79.5</v>
      </c>
      <c r="L242" s="125">
        <f>K242/F242</f>
        <v>0.5658362989323843</v>
      </c>
      <c r="M242" s="126" t="s">
        <v>556</v>
      </c>
      <c r="N242" s="127">
        <v>42864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83</v>
      </c>
      <c r="B243" s="102">
        <v>42786</v>
      </c>
      <c r="C243" s="102"/>
      <c r="D243" s="103" t="s">
        <v>723</v>
      </c>
      <c r="E243" s="104" t="s">
        <v>580</v>
      </c>
      <c r="F243" s="105">
        <v>202.5</v>
      </c>
      <c r="G243" s="104"/>
      <c r="H243" s="104">
        <v>234</v>
      </c>
      <c r="I243" s="122">
        <v>234</v>
      </c>
      <c r="J243" s="123" t="s">
        <v>639</v>
      </c>
      <c r="K243" s="124">
        <v>31.5</v>
      </c>
      <c r="L243" s="125">
        <v>0.155555555555556</v>
      </c>
      <c r="M243" s="126" t="s">
        <v>556</v>
      </c>
      <c r="N243" s="127">
        <v>42836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84</v>
      </c>
      <c r="B244" s="102">
        <v>42818</v>
      </c>
      <c r="C244" s="102"/>
      <c r="D244" s="103" t="s">
        <v>517</v>
      </c>
      <c r="E244" s="104" t="s">
        <v>580</v>
      </c>
      <c r="F244" s="105">
        <v>300.5</v>
      </c>
      <c r="G244" s="104"/>
      <c r="H244" s="104">
        <v>417.5</v>
      </c>
      <c r="I244" s="122">
        <v>420</v>
      </c>
      <c r="J244" s="123" t="s">
        <v>681</v>
      </c>
      <c r="K244" s="124">
        <f>H244-F244</f>
        <v>117</v>
      </c>
      <c r="L244" s="125">
        <f>K244/F244</f>
        <v>0.38935108153078202</v>
      </c>
      <c r="M244" s="126" t="s">
        <v>556</v>
      </c>
      <c r="N244" s="127">
        <v>43070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85</v>
      </c>
      <c r="B245" s="102">
        <v>42818</v>
      </c>
      <c r="C245" s="102"/>
      <c r="D245" s="103" t="s">
        <v>719</v>
      </c>
      <c r="E245" s="104" t="s">
        <v>580</v>
      </c>
      <c r="F245" s="105">
        <v>850</v>
      </c>
      <c r="G245" s="104"/>
      <c r="H245" s="104">
        <v>1042.5</v>
      </c>
      <c r="I245" s="122">
        <v>1023</v>
      </c>
      <c r="J245" s="123" t="s">
        <v>724</v>
      </c>
      <c r="K245" s="124">
        <v>192.5</v>
      </c>
      <c r="L245" s="125">
        <v>0.22647058823529401</v>
      </c>
      <c r="M245" s="126" t="s">
        <v>556</v>
      </c>
      <c r="N245" s="127">
        <v>42830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86</v>
      </c>
      <c r="B246" s="102">
        <v>42830</v>
      </c>
      <c r="C246" s="102"/>
      <c r="D246" s="103" t="s">
        <v>471</v>
      </c>
      <c r="E246" s="104" t="s">
        <v>580</v>
      </c>
      <c r="F246" s="105">
        <v>785</v>
      </c>
      <c r="G246" s="104"/>
      <c r="H246" s="104">
        <v>930</v>
      </c>
      <c r="I246" s="122">
        <v>920</v>
      </c>
      <c r="J246" s="123" t="s">
        <v>682</v>
      </c>
      <c r="K246" s="124">
        <f>H246-F246</f>
        <v>145</v>
      </c>
      <c r="L246" s="125">
        <f>K246/F246</f>
        <v>0.18471337579617833</v>
      </c>
      <c r="M246" s="126" t="s">
        <v>556</v>
      </c>
      <c r="N246" s="127">
        <v>42976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5">
        <v>87</v>
      </c>
      <c r="B247" s="106">
        <v>42831</v>
      </c>
      <c r="C247" s="106"/>
      <c r="D247" s="107" t="s">
        <v>725</v>
      </c>
      <c r="E247" s="108" t="s">
        <v>580</v>
      </c>
      <c r="F247" s="109">
        <v>40</v>
      </c>
      <c r="G247" s="109"/>
      <c r="H247" s="110">
        <v>13.1</v>
      </c>
      <c r="I247" s="128">
        <v>60</v>
      </c>
      <c r="J247" s="134" t="s">
        <v>726</v>
      </c>
      <c r="K247" s="130">
        <v>-26.9</v>
      </c>
      <c r="L247" s="131">
        <v>-0.67249999999999999</v>
      </c>
      <c r="M247" s="132" t="s">
        <v>620</v>
      </c>
      <c r="N247" s="133">
        <v>43138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88</v>
      </c>
      <c r="B248" s="102">
        <v>42837</v>
      </c>
      <c r="C248" s="102"/>
      <c r="D248" s="103" t="s">
        <v>87</v>
      </c>
      <c r="E248" s="104" t="s">
        <v>580</v>
      </c>
      <c r="F248" s="105">
        <v>289.5</v>
      </c>
      <c r="G248" s="104"/>
      <c r="H248" s="104">
        <v>354</v>
      </c>
      <c r="I248" s="122">
        <v>360</v>
      </c>
      <c r="J248" s="123" t="s">
        <v>683</v>
      </c>
      <c r="K248" s="124">
        <f t="shared" ref="K248:K256" si="141">H248-F248</f>
        <v>64.5</v>
      </c>
      <c r="L248" s="125">
        <f t="shared" ref="L248:L256" si="142">K248/F248</f>
        <v>0.22279792746113988</v>
      </c>
      <c r="M248" s="126" t="s">
        <v>556</v>
      </c>
      <c r="N248" s="127">
        <v>43040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89</v>
      </c>
      <c r="B249" s="102">
        <v>42845</v>
      </c>
      <c r="C249" s="102"/>
      <c r="D249" s="103" t="s">
        <v>416</v>
      </c>
      <c r="E249" s="104" t="s">
        <v>580</v>
      </c>
      <c r="F249" s="105">
        <v>700</v>
      </c>
      <c r="G249" s="104"/>
      <c r="H249" s="104">
        <v>840</v>
      </c>
      <c r="I249" s="122">
        <v>840</v>
      </c>
      <c r="J249" s="123" t="s">
        <v>684</v>
      </c>
      <c r="K249" s="124">
        <f t="shared" si="141"/>
        <v>140</v>
      </c>
      <c r="L249" s="125">
        <f t="shared" si="142"/>
        <v>0.2</v>
      </c>
      <c r="M249" s="126" t="s">
        <v>556</v>
      </c>
      <c r="N249" s="127">
        <v>42893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90</v>
      </c>
      <c r="B250" s="102">
        <v>42887</v>
      </c>
      <c r="C250" s="102"/>
      <c r="D250" s="144" t="s">
        <v>353</v>
      </c>
      <c r="E250" s="104" t="s">
        <v>580</v>
      </c>
      <c r="F250" s="105">
        <v>130</v>
      </c>
      <c r="G250" s="104"/>
      <c r="H250" s="104">
        <v>144.25</v>
      </c>
      <c r="I250" s="122">
        <v>170</v>
      </c>
      <c r="J250" s="123" t="s">
        <v>685</v>
      </c>
      <c r="K250" s="124">
        <f t="shared" si="141"/>
        <v>14.25</v>
      </c>
      <c r="L250" s="125">
        <f t="shared" si="142"/>
        <v>0.10961538461538461</v>
      </c>
      <c r="M250" s="126" t="s">
        <v>556</v>
      </c>
      <c r="N250" s="127">
        <v>43675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91</v>
      </c>
      <c r="B251" s="102">
        <v>42901</v>
      </c>
      <c r="C251" s="102"/>
      <c r="D251" s="144" t="s">
        <v>686</v>
      </c>
      <c r="E251" s="104" t="s">
        <v>580</v>
      </c>
      <c r="F251" s="105">
        <v>214.5</v>
      </c>
      <c r="G251" s="104"/>
      <c r="H251" s="104">
        <v>262</v>
      </c>
      <c r="I251" s="122">
        <v>262</v>
      </c>
      <c r="J251" s="123" t="s">
        <v>687</v>
      </c>
      <c r="K251" s="124">
        <f t="shared" si="141"/>
        <v>47.5</v>
      </c>
      <c r="L251" s="125">
        <f t="shared" si="142"/>
        <v>0.22144522144522144</v>
      </c>
      <c r="M251" s="126" t="s">
        <v>556</v>
      </c>
      <c r="N251" s="127">
        <v>42977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6">
        <v>92</v>
      </c>
      <c r="B252" s="150">
        <v>42933</v>
      </c>
      <c r="C252" s="150"/>
      <c r="D252" s="151" t="s">
        <v>688</v>
      </c>
      <c r="E252" s="152" t="s">
        <v>580</v>
      </c>
      <c r="F252" s="153">
        <v>370</v>
      </c>
      <c r="G252" s="152"/>
      <c r="H252" s="152">
        <v>447.5</v>
      </c>
      <c r="I252" s="174">
        <v>450</v>
      </c>
      <c r="J252" s="218" t="s">
        <v>639</v>
      </c>
      <c r="K252" s="124">
        <f t="shared" si="141"/>
        <v>77.5</v>
      </c>
      <c r="L252" s="176">
        <f t="shared" si="142"/>
        <v>0.20945945945945946</v>
      </c>
      <c r="M252" s="177" t="s">
        <v>556</v>
      </c>
      <c r="N252" s="178">
        <v>43035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6">
        <v>93</v>
      </c>
      <c r="B253" s="150">
        <v>42943</v>
      </c>
      <c r="C253" s="150"/>
      <c r="D253" s="151" t="s">
        <v>164</v>
      </c>
      <c r="E253" s="152" t="s">
        <v>580</v>
      </c>
      <c r="F253" s="153">
        <v>657.5</v>
      </c>
      <c r="G253" s="152"/>
      <c r="H253" s="152">
        <v>825</v>
      </c>
      <c r="I253" s="174">
        <v>820</v>
      </c>
      <c r="J253" s="218" t="s">
        <v>639</v>
      </c>
      <c r="K253" s="124">
        <f t="shared" si="141"/>
        <v>167.5</v>
      </c>
      <c r="L253" s="176">
        <f t="shared" si="142"/>
        <v>0.25475285171102663</v>
      </c>
      <c r="M253" s="177" t="s">
        <v>556</v>
      </c>
      <c r="N253" s="178">
        <v>43090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94</v>
      </c>
      <c r="B254" s="102">
        <v>42964</v>
      </c>
      <c r="C254" s="102"/>
      <c r="D254" s="103" t="s">
        <v>357</v>
      </c>
      <c r="E254" s="104" t="s">
        <v>580</v>
      </c>
      <c r="F254" s="105">
        <v>605</v>
      </c>
      <c r="G254" s="104"/>
      <c r="H254" s="104">
        <v>750</v>
      </c>
      <c r="I254" s="122">
        <v>750</v>
      </c>
      <c r="J254" s="123" t="s">
        <v>682</v>
      </c>
      <c r="K254" s="124">
        <f t="shared" si="141"/>
        <v>145</v>
      </c>
      <c r="L254" s="125">
        <f t="shared" si="142"/>
        <v>0.23966942148760331</v>
      </c>
      <c r="M254" s="126" t="s">
        <v>556</v>
      </c>
      <c r="N254" s="127">
        <v>43027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1">
        <v>95</v>
      </c>
      <c r="B255" s="145">
        <v>42979</v>
      </c>
      <c r="C255" s="145"/>
      <c r="D255" s="146" t="s">
        <v>475</v>
      </c>
      <c r="E255" s="147" t="s">
        <v>580</v>
      </c>
      <c r="F255" s="148">
        <v>255</v>
      </c>
      <c r="G255" s="149"/>
      <c r="H255" s="149">
        <v>217.25</v>
      </c>
      <c r="I255" s="149">
        <v>320</v>
      </c>
      <c r="J255" s="171" t="s">
        <v>689</v>
      </c>
      <c r="K255" s="130">
        <f t="shared" si="141"/>
        <v>-37.75</v>
      </c>
      <c r="L255" s="172">
        <f t="shared" si="142"/>
        <v>-0.14803921568627451</v>
      </c>
      <c r="M255" s="132" t="s">
        <v>620</v>
      </c>
      <c r="N255" s="173">
        <v>43661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96</v>
      </c>
      <c r="B256" s="102">
        <v>42997</v>
      </c>
      <c r="C256" s="102"/>
      <c r="D256" s="103" t="s">
        <v>690</v>
      </c>
      <c r="E256" s="104" t="s">
        <v>580</v>
      </c>
      <c r="F256" s="105">
        <v>215</v>
      </c>
      <c r="G256" s="104"/>
      <c r="H256" s="104">
        <v>258</v>
      </c>
      <c r="I256" s="122">
        <v>258</v>
      </c>
      <c r="J256" s="123" t="s">
        <v>639</v>
      </c>
      <c r="K256" s="124">
        <f t="shared" si="141"/>
        <v>43</v>
      </c>
      <c r="L256" s="125">
        <f t="shared" si="142"/>
        <v>0.2</v>
      </c>
      <c r="M256" s="126" t="s">
        <v>556</v>
      </c>
      <c r="N256" s="127">
        <v>43040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97</v>
      </c>
      <c r="B257" s="102">
        <v>42997</v>
      </c>
      <c r="C257" s="102"/>
      <c r="D257" s="103" t="s">
        <v>690</v>
      </c>
      <c r="E257" s="104" t="s">
        <v>580</v>
      </c>
      <c r="F257" s="105">
        <v>215</v>
      </c>
      <c r="G257" s="104"/>
      <c r="H257" s="104">
        <v>258</v>
      </c>
      <c r="I257" s="122">
        <v>258</v>
      </c>
      <c r="J257" s="218" t="s">
        <v>639</v>
      </c>
      <c r="K257" s="124">
        <v>43</v>
      </c>
      <c r="L257" s="125">
        <v>0.2</v>
      </c>
      <c r="M257" s="126" t="s">
        <v>556</v>
      </c>
      <c r="N257" s="127">
        <v>43040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98</v>
      </c>
      <c r="B258" s="198">
        <v>42998</v>
      </c>
      <c r="C258" s="198"/>
      <c r="D258" s="350" t="s">
        <v>780</v>
      </c>
      <c r="E258" s="199" t="s">
        <v>580</v>
      </c>
      <c r="F258" s="200">
        <v>75</v>
      </c>
      <c r="G258" s="199"/>
      <c r="H258" s="199">
        <v>90</v>
      </c>
      <c r="I258" s="219">
        <v>90</v>
      </c>
      <c r="J258" s="123" t="s">
        <v>691</v>
      </c>
      <c r="K258" s="124">
        <f t="shared" ref="K258:K263" si="143">H258-F258</f>
        <v>15</v>
      </c>
      <c r="L258" s="125">
        <f t="shared" ref="L258:L263" si="144">K258/F258</f>
        <v>0.2</v>
      </c>
      <c r="M258" s="126" t="s">
        <v>556</v>
      </c>
      <c r="N258" s="127">
        <v>43019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6">
        <v>99</v>
      </c>
      <c r="B259" s="150">
        <v>43011</v>
      </c>
      <c r="C259" s="150"/>
      <c r="D259" s="151" t="s">
        <v>692</v>
      </c>
      <c r="E259" s="152" t="s">
        <v>580</v>
      </c>
      <c r="F259" s="153">
        <v>315</v>
      </c>
      <c r="G259" s="152"/>
      <c r="H259" s="152">
        <v>392</v>
      </c>
      <c r="I259" s="174">
        <v>384</v>
      </c>
      <c r="J259" s="218" t="s">
        <v>693</v>
      </c>
      <c r="K259" s="124">
        <f t="shared" si="143"/>
        <v>77</v>
      </c>
      <c r="L259" s="176">
        <f t="shared" si="144"/>
        <v>0.24444444444444444</v>
      </c>
      <c r="M259" s="177" t="s">
        <v>556</v>
      </c>
      <c r="N259" s="178">
        <v>43017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6">
        <v>100</v>
      </c>
      <c r="B260" s="150">
        <v>43013</v>
      </c>
      <c r="C260" s="150"/>
      <c r="D260" s="151" t="s">
        <v>694</v>
      </c>
      <c r="E260" s="152" t="s">
        <v>580</v>
      </c>
      <c r="F260" s="153">
        <v>145</v>
      </c>
      <c r="G260" s="152"/>
      <c r="H260" s="152">
        <v>179</v>
      </c>
      <c r="I260" s="174">
        <v>180</v>
      </c>
      <c r="J260" s="218" t="s">
        <v>570</v>
      </c>
      <c r="K260" s="124">
        <f t="shared" si="143"/>
        <v>34</v>
      </c>
      <c r="L260" s="176">
        <f t="shared" si="144"/>
        <v>0.23448275862068965</v>
      </c>
      <c r="M260" s="177" t="s">
        <v>556</v>
      </c>
      <c r="N260" s="178">
        <v>43025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6">
        <v>101</v>
      </c>
      <c r="B261" s="150">
        <v>43014</v>
      </c>
      <c r="C261" s="150"/>
      <c r="D261" s="151" t="s">
        <v>330</v>
      </c>
      <c r="E261" s="152" t="s">
        <v>580</v>
      </c>
      <c r="F261" s="153">
        <v>256</v>
      </c>
      <c r="G261" s="152"/>
      <c r="H261" s="152">
        <v>323</v>
      </c>
      <c r="I261" s="174">
        <v>320</v>
      </c>
      <c r="J261" s="218" t="s">
        <v>639</v>
      </c>
      <c r="K261" s="124">
        <f t="shared" si="143"/>
        <v>67</v>
      </c>
      <c r="L261" s="176">
        <f t="shared" si="144"/>
        <v>0.26171875</v>
      </c>
      <c r="M261" s="177" t="s">
        <v>556</v>
      </c>
      <c r="N261" s="178">
        <v>43067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6">
        <v>102</v>
      </c>
      <c r="B262" s="150">
        <v>43017</v>
      </c>
      <c r="C262" s="150"/>
      <c r="D262" s="151" t="s">
        <v>350</v>
      </c>
      <c r="E262" s="152" t="s">
        <v>580</v>
      </c>
      <c r="F262" s="153">
        <v>137.5</v>
      </c>
      <c r="G262" s="152"/>
      <c r="H262" s="152">
        <v>184</v>
      </c>
      <c r="I262" s="174">
        <v>183</v>
      </c>
      <c r="J262" s="175" t="s">
        <v>695</v>
      </c>
      <c r="K262" s="124">
        <f t="shared" si="143"/>
        <v>46.5</v>
      </c>
      <c r="L262" s="176">
        <f t="shared" si="144"/>
        <v>0.33818181818181819</v>
      </c>
      <c r="M262" s="177" t="s">
        <v>556</v>
      </c>
      <c r="N262" s="178">
        <v>43108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6">
        <v>103</v>
      </c>
      <c r="B263" s="150">
        <v>43018</v>
      </c>
      <c r="C263" s="150"/>
      <c r="D263" s="151" t="s">
        <v>696</v>
      </c>
      <c r="E263" s="152" t="s">
        <v>580</v>
      </c>
      <c r="F263" s="153">
        <v>125.5</v>
      </c>
      <c r="G263" s="152"/>
      <c r="H263" s="152">
        <v>158</v>
      </c>
      <c r="I263" s="174">
        <v>155</v>
      </c>
      <c r="J263" s="175" t="s">
        <v>697</v>
      </c>
      <c r="K263" s="124">
        <f t="shared" si="143"/>
        <v>32.5</v>
      </c>
      <c r="L263" s="176">
        <f t="shared" si="144"/>
        <v>0.25896414342629481</v>
      </c>
      <c r="M263" s="177" t="s">
        <v>556</v>
      </c>
      <c r="N263" s="178">
        <v>43067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6">
        <v>104</v>
      </c>
      <c r="B264" s="150">
        <v>43018</v>
      </c>
      <c r="C264" s="150"/>
      <c r="D264" s="151" t="s">
        <v>727</v>
      </c>
      <c r="E264" s="152" t="s">
        <v>580</v>
      </c>
      <c r="F264" s="153">
        <v>895</v>
      </c>
      <c r="G264" s="152"/>
      <c r="H264" s="152">
        <v>1122.5</v>
      </c>
      <c r="I264" s="174">
        <v>1078</v>
      </c>
      <c r="J264" s="175" t="s">
        <v>728</v>
      </c>
      <c r="K264" s="124">
        <v>227.5</v>
      </c>
      <c r="L264" s="176">
        <v>0.25418994413407803</v>
      </c>
      <c r="M264" s="177" t="s">
        <v>556</v>
      </c>
      <c r="N264" s="178">
        <v>43117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6">
        <v>105</v>
      </c>
      <c r="B265" s="150">
        <v>43020</v>
      </c>
      <c r="C265" s="150"/>
      <c r="D265" s="151" t="s">
        <v>338</v>
      </c>
      <c r="E265" s="152" t="s">
        <v>580</v>
      </c>
      <c r="F265" s="153">
        <v>525</v>
      </c>
      <c r="G265" s="152"/>
      <c r="H265" s="152">
        <v>629</v>
      </c>
      <c r="I265" s="174">
        <v>629</v>
      </c>
      <c r="J265" s="218" t="s">
        <v>639</v>
      </c>
      <c r="K265" s="124">
        <v>104</v>
      </c>
      <c r="L265" s="176">
        <v>0.19809523809523799</v>
      </c>
      <c r="M265" s="177" t="s">
        <v>556</v>
      </c>
      <c r="N265" s="178">
        <v>43119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6">
        <v>106</v>
      </c>
      <c r="B266" s="150">
        <v>43046</v>
      </c>
      <c r="C266" s="150"/>
      <c r="D266" s="151" t="s">
        <v>379</v>
      </c>
      <c r="E266" s="152" t="s">
        <v>580</v>
      </c>
      <c r="F266" s="153">
        <v>740</v>
      </c>
      <c r="G266" s="152"/>
      <c r="H266" s="152">
        <v>892.5</v>
      </c>
      <c r="I266" s="174">
        <v>900</v>
      </c>
      <c r="J266" s="175" t="s">
        <v>698</v>
      </c>
      <c r="K266" s="124">
        <f>H266-F266</f>
        <v>152.5</v>
      </c>
      <c r="L266" s="176">
        <f>K266/F266</f>
        <v>0.20608108108108109</v>
      </c>
      <c r="M266" s="177" t="s">
        <v>556</v>
      </c>
      <c r="N266" s="178">
        <v>43052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107</v>
      </c>
      <c r="B267" s="102">
        <v>43073</v>
      </c>
      <c r="C267" s="102"/>
      <c r="D267" s="103" t="s">
        <v>699</v>
      </c>
      <c r="E267" s="104" t="s">
        <v>580</v>
      </c>
      <c r="F267" s="105">
        <v>118.5</v>
      </c>
      <c r="G267" s="104"/>
      <c r="H267" s="104">
        <v>143.5</v>
      </c>
      <c r="I267" s="122">
        <v>145</v>
      </c>
      <c r="J267" s="137" t="s">
        <v>700</v>
      </c>
      <c r="K267" s="124">
        <f>H267-F267</f>
        <v>25</v>
      </c>
      <c r="L267" s="125">
        <f>K267/F267</f>
        <v>0.2109704641350211</v>
      </c>
      <c r="M267" s="126" t="s">
        <v>556</v>
      </c>
      <c r="N267" s="127">
        <v>43097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108</v>
      </c>
      <c r="B268" s="106">
        <v>43090</v>
      </c>
      <c r="C268" s="106"/>
      <c r="D268" s="154" t="s">
        <v>420</v>
      </c>
      <c r="E268" s="108" t="s">
        <v>580</v>
      </c>
      <c r="F268" s="109">
        <v>715</v>
      </c>
      <c r="G268" s="109"/>
      <c r="H268" s="110">
        <v>500</v>
      </c>
      <c r="I268" s="128">
        <v>872</v>
      </c>
      <c r="J268" s="134" t="s">
        <v>701</v>
      </c>
      <c r="K268" s="130">
        <f>H268-F268</f>
        <v>-215</v>
      </c>
      <c r="L268" s="131">
        <f>K268/F268</f>
        <v>-0.30069930069930068</v>
      </c>
      <c r="M268" s="132" t="s">
        <v>620</v>
      </c>
      <c r="N268" s="133">
        <v>43670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109</v>
      </c>
      <c r="B269" s="102">
        <v>43098</v>
      </c>
      <c r="C269" s="102"/>
      <c r="D269" s="103" t="s">
        <v>692</v>
      </c>
      <c r="E269" s="104" t="s">
        <v>580</v>
      </c>
      <c r="F269" s="105">
        <v>435</v>
      </c>
      <c r="G269" s="104"/>
      <c r="H269" s="104">
        <v>542.5</v>
      </c>
      <c r="I269" s="122">
        <v>539</v>
      </c>
      <c r="J269" s="137" t="s">
        <v>639</v>
      </c>
      <c r="K269" s="124">
        <v>107.5</v>
      </c>
      <c r="L269" s="125">
        <v>0.247126436781609</v>
      </c>
      <c r="M269" s="126" t="s">
        <v>556</v>
      </c>
      <c r="N269" s="127">
        <v>43206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110</v>
      </c>
      <c r="B270" s="102">
        <v>43098</v>
      </c>
      <c r="C270" s="102"/>
      <c r="D270" s="103" t="s">
        <v>530</v>
      </c>
      <c r="E270" s="104" t="s">
        <v>580</v>
      </c>
      <c r="F270" s="105">
        <v>885</v>
      </c>
      <c r="G270" s="104"/>
      <c r="H270" s="104">
        <v>1090</v>
      </c>
      <c r="I270" s="122">
        <v>1084</v>
      </c>
      <c r="J270" s="137" t="s">
        <v>639</v>
      </c>
      <c r="K270" s="124">
        <v>205</v>
      </c>
      <c r="L270" s="125">
        <v>0.23163841807909599</v>
      </c>
      <c r="M270" s="126" t="s">
        <v>556</v>
      </c>
      <c r="N270" s="127">
        <v>43213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2">
        <v>111</v>
      </c>
      <c r="B271" s="328">
        <v>43192</v>
      </c>
      <c r="C271" s="328"/>
      <c r="D271" s="112" t="s">
        <v>709</v>
      </c>
      <c r="E271" s="330" t="s">
        <v>580</v>
      </c>
      <c r="F271" s="332">
        <v>478.5</v>
      </c>
      <c r="G271" s="330"/>
      <c r="H271" s="330">
        <v>442</v>
      </c>
      <c r="I271" s="334">
        <v>613</v>
      </c>
      <c r="J271" s="359" t="s">
        <v>797</v>
      </c>
      <c r="K271" s="130">
        <f>H271-F271</f>
        <v>-36.5</v>
      </c>
      <c r="L271" s="131">
        <f>K271/F271</f>
        <v>-7.6280041797283177E-2</v>
      </c>
      <c r="M271" s="132" t="s">
        <v>620</v>
      </c>
      <c r="N271" s="133">
        <v>43762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5">
        <v>112</v>
      </c>
      <c r="B272" s="106">
        <v>43194</v>
      </c>
      <c r="C272" s="106"/>
      <c r="D272" s="349" t="s">
        <v>779</v>
      </c>
      <c r="E272" s="108" t="s">
        <v>580</v>
      </c>
      <c r="F272" s="109">
        <f>141.5-7.3</f>
        <v>134.19999999999999</v>
      </c>
      <c r="G272" s="109"/>
      <c r="H272" s="110">
        <v>77</v>
      </c>
      <c r="I272" s="128">
        <v>180</v>
      </c>
      <c r="J272" s="359" t="s">
        <v>796</v>
      </c>
      <c r="K272" s="130">
        <f>H272-F272</f>
        <v>-57.199999999999989</v>
      </c>
      <c r="L272" s="131">
        <f>K272/F272</f>
        <v>-0.42622950819672129</v>
      </c>
      <c r="M272" s="132" t="s">
        <v>620</v>
      </c>
      <c r="N272" s="133">
        <v>43522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5">
        <v>113</v>
      </c>
      <c r="B273" s="106">
        <v>43209</v>
      </c>
      <c r="C273" s="106"/>
      <c r="D273" s="107" t="s">
        <v>702</v>
      </c>
      <c r="E273" s="108" t="s">
        <v>580</v>
      </c>
      <c r="F273" s="109">
        <v>430</v>
      </c>
      <c r="G273" s="109"/>
      <c r="H273" s="110">
        <v>220</v>
      </c>
      <c r="I273" s="128">
        <v>537</v>
      </c>
      <c r="J273" s="134" t="s">
        <v>703</v>
      </c>
      <c r="K273" s="130">
        <f>H273-F273</f>
        <v>-210</v>
      </c>
      <c r="L273" s="131">
        <f>K273/F273</f>
        <v>-0.48837209302325579</v>
      </c>
      <c r="M273" s="132" t="s">
        <v>620</v>
      </c>
      <c r="N273" s="133">
        <v>43252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3">
        <v>114</v>
      </c>
      <c r="B274" s="155">
        <v>43220</v>
      </c>
      <c r="C274" s="155"/>
      <c r="D274" s="156" t="s">
        <v>380</v>
      </c>
      <c r="E274" s="157" t="s">
        <v>580</v>
      </c>
      <c r="F274" s="159">
        <v>153.5</v>
      </c>
      <c r="G274" s="159"/>
      <c r="H274" s="159">
        <v>196</v>
      </c>
      <c r="I274" s="159">
        <v>196</v>
      </c>
      <c r="J274" s="336" t="s">
        <v>813</v>
      </c>
      <c r="K274" s="179">
        <f>H274-F274</f>
        <v>42.5</v>
      </c>
      <c r="L274" s="180">
        <f>K274/F274</f>
        <v>0.27687296416938112</v>
      </c>
      <c r="M274" s="158" t="s">
        <v>556</v>
      </c>
      <c r="N274" s="181">
        <v>43605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5">
        <v>115</v>
      </c>
      <c r="B275" s="106">
        <v>43306</v>
      </c>
      <c r="C275" s="106"/>
      <c r="D275" s="107" t="s">
        <v>725</v>
      </c>
      <c r="E275" s="108" t="s">
        <v>580</v>
      </c>
      <c r="F275" s="109">
        <v>27.5</v>
      </c>
      <c r="G275" s="109"/>
      <c r="H275" s="110">
        <v>13.1</v>
      </c>
      <c r="I275" s="128">
        <v>60</v>
      </c>
      <c r="J275" s="134" t="s">
        <v>729</v>
      </c>
      <c r="K275" s="130">
        <v>-14.4</v>
      </c>
      <c r="L275" s="131">
        <v>-0.52363636363636401</v>
      </c>
      <c r="M275" s="132" t="s">
        <v>620</v>
      </c>
      <c r="N275" s="133">
        <v>43138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2">
        <v>116</v>
      </c>
      <c r="B276" s="328">
        <v>43318</v>
      </c>
      <c r="C276" s="328"/>
      <c r="D276" s="112" t="s">
        <v>704</v>
      </c>
      <c r="E276" s="330" t="s">
        <v>580</v>
      </c>
      <c r="F276" s="330">
        <v>148.5</v>
      </c>
      <c r="G276" s="330"/>
      <c r="H276" s="330">
        <v>102</v>
      </c>
      <c r="I276" s="334">
        <v>182</v>
      </c>
      <c r="J276" s="134" t="s">
        <v>812</v>
      </c>
      <c r="K276" s="130">
        <f>H276-F276</f>
        <v>-46.5</v>
      </c>
      <c r="L276" s="131">
        <f>K276/F276</f>
        <v>-0.31313131313131315</v>
      </c>
      <c r="M276" s="132" t="s">
        <v>620</v>
      </c>
      <c r="N276" s="133">
        <v>43661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117</v>
      </c>
      <c r="B277" s="102">
        <v>43335</v>
      </c>
      <c r="C277" s="102"/>
      <c r="D277" s="103" t="s">
        <v>730</v>
      </c>
      <c r="E277" s="104" t="s">
        <v>580</v>
      </c>
      <c r="F277" s="152">
        <v>285</v>
      </c>
      <c r="G277" s="104"/>
      <c r="H277" s="104">
        <v>355</v>
      </c>
      <c r="I277" s="122">
        <v>364</v>
      </c>
      <c r="J277" s="137" t="s">
        <v>731</v>
      </c>
      <c r="K277" s="124">
        <v>70</v>
      </c>
      <c r="L277" s="125">
        <v>0.24561403508771901</v>
      </c>
      <c r="M277" s="126" t="s">
        <v>556</v>
      </c>
      <c r="N277" s="127">
        <v>43455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118</v>
      </c>
      <c r="B278" s="102">
        <v>43341</v>
      </c>
      <c r="C278" s="102"/>
      <c r="D278" s="103" t="s">
        <v>370</v>
      </c>
      <c r="E278" s="104" t="s">
        <v>580</v>
      </c>
      <c r="F278" s="152">
        <v>525</v>
      </c>
      <c r="G278" s="104"/>
      <c r="H278" s="104">
        <v>585</v>
      </c>
      <c r="I278" s="122">
        <v>635</v>
      </c>
      <c r="J278" s="137" t="s">
        <v>705</v>
      </c>
      <c r="K278" s="124">
        <f t="shared" ref="K278:K290" si="145">H278-F278</f>
        <v>60</v>
      </c>
      <c r="L278" s="125">
        <f t="shared" ref="L278:L290" si="146">K278/F278</f>
        <v>0.11428571428571428</v>
      </c>
      <c r="M278" s="126" t="s">
        <v>556</v>
      </c>
      <c r="N278" s="127">
        <v>43662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119</v>
      </c>
      <c r="B279" s="102">
        <v>43395</v>
      </c>
      <c r="C279" s="102"/>
      <c r="D279" s="103" t="s">
        <v>357</v>
      </c>
      <c r="E279" s="104" t="s">
        <v>580</v>
      </c>
      <c r="F279" s="152">
        <v>475</v>
      </c>
      <c r="G279" s="104"/>
      <c r="H279" s="104">
        <v>574</v>
      </c>
      <c r="I279" s="122">
        <v>570</v>
      </c>
      <c r="J279" s="137" t="s">
        <v>639</v>
      </c>
      <c r="K279" s="124">
        <f t="shared" si="145"/>
        <v>99</v>
      </c>
      <c r="L279" s="125">
        <f t="shared" si="146"/>
        <v>0.20842105263157895</v>
      </c>
      <c r="M279" s="126" t="s">
        <v>556</v>
      </c>
      <c r="N279" s="127">
        <v>43403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6">
        <v>120</v>
      </c>
      <c r="B280" s="150">
        <v>43397</v>
      </c>
      <c r="C280" s="150"/>
      <c r="D280" s="376" t="s">
        <v>377</v>
      </c>
      <c r="E280" s="152" t="s">
        <v>580</v>
      </c>
      <c r="F280" s="152">
        <v>707.5</v>
      </c>
      <c r="G280" s="152"/>
      <c r="H280" s="152">
        <v>872</v>
      </c>
      <c r="I280" s="174">
        <v>872</v>
      </c>
      <c r="J280" s="175" t="s">
        <v>639</v>
      </c>
      <c r="K280" s="124">
        <f t="shared" si="145"/>
        <v>164.5</v>
      </c>
      <c r="L280" s="176">
        <f t="shared" si="146"/>
        <v>0.23250883392226149</v>
      </c>
      <c r="M280" s="177" t="s">
        <v>556</v>
      </c>
      <c r="N280" s="178">
        <v>43482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6">
        <v>121</v>
      </c>
      <c r="B281" s="150">
        <v>43398</v>
      </c>
      <c r="C281" s="150"/>
      <c r="D281" s="376" t="s">
        <v>339</v>
      </c>
      <c r="E281" s="152" t="s">
        <v>580</v>
      </c>
      <c r="F281" s="152">
        <v>162</v>
      </c>
      <c r="G281" s="152"/>
      <c r="H281" s="152">
        <v>204</v>
      </c>
      <c r="I281" s="174">
        <v>209</v>
      </c>
      <c r="J281" s="175" t="s">
        <v>811</v>
      </c>
      <c r="K281" s="124">
        <f t="shared" si="145"/>
        <v>42</v>
      </c>
      <c r="L281" s="176">
        <f t="shared" si="146"/>
        <v>0.25925925925925924</v>
      </c>
      <c r="M281" s="177" t="s">
        <v>556</v>
      </c>
      <c r="N281" s="178">
        <v>43539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122</v>
      </c>
      <c r="B282" s="198">
        <v>43399</v>
      </c>
      <c r="C282" s="198"/>
      <c r="D282" s="151" t="s">
        <v>465</v>
      </c>
      <c r="E282" s="199" t="s">
        <v>580</v>
      </c>
      <c r="F282" s="199">
        <v>240</v>
      </c>
      <c r="G282" s="199"/>
      <c r="H282" s="199">
        <v>297</v>
      </c>
      <c r="I282" s="219">
        <v>297</v>
      </c>
      <c r="J282" s="175" t="s">
        <v>639</v>
      </c>
      <c r="K282" s="220">
        <f t="shared" si="145"/>
        <v>57</v>
      </c>
      <c r="L282" s="221">
        <f t="shared" si="146"/>
        <v>0.23749999999999999</v>
      </c>
      <c r="M282" s="222" t="s">
        <v>556</v>
      </c>
      <c r="N282" s="223">
        <v>43417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123</v>
      </c>
      <c r="B283" s="102">
        <v>43439</v>
      </c>
      <c r="C283" s="102"/>
      <c r="D283" s="144" t="s">
        <v>706</v>
      </c>
      <c r="E283" s="104" t="s">
        <v>580</v>
      </c>
      <c r="F283" s="104">
        <v>202.5</v>
      </c>
      <c r="G283" s="104"/>
      <c r="H283" s="104">
        <v>255</v>
      </c>
      <c r="I283" s="122">
        <v>252</v>
      </c>
      <c r="J283" s="137" t="s">
        <v>639</v>
      </c>
      <c r="K283" s="124">
        <f t="shared" si="145"/>
        <v>52.5</v>
      </c>
      <c r="L283" s="125">
        <f t="shared" si="146"/>
        <v>0.25925925925925924</v>
      </c>
      <c r="M283" s="126" t="s">
        <v>556</v>
      </c>
      <c r="N283" s="127">
        <v>43542</v>
      </c>
      <c r="O283" s="54"/>
      <c r="P283" s="13"/>
      <c r="Q283" s="13"/>
      <c r="R283" s="90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7">
        <v>124</v>
      </c>
      <c r="B284" s="198">
        <v>43465</v>
      </c>
      <c r="C284" s="102"/>
      <c r="D284" s="376" t="s">
        <v>402</v>
      </c>
      <c r="E284" s="199" t="s">
        <v>580</v>
      </c>
      <c r="F284" s="199">
        <v>710</v>
      </c>
      <c r="G284" s="199"/>
      <c r="H284" s="199">
        <v>866</v>
      </c>
      <c r="I284" s="219">
        <v>866</v>
      </c>
      <c r="J284" s="175" t="s">
        <v>639</v>
      </c>
      <c r="K284" s="124">
        <f t="shared" si="145"/>
        <v>156</v>
      </c>
      <c r="L284" s="125">
        <f t="shared" si="146"/>
        <v>0.21971830985915494</v>
      </c>
      <c r="M284" s="126" t="s">
        <v>556</v>
      </c>
      <c r="N284" s="338">
        <v>43553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125</v>
      </c>
      <c r="B285" s="198">
        <v>43522</v>
      </c>
      <c r="C285" s="198"/>
      <c r="D285" s="376" t="s">
        <v>139</v>
      </c>
      <c r="E285" s="199" t="s">
        <v>580</v>
      </c>
      <c r="F285" s="199">
        <v>337.25</v>
      </c>
      <c r="G285" s="199"/>
      <c r="H285" s="199">
        <v>398.5</v>
      </c>
      <c r="I285" s="219">
        <v>411</v>
      </c>
      <c r="J285" s="137" t="s">
        <v>810</v>
      </c>
      <c r="K285" s="124">
        <f t="shared" si="145"/>
        <v>61.25</v>
      </c>
      <c r="L285" s="125">
        <f t="shared" si="146"/>
        <v>0.1816160118606375</v>
      </c>
      <c r="M285" s="126" t="s">
        <v>556</v>
      </c>
      <c r="N285" s="338">
        <v>43760</v>
      </c>
      <c r="O285" s="54"/>
      <c r="P285" s="13"/>
      <c r="Q285" s="13"/>
      <c r="R285" s="90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4">
        <v>126</v>
      </c>
      <c r="B286" s="160">
        <v>43559</v>
      </c>
      <c r="C286" s="160"/>
      <c r="D286" s="161" t="s">
        <v>394</v>
      </c>
      <c r="E286" s="162" t="s">
        <v>580</v>
      </c>
      <c r="F286" s="162">
        <v>130</v>
      </c>
      <c r="G286" s="162"/>
      <c r="H286" s="162">
        <v>65</v>
      </c>
      <c r="I286" s="182">
        <v>158</v>
      </c>
      <c r="J286" s="134" t="s">
        <v>707</v>
      </c>
      <c r="K286" s="130">
        <f t="shared" si="145"/>
        <v>-65</v>
      </c>
      <c r="L286" s="131">
        <f t="shared" si="146"/>
        <v>-0.5</v>
      </c>
      <c r="M286" s="132" t="s">
        <v>620</v>
      </c>
      <c r="N286" s="133">
        <v>43726</v>
      </c>
      <c r="O286" s="54"/>
      <c r="P286" s="13"/>
      <c r="Q286" s="13"/>
      <c r="R286" s="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45">
        <v>127</v>
      </c>
      <c r="B287" s="183">
        <v>43017</v>
      </c>
      <c r="C287" s="183"/>
      <c r="D287" s="184" t="s">
        <v>166</v>
      </c>
      <c r="E287" s="185" t="s">
        <v>580</v>
      </c>
      <c r="F287" s="186">
        <v>141.5</v>
      </c>
      <c r="G287" s="187"/>
      <c r="H287" s="187">
        <v>183.5</v>
      </c>
      <c r="I287" s="187">
        <v>210</v>
      </c>
      <c r="J287" s="208" t="s">
        <v>801</v>
      </c>
      <c r="K287" s="209">
        <f t="shared" si="145"/>
        <v>42</v>
      </c>
      <c r="L287" s="210">
        <f t="shared" si="146"/>
        <v>0.29681978798586572</v>
      </c>
      <c r="M287" s="186" t="s">
        <v>556</v>
      </c>
      <c r="N287" s="211">
        <v>43042</v>
      </c>
      <c r="O287" s="54"/>
      <c r="P287" s="13"/>
      <c r="Q287" s="13"/>
      <c r="R287" s="90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44">
        <v>128</v>
      </c>
      <c r="B288" s="160">
        <v>43074</v>
      </c>
      <c r="C288" s="160"/>
      <c r="D288" s="161" t="s">
        <v>295</v>
      </c>
      <c r="E288" s="162" t="s">
        <v>580</v>
      </c>
      <c r="F288" s="163">
        <v>172</v>
      </c>
      <c r="G288" s="162"/>
      <c r="H288" s="162">
        <v>155.25</v>
      </c>
      <c r="I288" s="182">
        <v>230</v>
      </c>
      <c r="J288" s="359" t="s">
        <v>794</v>
      </c>
      <c r="K288" s="130">
        <f t="shared" ref="K288" si="147">H288-F288</f>
        <v>-16.75</v>
      </c>
      <c r="L288" s="131">
        <f t="shared" ref="L288" si="148">K288/F288</f>
        <v>-9.7383720930232565E-2</v>
      </c>
      <c r="M288" s="132" t="s">
        <v>620</v>
      </c>
      <c r="N288" s="133">
        <v>43787</v>
      </c>
      <c r="O288" s="54"/>
      <c r="P288" s="13"/>
      <c r="Q288" s="13"/>
      <c r="R288" s="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45">
        <v>129</v>
      </c>
      <c r="B289" s="183">
        <v>43398</v>
      </c>
      <c r="C289" s="183"/>
      <c r="D289" s="184" t="s">
        <v>103</v>
      </c>
      <c r="E289" s="185" t="s">
        <v>580</v>
      </c>
      <c r="F289" s="187">
        <v>698.5</v>
      </c>
      <c r="G289" s="187"/>
      <c r="H289" s="187">
        <v>850</v>
      </c>
      <c r="I289" s="187">
        <v>890</v>
      </c>
      <c r="J289" s="212" t="s">
        <v>807</v>
      </c>
      <c r="K289" s="209">
        <f t="shared" si="145"/>
        <v>151.5</v>
      </c>
      <c r="L289" s="210">
        <f t="shared" si="146"/>
        <v>0.21689334287759485</v>
      </c>
      <c r="M289" s="186" t="s">
        <v>556</v>
      </c>
      <c r="N289" s="211">
        <v>43453</v>
      </c>
      <c r="O289" s="54"/>
      <c r="P289" s="13"/>
      <c r="Q289" s="13"/>
      <c r="R289" s="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130</v>
      </c>
      <c r="B290" s="155">
        <v>42877</v>
      </c>
      <c r="C290" s="155"/>
      <c r="D290" s="156" t="s">
        <v>369</v>
      </c>
      <c r="E290" s="157" t="s">
        <v>580</v>
      </c>
      <c r="F290" s="158">
        <v>127.6</v>
      </c>
      <c r="G290" s="159"/>
      <c r="H290" s="159">
        <v>138</v>
      </c>
      <c r="I290" s="159">
        <v>190</v>
      </c>
      <c r="J290" s="360" t="s">
        <v>798</v>
      </c>
      <c r="K290" s="179">
        <f t="shared" si="145"/>
        <v>10.400000000000006</v>
      </c>
      <c r="L290" s="180">
        <f t="shared" si="146"/>
        <v>8.1504702194357417E-2</v>
      </c>
      <c r="M290" s="158" t="s">
        <v>556</v>
      </c>
      <c r="N290" s="181">
        <v>43774</v>
      </c>
      <c r="O290" s="54"/>
      <c r="P290" s="13"/>
      <c r="Q290" s="13"/>
      <c r="R290" s="90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131</v>
      </c>
      <c r="B291" s="155">
        <v>43158</v>
      </c>
      <c r="C291" s="155"/>
      <c r="D291" s="156" t="s">
        <v>711</v>
      </c>
      <c r="E291" s="157" t="s">
        <v>580</v>
      </c>
      <c r="F291" s="158">
        <v>317</v>
      </c>
      <c r="G291" s="159"/>
      <c r="H291" s="159">
        <v>382.5</v>
      </c>
      <c r="I291" s="159">
        <v>398</v>
      </c>
      <c r="J291" s="360" t="s">
        <v>843</v>
      </c>
      <c r="K291" s="179">
        <f t="shared" ref="K291" si="149">H291-F291</f>
        <v>65.5</v>
      </c>
      <c r="L291" s="180">
        <f t="shared" ref="L291" si="150">K291/F291</f>
        <v>0.20662460567823343</v>
      </c>
      <c r="M291" s="158" t="s">
        <v>556</v>
      </c>
      <c r="N291" s="181">
        <v>44238</v>
      </c>
      <c r="O291" s="54"/>
      <c r="P291" s="13"/>
      <c r="Q291" s="13"/>
      <c r="R291" s="322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44">
        <v>132</v>
      </c>
      <c r="B292" s="160">
        <v>43164</v>
      </c>
      <c r="C292" s="160"/>
      <c r="D292" s="161" t="s">
        <v>133</v>
      </c>
      <c r="E292" s="162" t="s">
        <v>580</v>
      </c>
      <c r="F292" s="163">
        <f>510-14.4</f>
        <v>495.6</v>
      </c>
      <c r="G292" s="162"/>
      <c r="H292" s="162">
        <v>350</v>
      </c>
      <c r="I292" s="182">
        <v>672</v>
      </c>
      <c r="J292" s="359" t="s">
        <v>803</v>
      </c>
      <c r="K292" s="130">
        <f t="shared" ref="K292" si="151">H292-F292</f>
        <v>-145.60000000000002</v>
      </c>
      <c r="L292" s="131">
        <f t="shared" ref="L292" si="152">K292/F292</f>
        <v>-0.29378531073446329</v>
      </c>
      <c r="M292" s="132" t="s">
        <v>620</v>
      </c>
      <c r="N292" s="133">
        <v>43887</v>
      </c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4">
        <v>133</v>
      </c>
      <c r="B293" s="160">
        <v>43237</v>
      </c>
      <c r="C293" s="160"/>
      <c r="D293" s="161" t="s">
        <v>459</v>
      </c>
      <c r="E293" s="162" t="s">
        <v>580</v>
      </c>
      <c r="F293" s="163">
        <v>230.3</v>
      </c>
      <c r="G293" s="162"/>
      <c r="H293" s="162">
        <v>102.5</v>
      </c>
      <c r="I293" s="182">
        <v>348</v>
      </c>
      <c r="J293" s="359" t="s">
        <v>805</v>
      </c>
      <c r="K293" s="130">
        <f t="shared" ref="K293:K294" si="153">H293-F293</f>
        <v>-127.80000000000001</v>
      </c>
      <c r="L293" s="131">
        <f t="shared" ref="L293:L294" si="154">K293/F293</f>
        <v>-0.55492835432045162</v>
      </c>
      <c r="M293" s="132" t="s">
        <v>620</v>
      </c>
      <c r="N293" s="133">
        <v>43896</v>
      </c>
      <c r="O293" s="54"/>
      <c r="P293" s="13"/>
      <c r="Q293" s="13"/>
      <c r="R293" s="32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134</v>
      </c>
      <c r="B294" s="155">
        <v>43258</v>
      </c>
      <c r="C294" s="155"/>
      <c r="D294" s="156" t="s">
        <v>426</v>
      </c>
      <c r="E294" s="157" t="s">
        <v>580</v>
      </c>
      <c r="F294" s="158">
        <f>342.5-5.1</f>
        <v>337.4</v>
      </c>
      <c r="G294" s="159"/>
      <c r="H294" s="159">
        <v>412.5</v>
      </c>
      <c r="I294" s="159">
        <v>439</v>
      </c>
      <c r="J294" s="360" t="s">
        <v>840</v>
      </c>
      <c r="K294" s="179">
        <f t="shared" si="153"/>
        <v>75.100000000000023</v>
      </c>
      <c r="L294" s="180">
        <f t="shared" si="154"/>
        <v>0.22258446947243635</v>
      </c>
      <c r="M294" s="158" t="s">
        <v>556</v>
      </c>
      <c r="N294" s="181">
        <v>44230</v>
      </c>
      <c r="O294" s="54"/>
      <c r="P294" s="13"/>
      <c r="Q294" s="13"/>
      <c r="R294" s="90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205">
        <v>135</v>
      </c>
      <c r="B295" s="190">
        <v>43285</v>
      </c>
      <c r="C295" s="190"/>
      <c r="D295" s="193" t="s">
        <v>48</v>
      </c>
      <c r="E295" s="191" t="s">
        <v>580</v>
      </c>
      <c r="F295" s="189">
        <f>127.5-5.53</f>
        <v>121.97</v>
      </c>
      <c r="G295" s="191"/>
      <c r="H295" s="191"/>
      <c r="I295" s="213">
        <v>170</v>
      </c>
      <c r="J295" s="225" t="s">
        <v>558</v>
      </c>
      <c r="K295" s="215"/>
      <c r="L295" s="216"/>
      <c r="M295" s="214" t="s">
        <v>558</v>
      </c>
      <c r="N295" s="217"/>
      <c r="O295" s="54"/>
      <c r="P295" s="13"/>
      <c r="Q295" s="13"/>
      <c r="R295" s="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44">
        <v>136</v>
      </c>
      <c r="B296" s="160">
        <v>43294</v>
      </c>
      <c r="C296" s="160"/>
      <c r="D296" s="161" t="s">
        <v>239</v>
      </c>
      <c r="E296" s="162" t="s">
        <v>580</v>
      </c>
      <c r="F296" s="163">
        <v>46.5</v>
      </c>
      <c r="G296" s="162"/>
      <c r="H296" s="162">
        <v>17</v>
      </c>
      <c r="I296" s="182">
        <v>59</v>
      </c>
      <c r="J296" s="359" t="s">
        <v>802</v>
      </c>
      <c r="K296" s="130">
        <f t="shared" ref="K296" si="155">H296-F296</f>
        <v>-29.5</v>
      </c>
      <c r="L296" s="131">
        <f t="shared" ref="L296" si="156">K296/F296</f>
        <v>-0.63440860215053763</v>
      </c>
      <c r="M296" s="132" t="s">
        <v>620</v>
      </c>
      <c r="N296" s="133">
        <v>43887</v>
      </c>
      <c r="O296" s="54"/>
      <c r="P296" s="13"/>
      <c r="Q296" s="13"/>
      <c r="R296" s="1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46">
        <v>137</v>
      </c>
      <c r="B297" s="188">
        <v>43396</v>
      </c>
      <c r="C297" s="188"/>
      <c r="D297" s="193" t="s">
        <v>404</v>
      </c>
      <c r="E297" s="191" t="s">
        <v>580</v>
      </c>
      <c r="F297" s="192">
        <v>156.5</v>
      </c>
      <c r="G297" s="191"/>
      <c r="H297" s="191"/>
      <c r="I297" s="213">
        <v>191</v>
      </c>
      <c r="J297" s="225" t="s">
        <v>558</v>
      </c>
      <c r="K297" s="215"/>
      <c r="L297" s="216"/>
      <c r="M297" s="214" t="s">
        <v>558</v>
      </c>
      <c r="N297" s="217"/>
      <c r="O297" s="54"/>
      <c r="P297" s="13"/>
      <c r="Q297" s="13"/>
      <c r="R297" s="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46">
        <v>138</v>
      </c>
      <c r="B298" s="188">
        <v>43439</v>
      </c>
      <c r="C298" s="188"/>
      <c r="D298" s="193" t="s">
        <v>321</v>
      </c>
      <c r="E298" s="191" t="s">
        <v>580</v>
      </c>
      <c r="F298" s="192">
        <v>259.5</v>
      </c>
      <c r="G298" s="191"/>
      <c r="H298" s="191"/>
      <c r="I298" s="213">
        <v>321</v>
      </c>
      <c r="J298" s="225" t="s">
        <v>558</v>
      </c>
      <c r="K298" s="215"/>
      <c r="L298" s="216"/>
      <c r="M298" s="214" t="s">
        <v>558</v>
      </c>
      <c r="N298" s="217"/>
      <c r="O298" s="13"/>
      <c r="P298" s="13"/>
      <c r="Q298" s="13"/>
      <c r="R298" s="14" t="s">
        <v>708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44">
        <v>139</v>
      </c>
      <c r="B299" s="160">
        <v>43439</v>
      </c>
      <c r="C299" s="160"/>
      <c r="D299" s="161" t="s">
        <v>732</v>
      </c>
      <c r="E299" s="162" t="s">
        <v>580</v>
      </c>
      <c r="F299" s="162">
        <v>715</v>
      </c>
      <c r="G299" s="162"/>
      <c r="H299" s="162">
        <v>445</v>
      </c>
      <c r="I299" s="182">
        <v>840</v>
      </c>
      <c r="J299" s="134" t="s">
        <v>782</v>
      </c>
      <c r="K299" s="130">
        <f t="shared" ref="K299:K302" si="157">H299-F299</f>
        <v>-270</v>
      </c>
      <c r="L299" s="131">
        <f t="shared" ref="L299:L302" si="158">K299/F299</f>
        <v>-0.3776223776223776</v>
      </c>
      <c r="M299" s="132" t="s">
        <v>620</v>
      </c>
      <c r="N299" s="133">
        <v>43800</v>
      </c>
      <c r="O299" s="54"/>
      <c r="P299" s="13"/>
      <c r="Q299" s="13"/>
      <c r="R299" s="1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7">
        <v>140</v>
      </c>
      <c r="B300" s="198">
        <v>43469</v>
      </c>
      <c r="C300" s="198"/>
      <c r="D300" s="151" t="s">
        <v>143</v>
      </c>
      <c r="E300" s="199" t="s">
        <v>580</v>
      </c>
      <c r="F300" s="199">
        <v>875</v>
      </c>
      <c r="G300" s="199"/>
      <c r="H300" s="199">
        <v>1165</v>
      </c>
      <c r="I300" s="219">
        <v>1185</v>
      </c>
      <c r="J300" s="137" t="s">
        <v>808</v>
      </c>
      <c r="K300" s="124">
        <f t="shared" si="157"/>
        <v>290</v>
      </c>
      <c r="L300" s="125">
        <f t="shared" si="158"/>
        <v>0.33142857142857141</v>
      </c>
      <c r="M300" s="126" t="s">
        <v>556</v>
      </c>
      <c r="N300" s="338">
        <v>43847</v>
      </c>
      <c r="O300" s="54"/>
      <c r="P300" s="13"/>
      <c r="Q300" s="13"/>
      <c r="R300" s="324" t="s">
        <v>708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7">
        <v>141</v>
      </c>
      <c r="B301" s="198">
        <v>43559</v>
      </c>
      <c r="C301" s="198"/>
      <c r="D301" s="376" t="s">
        <v>336</v>
      </c>
      <c r="E301" s="199" t="s">
        <v>580</v>
      </c>
      <c r="F301" s="199">
        <f>387-14.63</f>
        <v>372.37</v>
      </c>
      <c r="G301" s="199"/>
      <c r="H301" s="199">
        <v>490</v>
      </c>
      <c r="I301" s="219">
        <v>490</v>
      </c>
      <c r="J301" s="137" t="s">
        <v>639</v>
      </c>
      <c r="K301" s="124">
        <f t="shared" si="157"/>
        <v>117.63</v>
      </c>
      <c r="L301" s="125">
        <f t="shared" si="158"/>
        <v>0.31589548030185027</v>
      </c>
      <c r="M301" s="126" t="s">
        <v>556</v>
      </c>
      <c r="N301" s="338">
        <v>43850</v>
      </c>
      <c r="O301" s="54"/>
      <c r="P301" s="13"/>
      <c r="Q301" s="13"/>
      <c r="R301" s="32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44">
        <v>142</v>
      </c>
      <c r="B302" s="160">
        <v>43578</v>
      </c>
      <c r="C302" s="160"/>
      <c r="D302" s="161" t="s">
        <v>733</v>
      </c>
      <c r="E302" s="162" t="s">
        <v>557</v>
      </c>
      <c r="F302" s="162">
        <v>220</v>
      </c>
      <c r="G302" s="162"/>
      <c r="H302" s="162">
        <v>127.5</v>
      </c>
      <c r="I302" s="182">
        <v>284</v>
      </c>
      <c r="J302" s="359" t="s">
        <v>806</v>
      </c>
      <c r="K302" s="130">
        <f t="shared" si="157"/>
        <v>-92.5</v>
      </c>
      <c r="L302" s="131">
        <f t="shared" si="158"/>
        <v>-0.42045454545454547</v>
      </c>
      <c r="M302" s="132" t="s">
        <v>620</v>
      </c>
      <c r="N302" s="133">
        <v>43896</v>
      </c>
      <c r="O302" s="54"/>
      <c r="P302" s="13"/>
      <c r="Q302" s="13"/>
      <c r="R302" s="14" t="s">
        <v>708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143</v>
      </c>
      <c r="B303" s="198">
        <v>43622</v>
      </c>
      <c r="C303" s="198"/>
      <c r="D303" s="376" t="s">
        <v>466</v>
      </c>
      <c r="E303" s="199" t="s">
        <v>557</v>
      </c>
      <c r="F303" s="199">
        <v>332.8</v>
      </c>
      <c r="G303" s="199"/>
      <c r="H303" s="199">
        <v>405</v>
      </c>
      <c r="I303" s="219">
        <v>419</v>
      </c>
      <c r="J303" s="137" t="s">
        <v>809</v>
      </c>
      <c r="K303" s="124">
        <f t="shared" ref="K303" si="159">H303-F303</f>
        <v>72.199999999999989</v>
      </c>
      <c r="L303" s="125">
        <f t="shared" ref="L303" si="160">K303/F303</f>
        <v>0.21694711538461534</v>
      </c>
      <c r="M303" s="126" t="s">
        <v>556</v>
      </c>
      <c r="N303" s="338">
        <v>43860</v>
      </c>
      <c r="O303" s="54"/>
      <c r="P303" s="13"/>
      <c r="Q303" s="13"/>
      <c r="R303" s="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40">
        <v>144</v>
      </c>
      <c r="B304" s="139">
        <v>43641</v>
      </c>
      <c r="C304" s="139"/>
      <c r="D304" s="140" t="s">
        <v>137</v>
      </c>
      <c r="E304" s="141" t="s">
        <v>580</v>
      </c>
      <c r="F304" s="142">
        <v>386</v>
      </c>
      <c r="G304" s="143"/>
      <c r="H304" s="143">
        <v>395</v>
      </c>
      <c r="I304" s="143">
        <v>452</v>
      </c>
      <c r="J304" s="166" t="s">
        <v>799</v>
      </c>
      <c r="K304" s="167">
        <f t="shared" ref="K304" si="161">H304-F304</f>
        <v>9</v>
      </c>
      <c r="L304" s="168">
        <f t="shared" ref="L304" si="162">K304/F304</f>
        <v>2.3316062176165803E-2</v>
      </c>
      <c r="M304" s="169" t="s">
        <v>665</v>
      </c>
      <c r="N304" s="170">
        <v>43868</v>
      </c>
      <c r="O304" s="13"/>
      <c r="P304" s="13"/>
      <c r="Q304" s="13"/>
      <c r="R304" s="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7">
        <v>145</v>
      </c>
      <c r="B305" s="188">
        <v>43707</v>
      </c>
      <c r="C305" s="188"/>
      <c r="D305" s="193" t="s">
        <v>255</v>
      </c>
      <c r="E305" s="191" t="s">
        <v>580</v>
      </c>
      <c r="F305" s="191" t="s">
        <v>712</v>
      </c>
      <c r="G305" s="191"/>
      <c r="H305" s="191"/>
      <c r="I305" s="213">
        <v>190</v>
      </c>
      <c r="J305" s="225" t="s">
        <v>558</v>
      </c>
      <c r="K305" s="215"/>
      <c r="L305" s="216"/>
      <c r="M305" s="335" t="s">
        <v>558</v>
      </c>
      <c r="N305" s="217"/>
      <c r="O305" s="13"/>
      <c r="P305" s="13"/>
      <c r="Q305" s="13"/>
      <c r="R305" s="32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146</v>
      </c>
      <c r="B306" s="198">
        <v>43731</v>
      </c>
      <c r="C306" s="198"/>
      <c r="D306" s="151" t="s">
        <v>418</v>
      </c>
      <c r="E306" s="199" t="s">
        <v>580</v>
      </c>
      <c r="F306" s="199">
        <v>235</v>
      </c>
      <c r="G306" s="199"/>
      <c r="H306" s="199">
        <v>295</v>
      </c>
      <c r="I306" s="219">
        <v>296</v>
      </c>
      <c r="J306" s="137" t="s">
        <v>787</v>
      </c>
      <c r="K306" s="124">
        <f t="shared" ref="K306" si="163">H306-F306</f>
        <v>60</v>
      </c>
      <c r="L306" s="125">
        <f t="shared" ref="L306" si="164">K306/F306</f>
        <v>0.25531914893617019</v>
      </c>
      <c r="M306" s="126" t="s">
        <v>556</v>
      </c>
      <c r="N306" s="338">
        <v>43844</v>
      </c>
      <c r="O306" s="54"/>
      <c r="P306" s="13"/>
      <c r="Q306" s="13"/>
      <c r="R306" s="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7">
        <v>147</v>
      </c>
      <c r="B307" s="198">
        <v>43752</v>
      </c>
      <c r="C307" s="198"/>
      <c r="D307" s="151" t="s">
        <v>778</v>
      </c>
      <c r="E307" s="199" t="s">
        <v>580</v>
      </c>
      <c r="F307" s="199">
        <v>277.5</v>
      </c>
      <c r="G307" s="199"/>
      <c r="H307" s="199">
        <v>333</v>
      </c>
      <c r="I307" s="219">
        <v>333</v>
      </c>
      <c r="J307" s="137" t="s">
        <v>788</v>
      </c>
      <c r="K307" s="124">
        <f t="shared" ref="K307" si="165">H307-F307</f>
        <v>55.5</v>
      </c>
      <c r="L307" s="125">
        <f t="shared" ref="L307" si="166">K307/F307</f>
        <v>0.2</v>
      </c>
      <c r="M307" s="126" t="s">
        <v>556</v>
      </c>
      <c r="N307" s="338">
        <v>43846</v>
      </c>
      <c r="O307" s="54"/>
      <c r="P307" s="13"/>
      <c r="Q307" s="13"/>
      <c r="R307" s="324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7">
        <v>148</v>
      </c>
      <c r="B308" s="198">
        <v>43752</v>
      </c>
      <c r="C308" s="198"/>
      <c r="D308" s="151" t="s">
        <v>777</v>
      </c>
      <c r="E308" s="199" t="s">
        <v>580</v>
      </c>
      <c r="F308" s="199">
        <v>930</v>
      </c>
      <c r="G308" s="199"/>
      <c r="H308" s="199">
        <v>1165</v>
      </c>
      <c r="I308" s="219">
        <v>1200</v>
      </c>
      <c r="J308" s="137" t="s">
        <v>789</v>
      </c>
      <c r="K308" s="124">
        <f t="shared" ref="K308" si="167">H308-F308</f>
        <v>235</v>
      </c>
      <c r="L308" s="125">
        <f t="shared" ref="L308" si="168">K308/F308</f>
        <v>0.25268817204301075</v>
      </c>
      <c r="M308" s="126" t="s">
        <v>556</v>
      </c>
      <c r="N308" s="338">
        <v>43847</v>
      </c>
      <c r="O308" s="54"/>
      <c r="P308" s="13"/>
      <c r="Q308" s="13"/>
      <c r="R308" s="32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346">
        <v>149</v>
      </c>
      <c r="B309" s="327">
        <v>43753</v>
      </c>
      <c r="C309" s="202"/>
      <c r="D309" s="348" t="s">
        <v>776</v>
      </c>
      <c r="E309" s="329" t="s">
        <v>580</v>
      </c>
      <c r="F309" s="331">
        <v>111</v>
      </c>
      <c r="G309" s="329"/>
      <c r="H309" s="329"/>
      <c r="I309" s="333">
        <v>141</v>
      </c>
      <c r="J309" s="225" t="s">
        <v>558</v>
      </c>
      <c r="K309" s="225"/>
      <c r="L309" s="119"/>
      <c r="M309" s="337" t="s">
        <v>558</v>
      </c>
      <c r="N309" s="227"/>
      <c r="O309" s="13"/>
      <c r="P309" s="13"/>
      <c r="Q309" s="13"/>
      <c r="R309" s="32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7">
        <v>150</v>
      </c>
      <c r="B310" s="198">
        <v>43753</v>
      </c>
      <c r="C310" s="198"/>
      <c r="D310" s="151" t="s">
        <v>775</v>
      </c>
      <c r="E310" s="199" t="s">
        <v>580</v>
      </c>
      <c r="F310" s="200">
        <v>296</v>
      </c>
      <c r="G310" s="199"/>
      <c r="H310" s="199">
        <v>370</v>
      </c>
      <c r="I310" s="219">
        <v>370</v>
      </c>
      <c r="J310" s="137" t="s">
        <v>639</v>
      </c>
      <c r="K310" s="124">
        <f t="shared" ref="K310:K311" si="169">H310-F310</f>
        <v>74</v>
      </c>
      <c r="L310" s="125">
        <f t="shared" ref="L310:L311" si="170">K310/F310</f>
        <v>0.25</v>
      </c>
      <c r="M310" s="126" t="s">
        <v>556</v>
      </c>
      <c r="N310" s="338">
        <v>43853</v>
      </c>
      <c r="O310" s="54"/>
      <c r="P310" s="13"/>
      <c r="Q310" s="13"/>
      <c r="R310" s="32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7">
        <v>151</v>
      </c>
      <c r="B311" s="198">
        <v>43754</v>
      </c>
      <c r="C311" s="198"/>
      <c r="D311" s="151" t="s">
        <v>774</v>
      </c>
      <c r="E311" s="199" t="s">
        <v>580</v>
      </c>
      <c r="F311" s="200">
        <v>300</v>
      </c>
      <c r="G311" s="199"/>
      <c r="H311" s="199">
        <v>382.5</v>
      </c>
      <c r="I311" s="219">
        <v>344</v>
      </c>
      <c r="J311" s="465" t="s">
        <v>844</v>
      </c>
      <c r="K311" s="124">
        <f t="shared" si="169"/>
        <v>82.5</v>
      </c>
      <c r="L311" s="125">
        <f t="shared" si="170"/>
        <v>0.27500000000000002</v>
      </c>
      <c r="M311" s="126" t="s">
        <v>556</v>
      </c>
      <c r="N311" s="338">
        <v>44238</v>
      </c>
      <c r="O311" s="13"/>
      <c r="P311" s="13"/>
      <c r="Q311" s="13"/>
      <c r="R311" s="32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326">
        <v>152</v>
      </c>
      <c r="B312" s="202">
        <v>43832</v>
      </c>
      <c r="C312" s="202"/>
      <c r="D312" s="206" t="s">
        <v>758</v>
      </c>
      <c r="E312" s="203" t="s">
        <v>580</v>
      </c>
      <c r="F312" s="204" t="s">
        <v>786</v>
      </c>
      <c r="G312" s="203"/>
      <c r="H312" s="203"/>
      <c r="I312" s="224">
        <v>590</v>
      </c>
      <c r="J312" s="225" t="s">
        <v>558</v>
      </c>
      <c r="K312" s="225"/>
      <c r="L312" s="119"/>
      <c r="M312" s="323" t="s">
        <v>558</v>
      </c>
      <c r="N312" s="227"/>
      <c r="O312" s="13"/>
      <c r="P312" s="13"/>
      <c r="Q312" s="13"/>
      <c r="R312" s="32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153</v>
      </c>
      <c r="B313" s="198">
        <v>43966</v>
      </c>
      <c r="C313" s="198"/>
      <c r="D313" s="151" t="s">
        <v>64</v>
      </c>
      <c r="E313" s="199" t="s">
        <v>580</v>
      </c>
      <c r="F313" s="200">
        <v>67.5</v>
      </c>
      <c r="G313" s="199"/>
      <c r="H313" s="199">
        <v>86</v>
      </c>
      <c r="I313" s="219">
        <v>86</v>
      </c>
      <c r="J313" s="137" t="s">
        <v>818</v>
      </c>
      <c r="K313" s="124">
        <f t="shared" ref="K313" si="171">H313-F313</f>
        <v>18.5</v>
      </c>
      <c r="L313" s="125">
        <f t="shared" ref="L313" si="172">K313/F313</f>
        <v>0.27407407407407408</v>
      </c>
      <c r="M313" s="126" t="s">
        <v>556</v>
      </c>
      <c r="N313" s="338">
        <v>44008</v>
      </c>
      <c r="O313" s="54"/>
      <c r="P313" s="13"/>
      <c r="Q313" s="13"/>
      <c r="R313" s="32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201">
        <v>154</v>
      </c>
      <c r="B314" s="202">
        <v>44035</v>
      </c>
      <c r="C314" s="202"/>
      <c r="D314" s="206" t="s">
        <v>465</v>
      </c>
      <c r="E314" s="203" t="s">
        <v>580</v>
      </c>
      <c r="F314" s="204" t="s">
        <v>821</v>
      </c>
      <c r="G314" s="203"/>
      <c r="H314" s="203"/>
      <c r="I314" s="224">
        <v>296</v>
      </c>
      <c r="J314" s="225" t="s">
        <v>558</v>
      </c>
      <c r="K314" s="225"/>
      <c r="L314" s="119"/>
      <c r="M314" s="226"/>
      <c r="N314" s="227"/>
      <c r="O314" s="13"/>
      <c r="P314" s="13"/>
      <c r="Q314" s="13"/>
      <c r="R314" s="32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155</v>
      </c>
      <c r="B315" s="198">
        <v>44092</v>
      </c>
      <c r="C315" s="198"/>
      <c r="D315" s="151" t="s">
        <v>398</v>
      </c>
      <c r="E315" s="199" t="s">
        <v>580</v>
      </c>
      <c r="F315" s="199">
        <v>206</v>
      </c>
      <c r="G315" s="199"/>
      <c r="H315" s="199">
        <v>248</v>
      </c>
      <c r="I315" s="219">
        <v>248</v>
      </c>
      <c r="J315" s="137" t="s">
        <v>639</v>
      </c>
      <c r="K315" s="124">
        <f t="shared" ref="K315:K316" si="173">H315-F315</f>
        <v>42</v>
      </c>
      <c r="L315" s="125">
        <f t="shared" ref="L315:L316" si="174">K315/F315</f>
        <v>0.20388349514563106</v>
      </c>
      <c r="M315" s="126" t="s">
        <v>556</v>
      </c>
      <c r="N315" s="338">
        <v>44214</v>
      </c>
      <c r="O315" s="54"/>
      <c r="P315" s="13"/>
      <c r="Q315" s="13"/>
      <c r="R315" s="32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7">
        <v>156</v>
      </c>
      <c r="B316" s="198">
        <v>44140</v>
      </c>
      <c r="C316" s="198"/>
      <c r="D316" s="151" t="s">
        <v>398</v>
      </c>
      <c r="E316" s="199" t="s">
        <v>580</v>
      </c>
      <c r="F316" s="199">
        <v>182.5</v>
      </c>
      <c r="G316" s="199"/>
      <c r="H316" s="199">
        <v>248</v>
      </c>
      <c r="I316" s="219">
        <v>248</v>
      </c>
      <c r="J316" s="137" t="s">
        <v>639</v>
      </c>
      <c r="K316" s="124">
        <f t="shared" si="173"/>
        <v>65.5</v>
      </c>
      <c r="L316" s="125">
        <f t="shared" si="174"/>
        <v>0.35890410958904112</v>
      </c>
      <c r="M316" s="126" t="s">
        <v>556</v>
      </c>
      <c r="N316" s="338">
        <v>44214</v>
      </c>
      <c r="O316" s="54"/>
      <c r="P316" s="13"/>
      <c r="Q316" s="13"/>
      <c r="R316" s="32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201">
        <v>157</v>
      </c>
      <c r="B317" s="202">
        <v>44140</v>
      </c>
      <c r="C317" s="202"/>
      <c r="D317" s="206" t="s">
        <v>321</v>
      </c>
      <c r="E317" s="203" t="s">
        <v>580</v>
      </c>
      <c r="F317" s="204" t="s">
        <v>825</v>
      </c>
      <c r="G317" s="203"/>
      <c r="H317" s="203"/>
      <c r="I317" s="224">
        <v>320</v>
      </c>
      <c r="J317" s="225" t="s">
        <v>558</v>
      </c>
      <c r="K317" s="225"/>
      <c r="L317" s="119"/>
      <c r="M317" s="226"/>
      <c r="N317" s="227"/>
      <c r="O317" s="13"/>
      <c r="P317" s="13"/>
      <c r="Q317" s="13"/>
      <c r="R317" s="32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7">
        <v>158</v>
      </c>
      <c r="B318" s="198">
        <v>44140</v>
      </c>
      <c r="C318" s="198"/>
      <c r="D318" s="151" t="s">
        <v>461</v>
      </c>
      <c r="E318" s="199" t="s">
        <v>580</v>
      </c>
      <c r="F318" s="200">
        <v>925</v>
      </c>
      <c r="G318" s="199"/>
      <c r="H318" s="199">
        <v>1095</v>
      </c>
      <c r="I318" s="219">
        <v>1093</v>
      </c>
      <c r="J318" s="465" t="s">
        <v>829</v>
      </c>
      <c r="K318" s="124">
        <f t="shared" ref="K318" si="175">H318-F318</f>
        <v>170</v>
      </c>
      <c r="L318" s="125">
        <f t="shared" ref="L318" si="176">K318/F318</f>
        <v>0.18378378378378379</v>
      </c>
      <c r="M318" s="126" t="s">
        <v>556</v>
      </c>
      <c r="N318" s="338">
        <v>44201</v>
      </c>
      <c r="O318" s="13"/>
      <c r="P318" s="13"/>
      <c r="Q318" s="13"/>
      <c r="R318" s="32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7">
        <v>159</v>
      </c>
      <c r="B319" s="198">
        <v>44140</v>
      </c>
      <c r="C319" s="198"/>
      <c r="D319" s="151" t="s">
        <v>336</v>
      </c>
      <c r="E319" s="199" t="s">
        <v>580</v>
      </c>
      <c r="F319" s="200">
        <v>332.5</v>
      </c>
      <c r="G319" s="199"/>
      <c r="H319" s="199">
        <v>393</v>
      </c>
      <c r="I319" s="219">
        <v>406</v>
      </c>
      <c r="J319" s="465" t="s">
        <v>890</v>
      </c>
      <c r="K319" s="124">
        <f t="shared" ref="K319" si="177">H319-F319</f>
        <v>60.5</v>
      </c>
      <c r="L319" s="125">
        <f t="shared" ref="L319" si="178">K319/F319</f>
        <v>0.18195488721804512</v>
      </c>
      <c r="M319" s="126" t="s">
        <v>556</v>
      </c>
      <c r="N319" s="338">
        <v>44256</v>
      </c>
      <c r="O319" s="13"/>
      <c r="P319" s="13"/>
      <c r="Q319" s="13"/>
      <c r="R319" s="32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201">
        <v>160</v>
      </c>
      <c r="B320" s="202">
        <v>44141</v>
      </c>
      <c r="C320" s="202"/>
      <c r="D320" s="206" t="s">
        <v>465</v>
      </c>
      <c r="E320" s="203" t="s">
        <v>580</v>
      </c>
      <c r="F320" s="204" t="s">
        <v>826</v>
      </c>
      <c r="G320" s="203"/>
      <c r="H320" s="203"/>
      <c r="I320" s="224">
        <v>290</v>
      </c>
      <c r="J320" s="225" t="s">
        <v>558</v>
      </c>
      <c r="K320" s="225"/>
      <c r="L320" s="119"/>
      <c r="M320" s="226"/>
      <c r="N320" s="227"/>
      <c r="O320" s="13"/>
      <c r="P320" s="13"/>
      <c r="Q320" s="13"/>
      <c r="R320" s="324" t="s">
        <v>710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201">
        <v>161</v>
      </c>
      <c r="B321" s="202">
        <v>44187</v>
      </c>
      <c r="C321" s="202"/>
      <c r="D321" s="206" t="s">
        <v>754</v>
      </c>
      <c r="E321" s="203" t="s">
        <v>580</v>
      </c>
      <c r="F321" s="458" t="s">
        <v>828</v>
      </c>
      <c r="G321" s="203"/>
      <c r="H321" s="203"/>
      <c r="I321" s="224">
        <v>239</v>
      </c>
      <c r="J321" s="459" t="s">
        <v>558</v>
      </c>
      <c r="K321" s="225"/>
      <c r="L321" s="119"/>
      <c r="M321" s="226"/>
      <c r="N321" s="227"/>
      <c r="O321" s="13"/>
      <c r="P321" s="13"/>
      <c r="Q321" s="13"/>
      <c r="R321" s="324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201">
        <v>162</v>
      </c>
      <c r="B322" s="202">
        <v>44258</v>
      </c>
      <c r="C322" s="202"/>
      <c r="D322" s="206" t="s">
        <v>758</v>
      </c>
      <c r="E322" s="203" t="s">
        <v>580</v>
      </c>
      <c r="F322" s="204" t="s">
        <v>786</v>
      </c>
      <c r="G322" s="203"/>
      <c r="H322" s="203"/>
      <c r="I322" s="224">
        <v>590</v>
      </c>
      <c r="J322" s="225" t="s">
        <v>558</v>
      </c>
      <c r="K322" s="225"/>
      <c r="L322" s="119"/>
      <c r="M322" s="323"/>
      <c r="N322" s="227"/>
      <c r="O322" s="13"/>
      <c r="P322" s="13"/>
      <c r="R322" s="324"/>
    </row>
    <row r="323" spans="1:26">
      <c r="A323" s="201"/>
      <c r="B323" s="202"/>
      <c r="C323" s="202"/>
      <c r="D323" s="206"/>
      <c r="E323" s="203"/>
      <c r="F323" s="204"/>
      <c r="G323" s="203"/>
      <c r="H323" s="203"/>
      <c r="I323" s="224"/>
      <c r="J323" s="225"/>
      <c r="K323" s="225"/>
      <c r="L323" s="119"/>
      <c r="M323" s="226"/>
      <c r="N323" s="227"/>
      <c r="O323" s="13"/>
      <c r="R323" s="228"/>
    </row>
    <row r="324" spans="1:26">
      <c r="A324" s="201"/>
      <c r="B324" s="202"/>
      <c r="C324" s="202"/>
      <c r="D324" s="206"/>
      <c r="E324" s="203"/>
      <c r="F324" s="204"/>
      <c r="G324" s="203"/>
      <c r="H324" s="203"/>
      <c r="I324" s="224"/>
      <c r="J324" s="225"/>
      <c r="K324" s="225"/>
      <c r="L324" s="119"/>
      <c r="M324" s="226"/>
      <c r="N324" s="227"/>
      <c r="O324" s="13"/>
      <c r="R324" s="228"/>
    </row>
    <row r="325" spans="1:26">
      <c r="A325" s="201"/>
      <c r="B325" s="202"/>
      <c r="C325" s="202"/>
      <c r="D325" s="206"/>
      <c r="E325" s="203"/>
      <c r="F325" s="204"/>
      <c r="G325" s="203"/>
      <c r="H325" s="203"/>
      <c r="I325" s="224"/>
      <c r="J325" s="225"/>
      <c r="K325" s="225"/>
      <c r="L325" s="119"/>
      <c r="M325" s="226"/>
      <c r="N325" s="227"/>
      <c r="O325" s="13"/>
      <c r="R325" s="228"/>
    </row>
    <row r="326" spans="1:26">
      <c r="A326" s="201"/>
      <c r="B326" s="192" t="s">
        <v>781</v>
      </c>
      <c r="O326" s="13"/>
      <c r="R326" s="228"/>
    </row>
    <row r="327" spans="1:26">
      <c r="R327" s="228"/>
    </row>
    <row r="328" spans="1:26">
      <c r="R328" s="228"/>
    </row>
    <row r="329" spans="1:26">
      <c r="R329" s="228"/>
    </row>
    <row r="330" spans="1:26">
      <c r="R330" s="228"/>
    </row>
    <row r="331" spans="1:26">
      <c r="R331" s="228"/>
    </row>
    <row r="332" spans="1:26">
      <c r="R332" s="228"/>
    </row>
    <row r="333" spans="1:26">
      <c r="R333" s="228"/>
    </row>
    <row r="343" spans="1:6">
      <c r="A343" s="207"/>
    </row>
    <row r="344" spans="1:6">
      <c r="A344" s="207"/>
      <c r="F344" s="460"/>
    </row>
    <row r="345" spans="1:6">
      <c r="A345" s="203"/>
    </row>
  </sheetData>
  <autoFilter ref="R1:R341"/>
  <mergeCells count="10">
    <mergeCell ref="A108:A109"/>
    <mergeCell ref="B108:B109"/>
    <mergeCell ref="J108:J109"/>
    <mergeCell ref="P62:P63"/>
    <mergeCell ref="A62:A63"/>
    <mergeCell ref="B62:B63"/>
    <mergeCell ref="J62:J63"/>
    <mergeCell ref="M62:M63"/>
    <mergeCell ref="N62:N63"/>
    <mergeCell ref="O62:O6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2021-03-18T02:19:10Z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