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F&amp;O)'!$R$1:$R$290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78" i="7"/>
  <c r="M78" s="1"/>
  <c r="L61"/>
  <c r="K61"/>
  <c r="L59"/>
  <c r="K59"/>
  <c r="L58"/>
  <c r="K58"/>
  <c r="L40"/>
  <c r="K40"/>
  <c r="K74"/>
  <c r="M74" s="1"/>
  <c r="K77"/>
  <c r="M77" s="1"/>
  <c r="L88"/>
  <c r="K88"/>
  <c r="K76"/>
  <c r="M76" s="1"/>
  <c r="K75"/>
  <c r="M75" s="1"/>
  <c r="L39"/>
  <c r="K39"/>
  <c r="L36"/>
  <c r="K36"/>
  <c r="L15"/>
  <c r="K15"/>
  <c r="K260"/>
  <c r="L260" s="1"/>
  <c r="K240"/>
  <c r="L240" s="1"/>
  <c r="K67"/>
  <c r="K68"/>
  <c r="L34"/>
  <c r="K34"/>
  <c r="K73"/>
  <c r="M73" s="1"/>
  <c r="L37"/>
  <c r="K37"/>
  <c r="K72"/>
  <c r="M72" s="1"/>
  <c r="L57"/>
  <c r="K57"/>
  <c r="K53"/>
  <c r="L53"/>
  <c r="L52"/>
  <c r="K52"/>
  <c r="L29"/>
  <c r="K29"/>
  <c r="L12"/>
  <c r="L35"/>
  <c r="K35"/>
  <c r="L33"/>
  <c r="K33"/>
  <c r="L55"/>
  <c r="K55"/>
  <c r="K56"/>
  <c r="L56"/>
  <c r="L30"/>
  <c r="K30"/>
  <c r="L32"/>
  <c r="K32"/>
  <c r="L14"/>
  <c r="K14"/>
  <c r="L10"/>
  <c r="K10"/>
  <c r="K71"/>
  <c r="M71" s="1"/>
  <c r="K70"/>
  <c r="M70" s="1"/>
  <c r="K54"/>
  <c r="L54"/>
  <c r="L31"/>
  <c r="K31"/>
  <c r="L51"/>
  <c r="K51"/>
  <c r="K12"/>
  <c r="L28"/>
  <c r="K28"/>
  <c r="K69"/>
  <c r="M69" s="1"/>
  <c r="H11"/>
  <c r="K11" s="1"/>
  <c r="K265"/>
  <c r="L265" s="1"/>
  <c r="K264"/>
  <c r="L264" s="1"/>
  <c r="L11"/>
  <c r="K267"/>
  <c r="L267" s="1"/>
  <c r="K262"/>
  <c r="L262" s="1"/>
  <c r="M7"/>
  <c r="F250"/>
  <c r="K250" s="1"/>
  <c r="L250" s="1"/>
  <c r="K251"/>
  <c r="L251" s="1"/>
  <c r="K242"/>
  <c r="L242" s="1"/>
  <c r="K245"/>
  <c r="L245" s="1"/>
  <c r="K253"/>
  <c r="L253" s="1"/>
  <c r="F244"/>
  <c r="F243"/>
  <c r="K243" s="1"/>
  <c r="L243" s="1"/>
  <c r="F241"/>
  <c r="K241" s="1"/>
  <c r="L241" s="1"/>
  <c r="F221"/>
  <c r="K221" s="1"/>
  <c r="L221" s="1"/>
  <c r="F173"/>
  <c r="K173" s="1"/>
  <c r="L173" s="1"/>
  <c r="K252"/>
  <c r="L252" s="1"/>
  <c r="K256"/>
  <c r="L256" s="1"/>
  <c r="K257"/>
  <c r="L257" s="1"/>
  <c r="K249"/>
  <c r="L249" s="1"/>
  <c r="K259"/>
  <c r="L259" s="1"/>
  <c r="K255"/>
  <c r="L255" s="1"/>
  <c r="K248"/>
  <c r="L248" s="1"/>
  <c r="K237"/>
  <c r="L237" s="1"/>
  <c r="K239"/>
  <c r="L239" s="1"/>
  <c r="K236"/>
  <c r="L236" s="1"/>
  <c r="K238"/>
  <c r="L238" s="1"/>
  <c r="K167"/>
  <c r="L167" s="1"/>
  <c r="K220"/>
  <c r="L220" s="1"/>
  <c r="K234"/>
  <c r="L234" s="1"/>
  <c r="K235"/>
  <c r="L235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3"/>
  <c r="L223" s="1"/>
  <c r="K222"/>
  <c r="L222" s="1"/>
  <c r="K217"/>
  <c r="L217" s="1"/>
  <c r="K216"/>
  <c r="L216" s="1"/>
  <c r="K215"/>
  <c r="L215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3"/>
  <c r="L193" s="1"/>
  <c r="K191"/>
  <c r="L191" s="1"/>
  <c r="K189"/>
  <c r="L189" s="1"/>
  <c r="K188"/>
  <c r="L188" s="1"/>
  <c r="K187"/>
  <c r="L187" s="1"/>
  <c r="K185"/>
  <c r="L185" s="1"/>
  <c r="K184"/>
  <c r="L184" s="1"/>
  <c r="K183"/>
  <c r="L183" s="1"/>
  <c r="K182"/>
  <c r="K181"/>
  <c r="L181" s="1"/>
  <c r="K180"/>
  <c r="L180" s="1"/>
  <c r="K178"/>
  <c r="L178" s="1"/>
  <c r="K177"/>
  <c r="L177" s="1"/>
  <c r="K176"/>
  <c r="L176" s="1"/>
  <c r="K175"/>
  <c r="L175" s="1"/>
  <c r="K174"/>
  <c r="L174" s="1"/>
  <c r="H172"/>
  <c r="K172" s="1"/>
  <c r="L172" s="1"/>
  <c r="K169"/>
  <c r="L169" s="1"/>
  <c r="K168"/>
  <c r="L168" s="1"/>
  <c r="K166"/>
  <c r="L166" s="1"/>
  <c r="K165"/>
  <c r="L165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H138"/>
  <c r="K138" s="1"/>
  <c r="L138" s="1"/>
  <c r="F137"/>
  <c r="K137" s="1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D7" i="6"/>
  <c r="K6" i="4"/>
  <c r="K6" i="3"/>
  <c r="L6" i="2"/>
  <c r="M61" i="7" l="1"/>
  <c r="M88"/>
  <c r="M40"/>
  <c r="M58"/>
  <c r="M59"/>
  <c r="M39"/>
  <c r="M36"/>
  <c r="M15"/>
  <c r="M30"/>
  <c r="M35"/>
  <c r="M52"/>
  <c r="M34"/>
  <c r="M56"/>
  <c r="M11"/>
  <c r="M31"/>
  <c r="M28"/>
  <c r="M37"/>
  <c r="M14"/>
  <c r="M10"/>
  <c r="M12"/>
  <c r="M32"/>
  <c r="M55"/>
  <c r="M33"/>
  <c r="M53"/>
  <c r="M57"/>
  <c r="M51"/>
  <c r="M54"/>
  <c r="M29"/>
</calcChain>
</file>

<file path=xl/sharedStrings.xml><?xml version="1.0" encoding="utf-8"?>
<sst xmlns="http://schemas.openxmlformats.org/spreadsheetml/2006/main" count="2576" uniqueCount="1025">
  <si>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</si>
  <si>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</si>
  <si>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</si>
  <si>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</si>
  <si>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</si>
  <si>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</si>
  <si>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</si>
  <si>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</si>
  <si>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</si>
  <si>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</si>
  <si>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</si>
  <si>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</si>
  <si>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</si>
  <si>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</si>
  <si>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</si>
  <si>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</si>
  <si>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</si>
  <si>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</si>
  <si>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</si>
  <si>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</si>
  <si>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</si>
  <si>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</si>
  <si>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</si>
  <si>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</si>
  <si>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</si>
  <si>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</si>
  <si>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</si>
  <si>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</si>
  <si>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</si>
  <si>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</si>
  <si>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</si>
  <si>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</si>
  <si>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</si>
  <si>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</si>
  <si>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</si>
  <si>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</si>
  <si>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</si>
  <si>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</si>
  <si>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</si>
  <si>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</si>
  <si>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</si>
  <si>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</si>
  <si>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</si>
  <si>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</si>
  <si>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</si>
  <si>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</si>
  <si>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</si>
  <si>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</si>
  <si>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</si>
  <si>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</si>
  <si>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</si>
  <si>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</si>
  <si>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</si>
  <si>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</si>
  <si>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</si>
  <si>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</si>
  <si>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</si>
  <si>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</si>
  <si>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</si>
  <si>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</si>
  <si>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</si>
  <si>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</si>
  <si>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</si>
  <si>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</si>
  <si>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</si>
  <si>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</si>
  <si>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</si>
  <si>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</si>
  <si>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</si>
  <si>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</si>
  <si>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</si>
  <si>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</si>
  <si>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</si>
  <si>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</si>
  <si>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</si>
  <si>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</si>
  <si>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</si>
  <si>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</si>
  <si>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</si>
  <si>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</si>
  <si>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</si>
  <si>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</si>
  <si>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</si>
  <si>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</si>
  <si>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</si>
  <si>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</si>
  <si>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</si>
  <si>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</si>
  <si>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</si>
  <si>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</si>
  <si>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</si>
  <si>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</si>
  <si>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</si>
  <si>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</si>
  <si>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</si>
  <si>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</si>
  <si>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</si>
  <si>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</si>
  <si>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</si>
  <si>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</si>
  <si>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</si>
  <si>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</si>
  <si>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</si>
  <si>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</si>
  <si>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</si>
  <si>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</si>
  <si>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</si>
  <si>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</si>
  <si>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</si>
  <si>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</si>
  <si>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</si>
  <si>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</si>
  <si>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</si>
  <si>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</si>
  <si>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</si>
  <si>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</si>
  <si>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</si>
  <si>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</si>
  <si>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</si>
  <si>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</si>
  <si>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</si>
  <si>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</si>
  <si>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</si>
  <si>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</si>
  <si>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</si>
  <si>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</si>
  <si>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</si>
  <si>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</si>
  <si>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</si>
  <si>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</si>
  <si>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</si>
  <si>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</si>
  <si>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</si>
  <si>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</si>
  <si>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</si>
  <si>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</si>
  <si>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</si>
  <si>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</si>
  <si>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</si>
  <si>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</si>
  <si>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</si>
  <si>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</si>
  <si>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</si>
  <si>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</si>
  <si>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</si>
  <si>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</si>
  <si>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</si>
  <si>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</si>
  <si>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</si>
  <si>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</si>
  <si>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</si>
  <si>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</si>
  <si>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</si>
  <si>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</si>
  <si>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</si>
  <si>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</si>
  <si>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</si>
  <si>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</si>
  <si>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</si>
  <si>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</si>
  <si>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</si>
  <si>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</si>
  <si>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</si>
  <si>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</si>
  <si>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</si>
  <si>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</si>
  <si>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</si>
  <si>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</si>
  <si>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</si>
  <si>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</si>
  <si>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</si>
  <si>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</si>
  <si>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</si>
  <si>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</si>
  <si>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</si>
  <si>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</si>
  <si>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</si>
  <si>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</si>
  <si>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</si>
  <si>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</si>
  <si>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</si>
  <si>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</si>
  <si>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</si>
  <si>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</si>
  <si>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</si>
  <si>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</si>
  <si>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</si>
  <si>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</si>
  <si>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</si>
  <si>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</si>
  <si>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</si>
  <si>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</si>
  <si>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</si>
  <si>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</si>
  <si>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</si>
  <si>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</si>
  <si>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</si>
  <si>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</si>
  <si>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</si>
  <si>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</si>
  <si>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</si>
  <si>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</si>
  <si>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</si>
  <si>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</si>
  <si>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</si>
  <si>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</si>
  <si>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</si>
  <si>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</si>
  <si>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</si>
  <si>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</si>
  <si>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</si>
  <si>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</si>
  <si>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</si>
  <si>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</si>
  <si>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</si>
  <si>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</si>
  <si>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</si>
  <si>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</si>
  <si>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</si>
  <si>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</si>
  <si>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</si>
  <si>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</si>
  <si>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</si>
  <si>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</si>
  <si>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</si>
  <si>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</si>
  <si>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</si>
  <si>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</si>
  <si>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</si>
  <si>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</si>
  <si>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</si>
  <si>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</si>
  <si>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</si>
  <si>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</si>
  <si>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</si>
  <si>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</si>
  <si>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</si>
  <si>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</si>
  <si>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</si>
  <si>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</si>
  <si>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</si>
  <si>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</si>
  <si>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</si>
  <si>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</si>
  <si>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</si>
  <si>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</si>
  <si>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</si>
  <si>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</si>
  <si>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</si>
  <si>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</si>
  <si>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</si>
  <si>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</si>
  <si>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</si>
  <si>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</si>
  <si>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</si>
  <si>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</si>
  <si>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</si>
  <si>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</si>
  <si>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</si>
  <si>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</si>
  <si>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</si>
  <si>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</si>
  <si>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</si>
  <si>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</si>
  <si>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</si>
  <si>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</si>
  <si>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</si>
  <si>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</si>
  <si>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</si>
  <si>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</si>
  <si>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</si>
  <si>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</si>
  <si>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</si>
  <si>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</si>
  <si>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</si>
  <si>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</si>
  <si>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</si>
  <si>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</si>
  <si>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</si>
  <si>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</si>
  <si>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</si>
  <si>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</si>
  <si>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</si>
  <si>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</si>
  <si>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</si>
  <si>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</si>
  <si>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</si>
  <si>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</si>
  <si>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</si>
  <si>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</si>
  <si>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</si>
  <si>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</si>
  <si>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</si>
  <si>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</si>
  <si>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</si>
  <si>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</si>
  <si>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</si>
  <si>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</si>
  <si>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</si>
  <si>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</si>
  <si>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</si>
  <si>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</si>
  <si>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</si>
  <si>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</si>
  <si>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</si>
  <si>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</si>
  <si>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</si>
  <si>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</si>
  <si>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</si>
  <si>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</si>
  <si>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</si>
  <si>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</si>
  <si>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</si>
  <si>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</si>
  <si>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</si>
  <si>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</si>
  <si>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</si>
  <si>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</si>
  <si>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</si>
  <si>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</si>
  <si>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</si>
  <si>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</si>
  <si>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</si>
  <si>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</si>
  <si>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</si>
  <si>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</si>
  <si>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</si>
  <si>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</si>
  <si>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</si>
  <si>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</si>
  <si>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</si>
  <si>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</si>
  <si>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</si>
  <si>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</si>
  <si>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</si>
  <si>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</si>
  <si>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</si>
  <si>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</si>
  <si>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</si>
  <si>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</si>
  <si>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</si>
  <si>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</si>
  <si>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</si>
  <si>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</si>
  <si>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</si>
  <si>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</si>
  <si>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</si>
  <si>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</si>
  <si>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</si>
  <si>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</si>
  <si>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</si>
  <si>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</si>
  <si>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</si>
  <si>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</si>
  <si>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</si>
  <si>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</si>
  <si>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</si>
  <si>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</si>
  <si>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</si>
  <si>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</si>
  <si>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</si>
  <si>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</si>
  <si>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</si>
  <si>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</si>
  <si>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</si>
  <si>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</si>
  <si>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</si>
  <si>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</si>
  <si>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</si>
  <si>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</si>
  <si>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</si>
  <si>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</si>
  <si>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</si>
  <si>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</si>
  <si>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</si>
  <si>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</si>
  <si>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</si>
  <si>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</si>
  <si>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</si>
  <si>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</si>
  <si>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</si>
  <si>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</si>
  <si>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</si>
  <si>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</si>
  <si>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</si>
  <si>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</si>
  <si>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</si>
  <si>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</si>
  <si>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</si>
  <si>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</si>
  <si>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</si>
  <si>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</si>
  <si>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</si>
  <si>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</si>
  <si>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</si>
  <si>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</si>
  <si>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</si>
  <si>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</si>
  <si>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</si>
  <si>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</si>
  <si>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</si>
  <si>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</si>
  <si>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</si>
  <si>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</si>
  <si>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</si>
  <si>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</si>
  <si>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</si>
  <si>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</si>
  <si>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</si>
  <si>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</si>
  <si>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</si>
  <si>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</si>
  <si>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</si>
  <si>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</si>
  <si>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</si>
  <si>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</si>
  <si>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</si>
  <si>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</si>
  <si>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</si>
  <si>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</si>
  <si>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</si>
  <si>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</si>
  <si>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</si>
  <si>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</si>
  <si>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</si>
  <si>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</si>
  <si>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</si>
  <si>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</si>
  <si>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</si>
  <si>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</si>
  <si>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</si>
  <si>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</si>
  <si>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</si>
  <si>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</si>
  <si>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</si>
  <si>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</si>
  <si>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</si>
  <si>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</si>
  <si>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</si>
  <si>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</si>
  <si>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</si>
  <si>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</si>
  <si>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</si>
  <si>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</si>
  <si>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</si>
  <si>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</si>
  <si>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</si>
  <si>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</si>
  <si>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</si>
  <si>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</si>
  <si>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</si>
  <si>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</si>
  <si>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</si>
  <si>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</si>
  <si>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</si>
  <si>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</si>
  <si>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</si>
  <si>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</si>
  <si>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</si>
  <si>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</si>
  <si>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</si>
  <si>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</si>
  <si>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</si>
  <si>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</si>
  <si>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</si>
  <si>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</si>
  <si>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</si>
  <si>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</si>
  <si>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</si>
  <si>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</si>
  <si>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</si>
  <si>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</si>
  <si>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</si>
  <si>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</si>
  <si>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</si>
  <si>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</si>
  <si>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</si>
  <si>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</si>
  <si>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</si>
  <si>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</si>
  <si>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</si>
  <si>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</si>
  <si>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</si>
  <si>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</si>
  <si>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</si>
  <si>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</si>
  <si>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</si>
  <si>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</si>
  <si>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</si>
  <si>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</si>
  <si>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</si>
  <si>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</si>
  <si>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</si>
  <si>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</si>
  <si>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</si>
  <si>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</si>
  <si>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</si>
  <si>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</si>
  <si>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</si>
  <si>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</si>
  <si>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</si>
  <si>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</si>
  <si>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</si>
  <si>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</si>
  <si>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</si>
  <si>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</si>
  <si>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</si>
  <si>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</si>
  <si>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</si>
  <si>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</si>
  <si>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</si>
  <si>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</si>
  <si>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</si>
  <si>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</si>
  <si>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</si>
  <si>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</si>
  <si>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</si>
  <si>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</si>
  <si>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</si>
  <si>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</si>
  <si>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</si>
  <si>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</si>
  <si>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</si>
  <si>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</si>
  <si>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</si>
  <si>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</si>
  <si>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</si>
  <si>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</si>
  <si>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</si>
  <si>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</si>
  <si>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</si>
  <si>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</si>
  <si>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</si>
  <si>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</si>
  <si>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</si>
  <si>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</si>
  <si>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</si>
  <si>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</si>
  <si>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</si>
  <si>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</si>
  <si>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</si>
  <si>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</si>
  <si>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</si>
  <si>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</si>
  <si>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</si>
  <si>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</si>
  <si>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</si>
  <si>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</si>
  <si>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</si>
  <si>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</si>
  <si>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</si>
  <si>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</si>
  <si>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</si>
  <si>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</si>
  <si>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</si>
  <si>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</si>
  <si>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</si>
  <si>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</si>
  <si>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</si>
  <si>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</si>
  <si>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</si>
  <si>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</si>
  <si>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</si>
  <si>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</si>
  <si>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</si>
  <si>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</si>
  <si>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</si>
  <si>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</si>
  <si>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</si>
  <si>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</si>
  <si>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</si>
  <si>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</si>
  <si>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</si>
  <si>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</si>
  <si>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</si>
  <si>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</si>
  <si>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</si>
  <si>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</si>
  <si>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</si>
  <si>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</si>
  <si>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</si>
  <si>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</si>
  <si>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</si>
  <si>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</si>
  <si>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</si>
  <si>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</si>
  <si>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</si>
  <si>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</si>
  <si>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</si>
  <si>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</si>
  <si>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</si>
  <si>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</si>
  <si>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</si>
  <si>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</si>
  <si>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</si>
  <si>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</si>
  <si>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</si>
  <si>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</si>
  <si>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</si>
  <si>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</si>
  <si>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</si>
  <si>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</si>
  <si>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</si>
  <si>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</si>
  <si>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</si>
  <si>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</si>
  <si>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</si>
  <si>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</si>
  <si>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</si>
  <si>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</si>
  <si>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</si>
  <si>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</si>
  <si>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</si>
  <si>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</si>
  <si>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</si>
  <si>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</si>
  <si>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</si>
  <si>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</si>
  <si>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</si>
  <si>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</si>
  <si>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</si>
  <si>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</si>
  <si>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</si>
  <si>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</si>
  <si>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</si>
  <si>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</si>
  <si>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</si>
  <si>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</si>
  <si>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</si>
  <si>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</si>
  <si>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</si>
  <si>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</si>
  <si>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</si>
  <si>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</si>
  <si>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</si>
  <si>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</si>
  <si>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</si>
  <si>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</si>
  <si>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</si>
  <si>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</si>
  <si>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</si>
  <si>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</si>
  <si>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</si>
  <si>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</si>
  <si>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</si>
  <si>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</si>
  <si>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</si>
  <si>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</si>
  <si>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</si>
  <si>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</si>
  <si>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</si>
  <si>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</si>
  <si>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</si>
  <si>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</si>
  <si>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</si>
  <si>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</si>
  <si>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</si>
  <si>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</si>
  <si>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</si>
  <si>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</si>
  <si>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</si>
  <si>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</si>
  <si>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</si>
  <si>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</si>
  <si>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</si>
  <si>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</si>
  <si>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</si>
  <si>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</si>
  <si>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</si>
  <si>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</si>
  <si>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</si>
  <si>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</si>
  <si>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</si>
  <si>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</si>
  <si>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</si>
  <si>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</si>
  <si>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</si>
  <si>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</si>
  <si>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</si>
  <si>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</si>
  <si>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</si>
  <si>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</si>
  <si>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</si>
  <si>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</si>
  <si>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</si>
  <si>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</si>
  <si>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</si>
  <si>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</si>
  <si>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</si>
  <si>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</si>
  <si>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</si>
  <si>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</si>
  <si>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</si>
  <si>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</si>
  <si>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</si>
  <si>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</si>
  <si>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</si>
  <si>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</si>
  <si>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</si>
  <si>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</si>
  <si>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</si>
  <si>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</si>
  <si>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</si>
  <si>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</si>
  <si>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</si>
  <si>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</si>
  <si>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</si>
  <si>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</si>
  <si>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</si>
  <si>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</si>
  <si>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</si>
  <si>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</si>
  <si>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</si>
  <si>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</si>
  <si>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</si>
  <si>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</si>
  <si>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</si>
  <si>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</si>
  <si>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</si>
  <si>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</si>
  <si>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</si>
  <si>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</si>
  <si>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</si>
  <si>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</si>
  <si>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</si>
  <si>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</si>
  <si>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</si>
  <si>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</si>
  <si>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</si>
  <si>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</si>
  <si>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</si>
  <si>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</si>
  <si>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</si>
  <si>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</si>
  <si>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</si>
  <si>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</si>
  <si>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</si>
  <si>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</si>
  <si>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</si>
  <si>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</si>
  <si>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</si>
  <si>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</si>
  <si>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</si>
  <si>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</si>
  <si>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</si>
  <si>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</si>
  <si>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</si>
  <si>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</si>
  <si>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</si>
  <si>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</si>
  <si>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</si>
  <si>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</si>
  <si>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</si>
  <si>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</si>
  <si>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</si>
  <si>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</si>
  <si>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</si>
  <si>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</si>
  <si>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</si>
  <si>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</si>
  <si>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</si>
  <si>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</si>
  <si>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</si>
  <si>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</si>
  <si>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</si>
  <si>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</si>
  <si>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</si>
  <si>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</si>
  <si>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</si>
  <si>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</si>
  <si>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</si>
  <si>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</si>
  <si>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</si>
  <si>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</si>
  <si>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</si>
  <si>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</si>
  <si>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</si>
  <si>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</si>
  <si>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</si>
  <si>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</si>
  <si>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</si>
  <si>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</si>
  <si>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</si>
  <si>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</si>
  <si>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</si>
  <si>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</si>
  <si>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</si>
  <si>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</si>
  <si>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</si>
  <si>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</si>
  <si>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</si>
  <si>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</si>
  <si>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</si>
  <si>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</si>
  <si>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</si>
  <si>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</si>
  <si>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</si>
  <si>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</si>
  <si>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</si>
  <si>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</si>
  <si>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</si>
  <si>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</si>
  <si>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</si>
  <si>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</si>
  <si>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</si>
  <si>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</si>
  <si>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</si>
  <si>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</si>
  <si>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</si>
  <si>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</si>
  <si>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</si>
  <si>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</si>
  <si>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</si>
  <si>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</si>
  <si>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</si>
  <si>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</si>
  <si>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</si>
  <si>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</si>
  <si>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</si>
  <si>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</si>
  <si>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</si>
  <si>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</si>
  <si>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</si>
  <si>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</si>
  <si>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</si>
  <si>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</si>
  <si>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</si>
  <si>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</si>
  <si>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</si>
  <si>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</si>
  <si>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</si>
  <si>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</si>
  <si>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</si>
  <si>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</si>
  <si>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</si>
  <si>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</si>
  <si>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</si>
  <si>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</si>
  <si>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</si>
  <si>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</si>
  <si>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</si>
  <si>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</si>
  <si>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</si>
  <si>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</si>
  <si>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</si>
  <si>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</si>
  <si>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</si>
  <si>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</si>
  <si>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</si>
  <si>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</si>
  <si>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</si>
  <si>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</si>
  <si>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</si>
  <si>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</si>
  <si>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</si>
  <si>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</si>
  <si>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</si>
  <si>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</si>
  <si>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</si>
  <si>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</si>
  <si>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</si>
  <si>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</si>
  <si>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</si>
  <si>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</si>
  <si>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</si>
  <si>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</si>
  <si>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</si>
  <si>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</si>
  <si>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</si>
  <si>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</si>
  <si>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</si>
  <si>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</si>
  <si>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495-505</t>
  </si>
  <si>
    <t>AUROPHARMA FEB FUT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</si>
  <si>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</si>
  <si>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</si>
  <si>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</si>
  <si>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</si>
  <si>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</si>
  <si>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</si>
  <si>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</si>
  <si>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</si>
  <si>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Profit of Rs.10.5/-</t>
  </si>
  <si>
    <t>1750-1800</t>
  </si>
  <si>
    <t>Profit of Rs.160/-</t>
  </si>
  <si>
    <t>2200-2210</t>
  </si>
  <si>
    <t>2400-2500</t>
  </si>
  <si>
    <t>Loss of Rs, 98/-</t>
  </si>
  <si>
    <t>Loss of Rs, 32.5/-</t>
  </si>
  <si>
    <t>JUMPNET</t>
  </si>
  <si>
    <t>Jump Networks Limited</t>
  </si>
  <si>
    <t xml:space="preserve">NIFTY 15200 CE 25-FEB </t>
  </si>
  <si>
    <t>Profit of Rs.13/-</t>
  </si>
  <si>
    <t>1500-1530</t>
  </si>
  <si>
    <t>1800-1850</t>
  </si>
  <si>
    <t>BANKNIFTY 36500 CE 25-FEB</t>
  </si>
  <si>
    <t>100-50</t>
  </si>
  <si>
    <t>Loss of Rs, 117.5/-</t>
  </si>
  <si>
    <t>VANRAJ DADBHAI KAHOR</t>
  </si>
  <si>
    <t>Profit of Rs.65.5</t>
  </si>
  <si>
    <t>Profit of Rs.82.5</t>
  </si>
  <si>
    <t>Profit of Rs.105/-</t>
  </si>
  <si>
    <t>Loss of Rs.6.5/-</t>
  </si>
  <si>
    <t>212.5-213.5</t>
  </si>
  <si>
    <t>222-225</t>
  </si>
  <si>
    <t>Profit of Rs.3.25/-</t>
  </si>
  <si>
    <t>Profit of Rs, 52.5/-</t>
  </si>
  <si>
    <t>Profit of Rs, 95/-</t>
  </si>
  <si>
    <t>SSPNFIN</t>
  </si>
  <si>
    <t>18000-18200</t>
  </si>
  <si>
    <t>BANKNIFTY 37400 CE 25-FEB</t>
  </si>
  <si>
    <t>Loss of Rs, 152/-</t>
  </si>
  <si>
    <t>Part profit of Rs.31/-</t>
  </si>
  <si>
    <t>Loss of Rs, 99.5/-</t>
  </si>
  <si>
    <t>SRF FEB FUT</t>
  </si>
  <si>
    <t>1680-1690</t>
  </si>
  <si>
    <t>1780-1800</t>
  </si>
  <si>
    <t>SK GROWTH FUND PRIVATE LIMITED</t>
  </si>
  <si>
    <t>PARLEIND</t>
  </si>
  <si>
    <t>PIL ENTERPRISE PRIVATE LIMITED</t>
  </si>
  <si>
    <t>SANGEETA CHANDU JAIN</t>
  </si>
  <si>
    <t>VIJIT TRADING</t>
  </si>
  <si>
    <t>VERTOZ</t>
  </si>
  <si>
    <t>Vertoz Advertising Ltd</t>
  </si>
  <si>
    <t>Loss of Rs.121.8/-</t>
  </si>
  <si>
    <t>Profit of Rs.6.75/-</t>
  </si>
  <si>
    <t>591-594</t>
  </si>
  <si>
    <t>620-625</t>
  </si>
  <si>
    <t>ASIANPAINT FEB FUT</t>
  </si>
  <si>
    <t>2405-2410</t>
  </si>
  <si>
    <t>2450-2470</t>
  </si>
  <si>
    <t>Profit of Rs.80/-</t>
  </si>
  <si>
    <t xml:space="preserve">BANKNIFTY 36800 PE 25-FEB </t>
  </si>
  <si>
    <t>600-700</t>
  </si>
  <si>
    <t>7NR</t>
  </si>
  <si>
    <t>CHANDRIKABEN KANCHANLAL SHAH</t>
  </si>
  <si>
    <t>SANJAYKUMAR P AGRAWAL</t>
  </si>
  <si>
    <t>ABHIINFRA</t>
  </si>
  <si>
    <t>RAGHU VEMULAPALLI</t>
  </si>
  <si>
    <t>VISHNU MURTHY SHARVIRALA</t>
  </si>
  <si>
    <t>BGJL</t>
  </si>
  <si>
    <t>SANDEEP KAUR PAUL</t>
  </si>
  <si>
    <t>CHRTEDCA</t>
  </si>
  <si>
    <t>MOHIB NOMANBHAI KHERICHA</t>
  </si>
  <si>
    <t>GOYALASS</t>
  </si>
  <si>
    <t>ADHP INVESTMENT &amp; TRADING PRIVATE LIMITED</t>
  </si>
  <si>
    <t>GRAVITY</t>
  </si>
  <si>
    <t>SNEHA SANJEEV LUNKAD</t>
  </si>
  <si>
    <t>PURSHOTTAM AGARWAL</t>
  </si>
  <si>
    <t>INDRENEW</t>
  </si>
  <si>
    <t>USHABEN TRIVEDI</t>
  </si>
  <si>
    <t>SHAH HANSA</t>
  </si>
  <si>
    <t>KUMAR KIRTI SHAH</t>
  </si>
  <si>
    <t>KAPILRAJ</t>
  </si>
  <si>
    <t>BELAZIO REAL ESTATE PRIVATE LIMITED .</t>
  </si>
  <si>
    <t>MEDICO</t>
  </si>
  <si>
    <t>MITSU CHEM PLAST LIMITED</t>
  </si>
  <si>
    <t>MONARCH</t>
  </si>
  <si>
    <t>GAJRAJ MANGALCHAND HIRANI .</t>
  </si>
  <si>
    <t>OZONEWORLD</t>
  </si>
  <si>
    <t>MANISH RAMESHBHAI PATEL</t>
  </si>
  <si>
    <t>PATEL PRANAY KANTILAL</t>
  </si>
  <si>
    <t>PADMAIND</t>
  </si>
  <si>
    <t>BHAVIK KALPESH SHAH</t>
  </si>
  <si>
    <t>VIBRANT TRADING &amp; CONSULTANCY SERVICES</t>
  </si>
  <si>
    <t>PIFL</t>
  </si>
  <si>
    <t>PADAMCHAND BHAVARLAL DHOOT</t>
  </si>
  <si>
    <t>AYISHA NAINER RAWTHAR</t>
  </si>
  <si>
    <t>PROFINC</t>
  </si>
  <si>
    <t>SHIVAAY TRADING COMPANY</t>
  </si>
  <si>
    <t>BHOGILALMAVJIVORA</t>
  </si>
  <si>
    <t>SMGOLD</t>
  </si>
  <si>
    <t>DHIRAJLAL RAGHURAM THAKKAR - HUF</t>
  </si>
  <si>
    <t>ARUN DUTTA</t>
  </si>
  <si>
    <t>SWASTIVI</t>
  </si>
  <si>
    <t>ALPHA LEON ENTERPRISES LLP</t>
  </si>
  <si>
    <t>CHITTILAPPILLY THOMAS KOCHUOUSEPH</t>
  </si>
  <si>
    <t>ZENITHHE</t>
  </si>
  <si>
    <t>BHARATWIRE</t>
  </si>
  <si>
    <t>Bharat Wire Ropes Ltd.</t>
  </si>
  <si>
    <t>BAKULESH TRAMBAKLAL SHAH</t>
  </si>
  <si>
    <t>BROOKS</t>
  </si>
  <si>
    <t>Brooks Lab Limited</t>
  </si>
  <si>
    <t>RAMBABU VELDI</t>
  </si>
  <si>
    <t>DLINKINDIA</t>
  </si>
  <si>
    <t>D-Link India Ltd</t>
  </si>
  <si>
    <t>TEJAS TRADEFIN LLP</t>
  </si>
  <si>
    <t>DINSA ADVISORY SERVICES LLP</t>
  </si>
  <si>
    <t>XTX MARKETS LLP</t>
  </si>
  <si>
    <t>GIRIRAJ</t>
  </si>
  <si>
    <t>Giriraj Civil Devp Ltd</t>
  </si>
  <si>
    <t>VENKATESHWARA INDUSTRIAL PROMOTION CO.LIMITED</t>
  </si>
  <si>
    <t>GOACARBON</t>
  </si>
  <si>
    <t>Goa Carbon Ltd</t>
  </si>
  <si>
    <t>SANDEEP PRAKASHCHANDRA JAIN (HUF)</t>
  </si>
  <si>
    <t>Greaves Limited</t>
  </si>
  <si>
    <t>GRAVITON RESEARCH CAPITAL LLP</t>
  </si>
  <si>
    <t>QE SECURITIES</t>
  </si>
  <si>
    <t>HARRMALAYA</t>
  </si>
  <si>
    <t>Harrisons  Malayalam Ltd</t>
  </si>
  <si>
    <t>VIJETA STOCK &amp; SHARES SERVICES PRIVATE LIMITED VIJETA  STOCK</t>
  </si>
  <si>
    <t>INDBANK</t>
  </si>
  <si>
    <t>Indbank Merchant Banking</t>
  </si>
  <si>
    <t>GAURAV DOSHI</t>
  </si>
  <si>
    <t>MUKUL MAHESHWARI</t>
  </si>
  <si>
    <t>South Indian Bank Ltd.</t>
  </si>
  <si>
    <t>HI GROWTH CORPORATE SERVICES PVT LTD</t>
  </si>
  <si>
    <t>SPIC</t>
  </si>
  <si>
    <t>Southern Petro Ind Corp</t>
  </si>
  <si>
    <t>ARES DIVERSIFIED</t>
  </si>
  <si>
    <t>TCNS Clothing Co. Limited</t>
  </si>
  <si>
    <t>NALANDA INDIA EQUITY FUND LIMITED</t>
  </si>
  <si>
    <t>LAKSHMI GUTTIKONDA VARA</t>
  </si>
  <si>
    <t>ARYAMAN CAPITAL MARKETS LIMITED</t>
  </si>
  <si>
    <t>GMM Pfaudler Limited</t>
  </si>
  <si>
    <t>CHANDLER AND PRICE I PVT LTD</t>
  </si>
  <si>
    <t>MAJESCO</t>
  </si>
  <si>
    <t>Majesco Limited</t>
  </si>
  <si>
    <t>GAURAV PALIWAL</t>
  </si>
  <si>
    <t>SANWARIA</t>
  </si>
  <si>
    <t>Sanwaria Consumer Ltd.</t>
  </si>
  <si>
    <t>SHRINATHJI DALL MILLS</t>
  </si>
  <si>
    <t>ACM MEDICAL FOUNDATION</t>
  </si>
  <si>
    <t>FIDELITY INVESTMENT TRUST FIDELITY INTERNATIONAL DISCOVERY FUND</t>
  </si>
  <si>
    <t>FIDELITY INVESTMENT TRUST : FIDELITY EMERGING ASIA FUND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</si>
</sst>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1" applyNumberFormat="0" applyAlignment="0" applyProtection="0"/>
    <xf numFmtId="0" fontId="44" fillId="56" borderId="31" applyNumberFormat="0" applyAlignment="0" applyProtection="0"/>
    <xf numFmtId="0" fontId="44" fillId="56" borderId="31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25" fillId="0" borderId="0"/>
    <xf numFmtId="0" fontId="38" fillId="0" borderId="27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73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7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7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7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7" fillId="2" borderId="35" xfId="0" applyNumberFormat="1" applyFont="1" applyFill="1" applyBorder="1" applyAlignment="1">
      <alignment horizontal="center" vertical="center"/>
    </xf>
    <xf numFmtId="166" fontId="47" fillId="2" borderId="35" xfId="0" applyNumberFormat="1" applyFont="1" applyFill="1" applyBorder="1" applyAlignment="1">
      <alignment horizontal="center" vertical="center"/>
    </xf>
    <xf numFmtId="0" fontId="47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50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7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0" fontId="7" fillId="0" borderId="35" xfId="0" applyFont="1" applyFill="1" applyBorder="1" applyAlignment="1">
      <alignment horizontal="center" vertical="center"/>
    </xf>
    <xf numFmtId="170" fontId="7" fillId="0" borderId="35" xfId="0" applyNumberFormat="1" applyFont="1" applyFill="1" applyBorder="1" applyAlignment="1">
      <alignment horizontal="center" vertical="center"/>
    </xf>
    <xf numFmtId="164" fontId="7" fillId="0" borderId="35" xfId="160" applyFont="1" applyFill="1" applyBorder="1" applyAlignment="1">
      <alignment horizontal="center" vertical="center"/>
    </xf>
    <xf numFmtId="16" fontId="49" fillId="0" borderId="35" xfId="16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2" fontId="7" fillId="0" borderId="36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7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50" fillId="45" borderId="35" xfId="0" applyFont="1" applyFill="1" applyBorder="1"/>
    <xf numFmtId="0" fontId="47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9" fillId="58" borderId="35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39" xfId="139" applyBorder="1"/>
    <xf numFmtId="15" fontId="0" fillId="0" borderId="35" xfId="0" applyNumberFormat="1" applyBorder="1"/>
    <xf numFmtId="0" fontId="0" fillId="45" borderId="35" xfId="0" applyFill="1" applyBorder="1" applyAlignment="1">
      <alignment horizontal="center"/>
    </xf>
    <xf numFmtId="166" fontId="0" fillId="45" borderId="35" xfId="0" applyNumberFormat="1" applyFill="1" applyBorder="1" applyAlignment="1">
      <alignment horizontal="center" vertical="center"/>
    </xf>
    <xf numFmtId="0" fontId="0" fillId="45" borderId="35" xfId="0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1" fontId="47" fillId="2" borderId="35" xfId="0" applyNumberFormat="1" applyFont="1" applyFill="1" applyBorder="1" applyAlignment="1">
      <alignment horizontal="center" vertical="center"/>
    </xf>
    <xf numFmtId="0" fontId="47" fillId="58" borderId="35" xfId="0" applyNumberFormat="1" applyFont="1" applyFill="1" applyBorder="1" applyAlignment="1">
      <alignment horizontal="center" vertical="center"/>
    </xf>
    <xf numFmtId="165" fontId="47" fillId="58" borderId="35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" fontId="49" fillId="45" borderId="35" xfId="0" applyNumberFormat="1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7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7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45" borderId="35" xfId="0" applyNumberFormat="1" applyFont="1" applyFill="1" applyBorder="1" applyAlignment="1">
      <alignment horizontal="center" vertical="center"/>
    </xf>
    <xf numFmtId="166" fontId="47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16" fontId="49" fillId="58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" fontId="7" fillId="58" borderId="35" xfId="0" applyNumberFormat="1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7" fillId="59" borderId="35" xfId="160" applyFont="1" applyFill="1" applyBorder="1" applyAlignment="1">
      <alignment horizontal="center" vertical="top"/>
    </xf>
    <xf numFmtId="0" fontId="47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7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7" fillId="0" borderId="35" xfId="6" applyBorder="1"/>
    <xf numFmtId="2" fontId="47" fillId="0" borderId="35" xfId="6" applyNumberFormat="1" applyBorder="1"/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45" borderId="36" xfId="160" applyFont="1" applyFill="1" applyBorder="1" applyAlignment="1">
      <alignment horizontal="center" vertical="center"/>
    </xf>
    <xf numFmtId="164" fontId="7" fillId="45" borderId="38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8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0" fontId="47" fillId="45" borderId="38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5" fontId="47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6"/>
      <c r="B2" s="307"/>
      <c r="C2" s="306"/>
      <c r="D2" s="306"/>
      <c r="E2" s="306"/>
      <c r="F2" s="306"/>
      <c r="G2" s="306"/>
      <c r="H2" s="308"/>
      <c r="I2" s="322"/>
      <c r="J2" s="322"/>
      <c r="K2" s="322"/>
      <c r="L2" s="258"/>
    </row>
    <row r="3" spans="1:12">
      <c r="A3" s="306"/>
      <c r="B3" s="307"/>
      <c r="C3" s="306"/>
      <c r="D3" s="306"/>
      <c r="E3" s="306"/>
      <c r="F3" s="306"/>
      <c r="G3" s="306"/>
      <c r="H3" s="308"/>
      <c r="I3" s="322"/>
      <c r="J3" s="322"/>
      <c r="K3" s="322"/>
      <c r="L3" s="258"/>
    </row>
    <row r="4" spans="1:12">
      <c r="A4" s="306"/>
      <c r="B4" s="307"/>
      <c r="C4" s="306"/>
      <c r="D4" s="306"/>
      <c r="E4" s="306"/>
      <c r="F4" s="306"/>
      <c r="G4" s="306"/>
      <c r="H4" s="308"/>
      <c r="I4" s="322"/>
      <c r="J4" s="322"/>
      <c r="K4" s="322"/>
      <c r="L4" s="258"/>
    </row>
    <row r="5" spans="1:12" s="50" customFormat="1">
      <c r="A5" s="85"/>
      <c r="B5" s="309"/>
      <c r="C5" s="85"/>
      <c r="D5" s="85"/>
      <c r="E5" s="85"/>
      <c r="F5" s="85"/>
      <c r="G5" s="85"/>
      <c r="H5" s="309"/>
    </row>
    <row r="6" spans="1:12" s="50" customFormat="1">
      <c r="A6" s="85"/>
      <c r="B6" s="309"/>
      <c r="C6" s="85"/>
      <c r="D6" s="85"/>
      <c r="E6" s="85"/>
      <c r="F6" s="85"/>
      <c r="G6" s="85"/>
      <c r="H6" s="309"/>
    </row>
    <row r="7" spans="1:12" s="50" customFormat="1">
      <c r="A7" s="85"/>
      <c r="B7" s="309"/>
      <c r="C7" s="85"/>
      <c r="D7" s="85"/>
      <c r="E7" s="85"/>
      <c r="F7" s="85"/>
      <c r="G7" s="85"/>
      <c r="H7" s="309"/>
    </row>
    <row r="8" spans="1:12" s="50" customFormat="1">
      <c r="A8" s="85"/>
      <c r="B8" s="309"/>
      <c r="C8" s="85"/>
      <c r="D8" s="85"/>
      <c r="E8" s="85"/>
      <c r="F8" s="85"/>
      <c r="G8" s="85"/>
      <c r="H8" s="309"/>
    </row>
    <row r="10" spans="1:12" ht="15.75">
      <c r="B10" s="266">
        <v>44245</v>
      </c>
      <c r="C10" s="310"/>
      <c r="E10" s="311"/>
    </row>
    <row r="11" spans="1:12">
      <c r="B11" s="266"/>
      <c r="C11" s="312"/>
    </row>
    <row r="12" spans="1:12">
      <c r="B12" s="313" t="s">
        <v>1</v>
      </c>
      <c r="C12" s="262" t="s">
        <v>2</v>
      </c>
      <c r="D12" s="313" t="s">
        <v>3</v>
      </c>
    </row>
    <row r="13" spans="1:12">
      <c r="B13" s="314">
        <v>1</v>
      </c>
      <c r="C13" s="315" t="s">
        <v>4</v>
      </c>
      <c r="D13" s="316" t="s">
        <v>5</v>
      </c>
    </row>
    <row r="14" spans="1:12">
      <c r="B14" s="314">
        <v>2</v>
      </c>
      <c r="C14" s="315" t="s">
        <v>6</v>
      </c>
      <c r="D14" s="316" t="s">
        <v>7</v>
      </c>
    </row>
    <row r="15" spans="1:12">
      <c r="B15" s="317">
        <v>3</v>
      </c>
      <c r="C15" s="318" t="s">
        <v>8</v>
      </c>
      <c r="D15" s="316" t="s">
        <v>9</v>
      </c>
    </row>
    <row r="16" spans="1:12">
      <c r="B16" s="118">
        <v>4</v>
      </c>
      <c r="C16" s="319" t="s">
        <v>10</v>
      </c>
      <c r="D16" s="320" t="s">
        <v>11</v>
      </c>
    </row>
    <row r="17" spans="2:11">
      <c r="B17" s="118">
        <v>5</v>
      </c>
      <c r="C17" s="319" t="s">
        <v>12</v>
      </c>
      <c r="D17" s="321"/>
    </row>
    <row r="25" spans="2:11">
      <c r="E25" s="386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9" sqref="C9:C1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6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1:16" ht="6.75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</row>
    <row r="5" spans="1:16" ht="24" customHeight="1">
      <c r="M5" s="246" t="s">
        <v>14</v>
      </c>
    </row>
    <row r="6" spans="1:16" ht="16.5" customHeight="1" thickBot="1">
      <c r="A6" s="282" t="s">
        <v>15</v>
      </c>
      <c r="B6" s="282"/>
      <c r="L6" s="266">
        <f>Main!B10</f>
        <v>44245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6"/>
      <c r="B8" s="296"/>
      <c r="K8" s="266"/>
      <c r="L8" s="266"/>
      <c r="M8" s="266"/>
    </row>
    <row r="9" spans="1:16" ht="27.75" customHeight="1" thickBot="1">
      <c r="A9" s="552" t="s">
        <v>16</v>
      </c>
      <c r="B9" s="554" t="s">
        <v>17</v>
      </c>
      <c r="C9" s="554" t="s">
        <v>18</v>
      </c>
      <c r="D9" s="554" t="s">
        <v>838</v>
      </c>
      <c r="E9" s="260" t="s">
        <v>19</v>
      </c>
      <c r="F9" s="260" t="s">
        <v>20</v>
      </c>
      <c r="G9" s="549" t="s">
        <v>21</v>
      </c>
      <c r="H9" s="550"/>
      <c r="I9" s="551"/>
      <c r="J9" s="549" t="s">
        <v>22</v>
      </c>
      <c r="K9" s="550"/>
      <c r="L9" s="551"/>
      <c r="M9" s="260"/>
      <c r="N9" s="267"/>
      <c r="O9" s="267"/>
      <c r="P9" s="267"/>
    </row>
    <row r="10" spans="1:16" ht="59.25" customHeight="1">
      <c r="A10" s="553"/>
      <c r="B10" s="555" t="s">
        <v>17</v>
      </c>
      <c r="C10" s="555"/>
      <c r="D10" s="555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300" t="s">
        <v>33</v>
      </c>
    </row>
    <row r="11" spans="1:16" ht="15">
      <c r="A11" s="263">
        <v>1</v>
      </c>
      <c r="B11" s="364" t="s">
        <v>34</v>
      </c>
      <c r="C11" s="482" t="s">
        <v>35</v>
      </c>
      <c r="D11" s="483">
        <v>44252</v>
      </c>
      <c r="E11" s="285">
        <v>36976</v>
      </c>
      <c r="F11" s="285">
        <v>37065.51666666667</v>
      </c>
      <c r="G11" s="297">
        <v>36730.483333333337</v>
      </c>
      <c r="H11" s="297">
        <v>36484.966666666667</v>
      </c>
      <c r="I11" s="297">
        <v>36149.933333333334</v>
      </c>
      <c r="J11" s="297">
        <v>37311.03333333334</v>
      </c>
      <c r="K11" s="297">
        <v>37646.06666666668</v>
      </c>
      <c r="L11" s="297">
        <v>37891.583333333343</v>
      </c>
      <c r="M11" s="284">
        <v>37400.550000000003</v>
      </c>
      <c r="N11" s="284">
        <v>36820</v>
      </c>
      <c r="O11" s="480">
        <v>1765375</v>
      </c>
      <c r="P11" s="481">
        <v>-8.7319538328314225E-2</v>
      </c>
    </row>
    <row r="12" spans="1:16" ht="15">
      <c r="A12" s="263">
        <v>2</v>
      </c>
      <c r="B12" s="364" t="s">
        <v>34</v>
      </c>
      <c r="C12" s="482" t="s">
        <v>36</v>
      </c>
      <c r="D12" s="483">
        <v>44252</v>
      </c>
      <c r="E12" s="298">
        <v>15207.05</v>
      </c>
      <c r="F12" s="298">
        <v>15231.983333333332</v>
      </c>
      <c r="G12" s="299">
        <v>15140.116666666663</v>
      </c>
      <c r="H12" s="299">
        <v>15073.183333333331</v>
      </c>
      <c r="I12" s="299">
        <v>14981.316666666662</v>
      </c>
      <c r="J12" s="299">
        <v>15298.916666666664</v>
      </c>
      <c r="K12" s="299">
        <v>15390.783333333333</v>
      </c>
      <c r="L12" s="299">
        <v>15457.716666666665</v>
      </c>
      <c r="M12" s="286">
        <v>15323.85</v>
      </c>
      <c r="N12" s="286">
        <v>15165.05</v>
      </c>
      <c r="O12" s="301">
        <v>13039425</v>
      </c>
      <c r="P12" s="302">
        <v>2.7262252946911283E-2</v>
      </c>
    </row>
    <row r="13" spans="1:16" ht="15">
      <c r="A13" s="263">
        <v>3</v>
      </c>
      <c r="B13" s="364" t="s">
        <v>34</v>
      </c>
      <c r="C13" s="482" t="s">
        <v>836</v>
      </c>
      <c r="D13" s="483">
        <v>44252</v>
      </c>
      <c r="E13" s="427">
        <v>17276.099999999999</v>
      </c>
      <c r="F13" s="427">
        <v>17336.350000000002</v>
      </c>
      <c r="G13" s="428">
        <v>17188.300000000003</v>
      </c>
      <c r="H13" s="428">
        <v>17100.5</v>
      </c>
      <c r="I13" s="428">
        <v>16952.45</v>
      </c>
      <c r="J13" s="428">
        <v>17424.150000000005</v>
      </c>
      <c r="K13" s="428">
        <v>17572.2</v>
      </c>
      <c r="L13" s="428">
        <v>17660.000000000007</v>
      </c>
      <c r="M13" s="429">
        <v>17484.400000000001</v>
      </c>
      <c r="N13" s="429">
        <v>17248.55</v>
      </c>
      <c r="O13" s="430">
        <v>28080</v>
      </c>
      <c r="P13" s="431">
        <v>-2.9045643153526972E-2</v>
      </c>
    </row>
    <row r="14" spans="1:16" ht="15">
      <c r="A14" s="263">
        <v>4</v>
      </c>
      <c r="B14" s="384" t="s">
        <v>39</v>
      </c>
      <c r="C14" s="482" t="s">
        <v>736</v>
      </c>
      <c r="D14" s="483">
        <v>44252</v>
      </c>
      <c r="E14" s="298">
        <v>1234.3</v>
      </c>
      <c r="F14" s="298">
        <v>1238.7333333333333</v>
      </c>
      <c r="G14" s="299">
        <v>1215.6166666666668</v>
      </c>
      <c r="H14" s="299">
        <v>1196.9333333333334</v>
      </c>
      <c r="I14" s="299">
        <v>1173.8166666666668</v>
      </c>
      <c r="J14" s="299">
        <v>1257.4166666666667</v>
      </c>
      <c r="K14" s="299">
        <v>1280.5333333333331</v>
      </c>
      <c r="L14" s="299">
        <v>1299.2166666666667</v>
      </c>
      <c r="M14" s="286">
        <v>1261.8499999999999</v>
      </c>
      <c r="N14" s="286">
        <v>1220.05</v>
      </c>
      <c r="O14" s="301">
        <v>516375</v>
      </c>
      <c r="P14" s="302">
        <v>-6.1051004636785165E-2</v>
      </c>
    </row>
    <row r="15" spans="1:16" ht="15">
      <c r="A15" s="263">
        <v>5</v>
      </c>
      <c r="B15" s="364" t="s">
        <v>37</v>
      </c>
      <c r="C15" s="482" t="s">
        <v>38</v>
      </c>
      <c r="D15" s="483">
        <v>44252</v>
      </c>
      <c r="E15" s="298">
        <v>1825.9</v>
      </c>
      <c r="F15" s="298">
        <v>1826.0833333333333</v>
      </c>
      <c r="G15" s="299">
        <v>1810.5166666666664</v>
      </c>
      <c r="H15" s="299">
        <v>1795.1333333333332</v>
      </c>
      <c r="I15" s="299">
        <v>1779.5666666666664</v>
      </c>
      <c r="J15" s="299">
        <v>1841.4666666666665</v>
      </c>
      <c r="K15" s="299">
        <v>1857.0333333333335</v>
      </c>
      <c r="L15" s="299">
        <v>1872.4166666666665</v>
      </c>
      <c r="M15" s="286">
        <v>1841.65</v>
      </c>
      <c r="N15" s="286">
        <v>1810.7</v>
      </c>
      <c r="O15" s="301">
        <v>3213000</v>
      </c>
      <c r="P15" s="302">
        <v>-4.4318857822724565E-2</v>
      </c>
    </row>
    <row r="16" spans="1:16" ht="15">
      <c r="A16" s="263">
        <v>6</v>
      </c>
      <c r="B16" s="364" t="s">
        <v>39</v>
      </c>
      <c r="C16" s="482" t="s">
        <v>40</v>
      </c>
      <c r="D16" s="483">
        <v>44252</v>
      </c>
      <c r="E16" s="298">
        <v>787.55</v>
      </c>
      <c r="F16" s="298">
        <v>791.94999999999993</v>
      </c>
      <c r="G16" s="299">
        <v>779.64999999999986</v>
      </c>
      <c r="H16" s="299">
        <v>771.74999999999989</v>
      </c>
      <c r="I16" s="299">
        <v>759.44999999999982</v>
      </c>
      <c r="J16" s="299">
        <v>799.84999999999991</v>
      </c>
      <c r="K16" s="299">
        <v>812.14999999999986</v>
      </c>
      <c r="L16" s="299">
        <v>820.05</v>
      </c>
      <c r="M16" s="286">
        <v>804.25</v>
      </c>
      <c r="N16" s="286">
        <v>784.05</v>
      </c>
      <c r="O16" s="301">
        <v>16550000</v>
      </c>
      <c r="P16" s="302">
        <v>-6.0386473429951688E-4</v>
      </c>
    </row>
    <row r="17" spans="1:16" ht="15">
      <c r="A17" s="263">
        <v>7</v>
      </c>
      <c r="B17" s="364" t="s">
        <v>39</v>
      </c>
      <c r="C17" s="482" t="s">
        <v>41</v>
      </c>
      <c r="D17" s="483">
        <v>44252</v>
      </c>
      <c r="E17" s="298">
        <v>657.2</v>
      </c>
      <c r="F17" s="298">
        <v>659.23333333333335</v>
      </c>
      <c r="G17" s="299">
        <v>647.2166666666667</v>
      </c>
      <c r="H17" s="299">
        <v>637.23333333333335</v>
      </c>
      <c r="I17" s="299">
        <v>625.2166666666667</v>
      </c>
      <c r="J17" s="299">
        <v>669.2166666666667</v>
      </c>
      <c r="K17" s="299">
        <v>681.23333333333335</v>
      </c>
      <c r="L17" s="299">
        <v>691.2166666666667</v>
      </c>
      <c r="M17" s="286">
        <v>671.25</v>
      </c>
      <c r="N17" s="286">
        <v>649.25</v>
      </c>
      <c r="O17" s="301">
        <v>56205000</v>
      </c>
      <c r="P17" s="302">
        <v>5.1641874824586022E-2</v>
      </c>
    </row>
    <row r="18" spans="1:16" ht="15">
      <c r="A18" s="263">
        <v>8</v>
      </c>
      <c r="B18" s="364" t="s">
        <v>43</v>
      </c>
      <c r="C18" s="482" t="s">
        <v>44</v>
      </c>
      <c r="D18" s="483">
        <v>44252</v>
      </c>
      <c r="E18" s="298">
        <v>897.6</v>
      </c>
      <c r="F18" s="298">
        <v>897.7166666666667</v>
      </c>
      <c r="G18" s="299">
        <v>889.83333333333337</v>
      </c>
      <c r="H18" s="299">
        <v>882.06666666666672</v>
      </c>
      <c r="I18" s="299">
        <v>874.18333333333339</v>
      </c>
      <c r="J18" s="299">
        <v>905.48333333333335</v>
      </c>
      <c r="K18" s="299">
        <v>913.36666666666656</v>
      </c>
      <c r="L18" s="299">
        <v>921.13333333333333</v>
      </c>
      <c r="M18" s="286">
        <v>905.6</v>
      </c>
      <c r="N18" s="286">
        <v>889.95</v>
      </c>
      <c r="O18" s="301">
        <v>3430000</v>
      </c>
      <c r="P18" s="302">
        <v>1.1675423234092236E-3</v>
      </c>
    </row>
    <row r="19" spans="1:16" ht="15">
      <c r="A19" s="263">
        <v>9</v>
      </c>
      <c r="B19" s="364" t="s">
        <v>37</v>
      </c>
      <c r="C19" s="482" t="s">
        <v>45</v>
      </c>
      <c r="D19" s="483">
        <v>44252</v>
      </c>
      <c r="E19" s="298">
        <v>287.39999999999998</v>
      </c>
      <c r="F19" s="298">
        <v>287.51666666666665</v>
      </c>
      <c r="G19" s="299">
        <v>284.5333333333333</v>
      </c>
      <c r="H19" s="299">
        <v>281.66666666666663</v>
      </c>
      <c r="I19" s="299">
        <v>278.68333333333328</v>
      </c>
      <c r="J19" s="299">
        <v>290.38333333333333</v>
      </c>
      <c r="K19" s="299">
        <v>293.36666666666667</v>
      </c>
      <c r="L19" s="299">
        <v>296.23333333333335</v>
      </c>
      <c r="M19" s="286">
        <v>290.5</v>
      </c>
      <c r="N19" s="286">
        <v>284.64999999999998</v>
      </c>
      <c r="O19" s="301">
        <v>17595000</v>
      </c>
      <c r="P19" s="302">
        <v>-5.3727008712487902E-2</v>
      </c>
    </row>
    <row r="20" spans="1:16" ht="15">
      <c r="A20" s="263">
        <v>10</v>
      </c>
      <c r="B20" s="364" t="s">
        <v>39</v>
      </c>
      <c r="C20" s="482" t="s">
        <v>46</v>
      </c>
      <c r="D20" s="483">
        <v>44252</v>
      </c>
      <c r="E20" s="298">
        <v>3235.8</v>
      </c>
      <c r="F20" s="298">
        <v>3233.3833333333337</v>
      </c>
      <c r="G20" s="299">
        <v>3186.6166666666672</v>
      </c>
      <c r="H20" s="299">
        <v>3137.4333333333334</v>
      </c>
      <c r="I20" s="299">
        <v>3090.666666666667</v>
      </c>
      <c r="J20" s="299">
        <v>3282.5666666666675</v>
      </c>
      <c r="K20" s="299">
        <v>3329.3333333333339</v>
      </c>
      <c r="L20" s="299">
        <v>3378.5166666666678</v>
      </c>
      <c r="M20" s="286">
        <v>3280.15</v>
      </c>
      <c r="N20" s="286">
        <v>3184.2</v>
      </c>
      <c r="O20" s="301">
        <v>1974500</v>
      </c>
      <c r="P20" s="302">
        <v>-2.8058085158749694E-2</v>
      </c>
    </row>
    <row r="21" spans="1:16" ht="15">
      <c r="A21" s="263">
        <v>11</v>
      </c>
      <c r="B21" s="364" t="s">
        <v>43</v>
      </c>
      <c r="C21" s="482" t="s">
        <v>47</v>
      </c>
      <c r="D21" s="483">
        <v>44252</v>
      </c>
      <c r="E21" s="298">
        <v>242.65</v>
      </c>
      <c r="F21" s="298">
        <v>241.19999999999996</v>
      </c>
      <c r="G21" s="299">
        <v>237.39999999999992</v>
      </c>
      <c r="H21" s="299">
        <v>232.14999999999995</v>
      </c>
      <c r="I21" s="299">
        <v>228.34999999999991</v>
      </c>
      <c r="J21" s="299">
        <v>246.44999999999993</v>
      </c>
      <c r="K21" s="299">
        <v>250.24999999999994</v>
      </c>
      <c r="L21" s="299">
        <v>255.49999999999994</v>
      </c>
      <c r="M21" s="286">
        <v>245</v>
      </c>
      <c r="N21" s="286">
        <v>235.95</v>
      </c>
      <c r="O21" s="301">
        <v>18865000</v>
      </c>
      <c r="P21" s="302">
        <v>-1.5139650221874185E-2</v>
      </c>
    </row>
    <row r="22" spans="1:16" ht="15">
      <c r="A22" s="263">
        <v>12</v>
      </c>
      <c r="B22" s="364" t="s">
        <v>43</v>
      </c>
      <c r="C22" s="482" t="s">
        <v>48</v>
      </c>
      <c r="D22" s="483">
        <v>44252</v>
      </c>
      <c r="E22" s="298">
        <v>132.44999999999999</v>
      </c>
      <c r="F22" s="298">
        <v>131.31666666666663</v>
      </c>
      <c r="G22" s="299">
        <v>129.28333333333327</v>
      </c>
      <c r="H22" s="299">
        <v>126.11666666666665</v>
      </c>
      <c r="I22" s="299">
        <v>124.08333333333329</v>
      </c>
      <c r="J22" s="299">
        <v>134.48333333333326</v>
      </c>
      <c r="K22" s="299">
        <v>136.51666666666662</v>
      </c>
      <c r="L22" s="299">
        <v>139.68333333333325</v>
      </c>
      <c r="M22" s="286">
        <v>133.35</v>
      </c>
      <c r="N22" s="286">
        <v>128.15</v>
      </c>
      <c r="O22" s="301">
        <v>43650000</v>
      </c>
      <c r="P22" s="302">
        <v>-3.5401750198886237E-2</v>
      </c>
    </row>
    <row r="23" spans="1:16" ht="15">
      <c r="A23" s="263">
        <v>13</v>
      </c>
      <c r="B23" s="364" t="s">
        <v>49</v>
      </c>
      <c r="C23" s="482" t="s">
        <v>50</v>
      </c>
      <c r="D23" s="483">
        <v>44252</v>
      </c>
      <c r="E23" s="298">
        <v>2392.9499999999998</v>
      </c>
      <c r="F23" s="298">
        <v>2413.0499999999997</v>
      </c>
      <c r="G23" s="299">
        <v>2368.8999999999996</v>
      </c>
      <c r="H23" s="299">
        <v>2344.85</v>
      </c>
      <c r="I23" s="299">
        <v>2300.6999999999998</v>
      </c>
      <c r="J23" s="299">
        <v>2437.0999999999995</v>
      </c>
      <c r="K23" s="299">
        <v>2481.25</v>
      </c>
      <c r="L23" s="299">
        <v>2505.2999999999993</v>
      </c>
      <c r="M23" s="286">
        <v>2457.1999999999998</v>
      </c>
      <c r="N23" s="286">
        <v>2389</v>
      </c>
      <c r="O23" s="301">
        <v>6750600</v>
      </c>
      <c r="P23" s="302">
        <v>6.1865886461233539E-2</v>
      </c>
    </row>
    <row r="24" spans="1:16" ht="15">
      <c r="A24" s="263">
        <v>14</v>
      </c>
      <c r="B24" s="364" t="s">
        <v>51</v>
      </c>
      <c r="C24" s="482" t="s">
        <v>52</v>
      </c>
      <c r="D24" s="483">
        <v>44252</v>
      </c>
      <c r="E24" s="298">
        <v>921.9</v>
      </c>
      <c r="F24" s="298">
        <v>926.86666666666667</v>
      </c>
      <c r="G24" s="299">
        <v>909.93333333333339</v>
      </c>
      <c r="H24" s="299">
        <v>897.9666666666667</v>
      </c>
      <c r="I24" s="299">
        <v>881.03333333333342</v>
      </c>
      <c r="J24" s="299">
        <v>938.83333333333337</v>
      </c>
      <c r="K24" s="299">
        <v>955.76666666666654</v>
      </c>
      <c r="L24" s="299">
        <v>967.73333333333335</v>
      </c>
      <c r="M24" s="286">
        <v>943.8</v>
      </c>
      <c r="N24" s="286">
        <v>914.9</v>
      </c>
      <c r="O24" s="301">
        <v>9204000</v>
      </c>
      <c r="P24" s="302">
        <v>1.697792869269949E-3</v>
      </c>
    </row>
    <row r="25" spans="1:16" ht="15">
      <c r="A25" s="263">
        <v>15</v>
      </c>
      <c r="B25" s="364" t="s">
        <v>53</v>
      </c>
      <c r="C25" s="482" t="s">
        <v>54</v>
      </c>
      <c r="D25" s="483">
        <v>44252</v>
      </c>
      <c r="E25" s="298">
        <v>779.75</v>
      </c>
      <c r="F25" s="298">
        <v>777.94999999999993</v>
      </c>
      <c r="G25" s="299">
        <v>768.19999999999982</v>
      </c>
      <c r="H25" s="299">
        <v>756.64999999999986</v>
      </c>
      <c r="I25" s="299">
        <v>746.89999999999975</v>
      </c>
      <c r="J25" s="299">
        <v>789.49999999999989</v>
      </c>
      <c r="K25" s="299">
        <v>799.25000000000011</v>
      </c>
      <c r="L25" s="299">
        <v>810.8</v>
      </c>
      <c r="M25" s="286">
        <v>787.7</v>
      </c>
      <c r="N25" s="286">
        <v>766.4</v>
      </c>
      <c r="O25" s="301">
        <v>47338800</v>
      </c>
      <c r="P25" s="302">
        <v>1.3149446541849654E-2</v>
      </c>
    </row>
    <row r="26" spans="1:16" ht="15">
      <c r="A26" s="263">
        <v>16</v>
      </c>
      <c r="B26" s="364" t="s">
        <v>43</v>
      </c>
      <c r="C26" s="482" t="s">
        <v>55</v>
      </c>
      <c r="D26" s="483">
        <v>44252</v>
      </c>
      <c r="E26" s="298">
        <v>4172.05</v>
      </c>
      <c r="F26" s="298">
        <v>4170.3499999999995</v>
      </c>
      <c r="G26" s="299">
        <v>4118.6999999999989</v>
      </c>
      <c r="H26" s="299">
        <v>4065.3499999999995</v>
      </c>
      <c r="I26" s="299">
        <v>4013.6999999999989</v>
      </c>
      <c r="J26" s="299">
        <v>4223.6999999999989</v>
      </c>
      <c r="K26" s="299">
        <v>4275.3499999999985</v>
      </c>
      <c r="L26" s="299">
        <v>4328.6999999999989</v>
      </c>
      <c r="M26" s="286">
        <v>4222</v>
      </c>
      <c r="N26" s="286">
        <v>4117</v>
      </c>
      <c r="O26" s="301">
        <v>1735250</v>
      </c>
      <c r="P26" s="302">
        <v>-1.7258737235725586E-3</v>
      </c>
    </row>
    <row r="27" spans="1:16" ht="15">
      <c r="A27" s="263">
        <v>17</v>
      </c>
      <c r="B27" s="364" t="s">
        <v>56</v>
      </c>
      <c r="C27" s="482" t="s">
        <v>57</v>
      </c>
      <c r="D27" s="483">
        <v>44252</v>
      </c>
      <c r="E27" s="298">
        <v>10227.75</v>
      </c>
      <c r="F27" s="298">
        <v>10299.216666666667</v>
      </c>
      <c r="G27" s="299">
        <v>10058.533333333335</v>
      </c>
      <c r="H27" s="299">
        <v>9889.3166666666675</v>
      </c>
      <c r="I27" s="299">
        <v>9648.633333333335</v>
      </c>
      <c r="J27" s="299">
        <v>10468.433333333334</v>
      </c>
      <c r="K27" s="299">
        <v>10709.116666666669</v>
      </c>
      <c r="L27" s="299">
        <v>10878.333333333334</v>
      </c>
      <c r="M27" s="286">
        <v>10539.9</v>
      </c>
      <c r="N27" s="286">
        <v>10130</v>
      </c>
      <c r="O27" s="301">
        <v>733750</v>
      </c>
      <c r="P27" s="302">
        <v>-1.0618574077195348E-2</v>
      </c>
    </row>
    <row r="28" spans="1:16" ht="15">
      <c r="A28" s="263">
        <v>18</v>
      </c>
      <c r="B28" s="364" t="s">
        <v>56</v>
      </c>
      <c r="C28" s="482" t="s">
        <v>58</v>
      </c>
      <c r="D28" s="483">
        <v>44252</v>
      </c>
      <c r="E28" s="298">
        <v>5712.1</v>
      </c>
      <c r="F28" s="298">
        <v>5735.3666666666659</v>
      </c>
      <c r="G28" s="299">
        <v>5652.7833333333319</v>
      </c>
      <c r="H28" s="299">
        <v>5593.4666666666662</v>
      </c>
      <c r="I28" s="299">
        <v>5510.8833333333323</v>
      </c>
      <c r="J28" s="299">
        <v>5794.6833333333316</v>
      </c>
      <c r="K28" s="299">
        <v>5877.2666666666655</v>
      </c>
      <c r="L28" s="299">
        <v>5936.5833333333312</v>
      </c>
      <c r="M28" s="286">
        <v>5817.95</v>
      </c>
      <c r="N28" s="286">
        <v>5676.05</v>
      </c>
      <c r="O28" s="301">
        <v>4139750</v>
      </c>
      <c r="P28" s="302">
        <v>-3.3333333333333333E-2</v>
      </c>
    </row>
    <row r="29" spans="1:16" ht="15">
      <c r="A29" s="263">
        <v>19</v>
      </c>
      <c r="B29" s="364" t="s">
        <v>43</v>
      </c>
      <c r="C29" s="482" t="s">
        <v>59</v>
      </c>
      <c r="D29" s="483">
        <v>44252</v>
      </c>
      <c r="E29" s="298">
        <v>1620.35</v>
      </c>
      <c r="F29" s="298">
        <v>1619.4166666666667</v>
      </c>
      <c r="G29" s="299">
        <v>1603.8333333333335</v>
      </c>
      <c r="H29" s="299">
        <v>1587.3166666666668</v>
      </c>
      <c r="I29" s="299">
        <v>1571.7333333333336</v>
      </c>
      <c r="J29" s="299">
        <v>1635.9333333333334</v>
      </c>
      <c r="K29" s="299">
        <v>1651.5166666666669</v>
      </c>
      <c r="L29" s="299">
        <v>1668.0333333333333</v>
      </c>
      <c r="M29" s="286">
        <v>1635</v>
      </c>
      <c r="N29" s="286">
        <v>1602.9</v>
      </c>
      <c r="O29" s="301">
        <v>3090000</v>
      </c>
      <c r="P29" s="302">
        <v>-8.4713130535232963E-3</v>
      </c>
    </row>
    <row r="30" spans="1:16" ht="15">
      <c r="A30" s="263">
        <v>20</v>
      </c>
      <c r="B30" s="364" t="s">
        <v>53</v>
      </c>
      <c r="C30" s="482" t="s">
        <v>230</v>
      </c>
      <c r="D30" s="483">
        <v>44252</v>
      </c>
      <c r="E30" s="298">
        <v>348.25</v>
      </c>
      <c r="F30" s="298">
        <v>348.93333333333334</v>
      </c>
      <c r="G30" s="299">
        <v>343.31666666666666</v>
      </c>
      <c r="H30" s="299">
        <v>338.38333333333333</v>
      </c>
      <c r="I30" s="299">
        <v>332.76666666666665</v>
      </c>
      <c r="J30" s="299">
        <v>353.86666666666667</v>
      </c>
      <c r="K30" s="299">
        <v>359.48333333333335</v>
      </c>
      <c r="L30" s="299">
        <v>364.41666666666669</v>
      </c>
      <c r="M30" s="286">
        <v>354.55</v>
      </c>
      <c r="N30" s="286">
        <v>344</v>
      </c>
      <c r="O30" s="301">
        <v>25552800</v>
      </c>
      <c r="P30" s="302">
        <v>-4.1388986320589263E-3</v>
      </c>
    </row>
    <row r="31" spans="1:16" ht="15">
      <c r="A31" s="263">
        <v>21</v>
      </c>
      <c r="B31" s="364" t="s">
        <v>53</v>
      </c>
      <c r="C31" s="482" t="s">
        <v>60</v>
      </c>
      <c r="D31" s="483">
        <v>44252</v>
      </c>
      <c r="E31" s="298">
        <v>84.35</v>
      </c>
      <c r="F31" s="298">
        <v>83.066666666666663</v>
      </c>
      <c r="G31" s="299">
        <v>80.383333333333326</v>
      </c>
      <c r="H31" s="299">
        <v>76.416666666666657</v>
      </c>
      <c r="I31" s="299">
        <v>73.73333333333332</v>
      </c>
      <c r="J31" s="299">
        <v>87.033333333333331</v>
      </c>
      <c r="K31" s="299">
        <v>89.716666666666669</v>
      </c>
      <c r="L31" s="299">
        <v>93.683333333333337</v>
      </c>
      <c r="M31" s="286">
        <v>85.75</v>
      </c>
      <c r="N31" s="286">
        <v>79.099999999999994</v>
      </c>
      <c r="O31" s="301">
        <v>85796100</v>
      </c>
      <c r="P31" s="302">
        <v>-0.10518608907870652</v>
      </c>
    </row>
    <row r="32" spans="1:16" ht="15">
      <c r="A32" s="263">
        <v>22</v>
      </c>
      <c r="B32" s="364" t="s">
        <v>49</v>
      </c>
      <c r="C32" s="482" t="s">
        <v>62</v>
      </c>
      <c r="D32" s="483">
        <v>44252</v>
      </c>
      <c r="E32" s="298">
        <v>1514.4</v>
      </c>
      <c r="F32" s="298">
        <v>1515.8</v>
      </c>
      <c r="G32" s="299">
        <v>1502.1</v>
      </c>
      <c r="H32" s="299">
        <v>1489.8</v>
      </c>
      <c r="I32" s="299">
        <v>1476.1</v>
      </c>
      <c r="J32" s="299">
        <v>1528.1</v>
      </c>
      <c r="K32" s="299">
        <v>1541.8000000000002</v>
      </c>
      <c r="L32" s="299">
        <v>1554.1</v>
      </c>
      <c r="M32" s="286">
        <v>1529.5</v>
      </c>
      <c r="N32" s="286">
        <v>1503.5</v>
      </c>
      <c r="O32" s="301">
        <v>1807300</v>
      </c>
      <c r="P32" s="302">
        <v>3.6652412950519244E-3</v>
      </c>
    </row>
    <row r="33" spans="1:16" ht="15">
      <c r="A33" s="263">
        <v>23</v>
      </c>
      <c r="B33" s="364" t="s">
        <v>63</v>
      </c>
      <c r="C33" s="482" t="s">
        <v>64</v>
      </c>
      <c r="D33" s="483">
        <v>44252</v>
      </c>
      <c r="E33" s="298">
        <v>139.55000000000001</v>
      </c>
      <c r="F33" s="298">
        <v>137.51666666666668</v>
      </c>
      <c r="G33" s="299">
        <v>134.88333333333335</v>
      </c>
      <c r="H33" s="299">
        <v>130.21666666666667</v>
      </c>
      <c r="I33" s="299">
        <v>127.58333333333334</v>
      </c>
      <c r="J33" s="299">
        <v>142.18333333333337</v>
      </c>
      <c r="K33" s="299">
        <v>144.81666666666669</v>
      </c>
      <c r="L33" s="299">
        <v>149.48333333333338</v>
      </c>
      <c r="M33" s="286">
        <v>140.15</v>
      </c>
      <c r="N33" s="286">
        <v>132.85</v>
      </c>
      <c r="O33" s="301">
        <v>32558400</v>
      </c>
      <c r="P33" s="302">
        <v>-2.5611175785797439E-3</v>
      </c>
    </row>
    <row r="34" spans="1:16" ht="15">
      <c r="A34" s="263">
        <v>24</v>
      </c>
      <c r="B34" s="364" t="s">
        <v>49</v>
      </c>
      <c r="C34" s="482" t="s">
        <v>65</v>
      </c>
      <c r="D34" s="483">
        <v>44252</v>
      </c>
      <c r="E34" s="298">
        <v>751.9</v>
      </c>
      <c r="F34" s="298">
        <v>754.56666666666661</v>
      </c>
      <c r="G34" s="299">
        <v>744.48333333333323</v>
      </c>
      <c r="H34" s="299">
        <v>737.06666666666661</v>
      </c>
      <c r="I34" s="299">
        <v>726.98333333333323</v>
      </c>
      <c r="J34" s="299">
        <v>761.98333333333323</v>
      </c>
      <c r="K34" s="299">
        <v>772.06666666666672</v>
      </c>
      <c r="L34" s="299">
        <v>779.48333333333323</v>
      </c>
      <c r="M34" s="286">
        <v>764.65</v>
      </c>
      <c r="N34" s="286">
        <v>747.15</v>
      </c>
      <c r="O34" s="301">
        <v>3468300</v>
      </c>
      <c r="P34" s="302">
        <v>1.2702445220704986E-3</v>
      </c>
    </row>
    <row r="35" spans="1:16" ht="15">
      <c r="A35" s="263">
        <v>25</v>
      </c>
      <c r="B35" s="364" t="s">
        <v>43</v>
      </c>
      <c r="C35" s="482" t="s">
        <v>66</v>
      </c>
      <c r="D35" s="483">
        <v>44252</v>
      </c>
      <c r="E35" s="298">
        <v>640.04999999999995</v>
      </c>
      <c r="F35" s="298">
        <v>642.15</v>
      </c>
      <c r="G35" s="299">
        <v>629</v>
      </c>
      <c r="H35" s="299">
        <v>617.95000000000005</v>
      </c>
      <c r="I35" s="299">
        <v>604.80000000000007</v>
      </c>
      <c r="J35" s="299">
        <v>653.19999999999993</v>
      </c>
      <c r="K35" s="299">
        <v>666.3499999999998</v>
      </c>
      <c r="L35" s="299">
        <v>677.39999999999986</v>
      </c>
      <c r="M35" s="286">
        <v>655.29999999999995</v>
      </c>
      <c r="N35" s="286">
        <v>631.1</v>
      </c>
      <c r="O35" s="301">
        <v>7170000</v>
      </c>
      <c r="P35" s="302">
        <v>1.8104366347177849E-2</v>
      </c>
    </row>
    <row r="36" spans="1:16" ht="15">
      <c r="A36" s="263">
        <v>26</v>
      </c>
      <c r="B36" s="364" t="s">
        <v>67</v>
      </c>
      <c r="C36" s="482" t="s">
        <v>68</v>
      </c>
      <c r="D36" s="483">
        <v>44252</v>
      </c>
      <c r="E36" s="298">
        <v>595.85</v>
      </c>
      <c r="F36" s="298">
        <v>595.16666666666663</v>
      </c>
      <c r="G36" s="299">
        <v>590.93333333333328</v>
      </c>
      <c r="H36" s="299">
        <v>586.01666666666665</v>
      </c>
      <c r="I36" s="299">
        <v>581.7833333333333</v>
      </c>
      <c r="J36" s="299">
        <v>600.08333333333326</v>
      </c>
      <c r="K36" s="299">
        <v>604.31666666666661</v>
      </c>
      <c r="L36" s="299">
        <v>609.23333333333323</v>
      </c>
      <c r="M36" s="286">
        <v>599.4</v>
      </c>
      <c r="N36" s="286">
        <v>590.25</v>
      </c>
      <c r="O36" s="301">
        <v>86839665</v>
      </c>
      <c r="P36" s="302">
        <v>-3.2760184727032821E-2</v>
      </c>
    </row>
    <row r="37" spans="1:16" ht="15">
      <c r="A37" s="263">
        <v>27</v>
      </c>
      <c r="B37" s="364" t="s">
        <v>63</v>
      </c>
      <c r="C37" s="482" t="s">
        <v>69</v>
      </c>
      <c r="D37" s="483">
        <v>44252</v>
      </c>
      <c r="E37" s="298">
        <v>40.200000000000003</v>
      </c>
      <c r="F37" s="298">
        <v>40.1</v>
      </c>
      <c r="G37" s="299">
        <v>39.200000000000003</v>
      </c>
      <c r="H37" s="299">
        <v>38.200000000000003</v>
      </c>
      <c r="I37" s="299">
        <v>37.300000000000004</v>
      </c>
      <c r="J37" s="299">
        <v>41.1</v>
      </c>
      <c r="K37" s="299">
        <v>41.999999999999993</v>
      </c>
      <c r="L37" s="299">
        <v>43</v>
      </c>
      <c r="M37" s="286">
        <v>41</v>
      </c>
      <c r="N37" s="286">
        <v>39.1</v>
      </c>
      <c r="O37" s="301">
        <v>132636000</v>
      </c>
      <c r="P37" s="302">
        <v>0.14627949183303085</v>
      </c>
    </row>
    <row r="38" spans="1:16" ht="15">
      <c r="A38" s="263">
        <v>28</v>
      </c>
      <c r="B38" s="364" t="s">
        <v>51</v>
      </c>
      <c r="C38" s="482" t="s">
        <v>70</v>
      </c>
      <c r="D38" s="483">
        <v>44252</v>
      </c>
      <c r="E38" s="298">
        <v>418.45</v>
      </c>
      <c r="F38" s="298">
        <v>418.38333333333338</v>
      </c>
      <c r="G38" s="299">
        <v>414.81666666666678</v>
      </c>
      <c r="H38" s="299">
        <v>411.18333333333339</v>
      </c>
      <c r="I38" s="299">
        <v>407.61666666666679</v>
      </c>
      <c r="J38" s="299">
        <v>422.01666666666677</v>
      </c>
      <c r="K38" s="299">
        <v>425.58333333333337</v>
      </c>
      <c r="L38" s="299">
        <v>429.21666666666675</v>
      </c>
      <c r="M38" s="286">
        <v>421.95</v>
      </c>
      <c r="N38" s="286">
        <v>414.75</v>
      </c>
      <c r="O38" s="301">
        <v>15559500</v>
      </c>
      <c r="P38" s="302">
        <v>5.9479553903345724E-3</v>
      </c>
    </row>
    <row r="39" spans="1:16" ht="15">
      <c r="A39" s="263">
        <v>29</v>
      </c>
      <c r="B39" s="364" t="s">
        <v>43</v>
      </c>
      <c r="C39" s="482" t="s">
        <v>71</v>
      </c>
      <c r="D39" s="483">
        <v>44252</v>
      </c>
      <c r="E39" s="298">
        <v>15851.35</v>
      </c>
      <c r="F39" s="298">
        <v>15753.116666666669</v>
      </c>
      <c r="G39" s="299">
        <v>15556.283333333336</v>
      </c>
      <c r="H39" s="299">
        <v>15261.216666666667</v>
      </c>
      <c r="I39" s="299">
        <v>15064.383333333335</v>
      </c>
      <c r="J39" s="299">
        <v>16048.183333333338</v>
      </c>
      <c r="K39" s="299">
        <v>16245.01666666667</v>
      </c>
      <c r="L39" s="299">
        <v>16540.083333333339</v>
      </c>
      <c r="M39" s="286">
        <v>15949.95</v>
      </c>
      <c r="N39" s="286">
        <v>15458.05</v>
      </c>
      <c r="O39" s="301">
        <v>100200</v>
      </c>
      <c r="P39" s="302">
        <v>-7.429420505200594E-3</v>
      </c>
    </row>
    <row r="40" spans="1:16" ht="15">
      <c r="A40" s="263">
        <v>30</v>
      </c>
      <c r="B40" s="364" t="s">
        <v>72</v>
      </c>
      <c r="C40" s="482" t="s">
        <v>73</v>
      </c>
      <c r="D40" s="483">
        <v>44252</v>
      </c>
      <c r="E40" s="298">
        <v>413.3</v>
      </c>
      <c r="F40" s="298">
        <v>410.16666666666669</v>
      </c>
      <c r="G40" s="299">
        <v>405.13333333333338</v>
      </c>
      <c r="H40" s="299">
        <v>396.9666666666667</v>
      </c>
      <c r="I40" s="299">
        <v>391.93333333333339</v>
      </c>
      <c r="J40" s="299">
        <v>418.33333333333337</v>
      </c>
      <c r="K40" s="299">
        <v>423.36666666666667</v>
      </c>
      <c r="L40" s="299">
        <v>431.53333333333336</v>
      </c>
      <c r="M40" s="286">
        <v>415.2</v>
      </c>
      <c r="N40" s="286">
        <v>402</v>
      </c>
      <c r="O40" s="301">
        <v>23421600</v>
      </c>
      <c r="P40" s="302">
        <v>-2.4002400240024001E-2</v>
      </c>
    </row>
    <row r="41" spans="1:16" ht="15">
      <c r="A41" s="263">
        <v>31</v>
      </c>
      <c r="B41" s="364" t="s">
        <v>49</v>
      </c>
      <c r="C41" s="482" t="s">
        <v>74</v>
      </c>
      <c r="D41" s="483">
        <v>44252</v>
      </c>
      <c r="E41" s="298">
        <v>3374.6</v>
      </c>
      <c r="F41" s="298">
        <v>3382.8666666666668</v>
      </c>
      <c r="G41" s="299">
        <v>3353.7333333333336</v>
      </c>
      <c r="H41" s="299">
        <v>3332.8666666666668</v>
      </c>
      <c r="I41" s="299">
        <v>3303.7333333333336</v>
      </c>
      <c r="J41" s="299">
        <v>3403.7333333333336</v>
      </c>
      <c r="K41" s="299">
        <v>3432.8666666666668</v>
      </c>
      <c r="L41" s="299">
        <v>3453.7333333333336</v>
      </c>
      <c r="M41" s="286">
        <v>3412</v>
      </c>
      <c r="N41" s="286">
        <v>3362</v>
      </c>
      <c r="O41" s="301">
        <v>3102200</v>
      </c>
      <c r="P41" s="302">
        <v>5.1236868858014234E-2</v>
      </c>
    </row>
    <row r="42" spans="1:16" ht="15">
      <c r="A42" s="263">
        <v>32</v>
      </c>
      <c r="B42" s="364" t="s">
        <v>51</v>
      </c>
      <c r="C42" s="482" t="s">
        <v>75</v>
      </c>
      <c r="D42" s="483">
        <v>44252</v>
      </c>
      <c r="E42" s="298">
        <v>464.5</v>
      </c>
      <c r="F42" s="298">
        <v>466.01666666666665</v>
      </c>
      <c r="G42" s="299">
        <v>459.63333333333333</v>
      </c>
      <c r="H42" s="299">
        <v>454.76666666666665</v>
      </c>
      <c r="I42" s="299">
        <v>448.38333333333333</v>
      </c>
      <c r="J42" s="299">
        <v>470.88333333333333</v>
      </c>
      <c r="K42" s="299">
        <v>477.26666666666665</v>
      </c>
      <c r="L42" s="299">
        <v>482.13333333333333</v>
      </c>
      <c r="M42" s="286">
        <v>472.4</v>
      </c>
      <c r="N42" s="286">
        <v>461.15</v>
      </c>
      <c r="O42" s="301">
        <v>11721600</v>
      </c>
      <c r="P42" s="302">
        <v>2.4615384615384615E-2</v>
      </c>
    </row>
    <row r="43" spans="1:16" ht="15">
      <c r="A43" s="263">
        <v>33</v>
      </c>
      <c r="B43" s="364" t="s">
        <v>53</v>
      </c>
      <c r="C43" s="482" t="s">
        <v>76</v>
      </c>
      <c r="D43" s="483">
        <v>44252</v>
      </c>
      <c r="E43" s="298">
        <v>166.75</v>
      </c>
      <c r="F43" s="298">
        <v>166.15</v>
      </c>
      <c r="G43" s="299">
        <v>163.05000000000001</v>
      </c>
      <c r="H43" s="299">
        <v>159.35</v>
      </c>
      <c r="I43" s="299">
        <v>156.25</v>
      </c>
      <c r="J43" s="299">
        <v>169.85000000000002</v>
      </c>
      <c r="K43" s="299">
        <v>172.95</v>
      </c>
      <c r="L43" s="299">
        <v>176.65000000000003</v>
      </c>
      <c r="M43" s="286">
        <v>169.25</v>
      </c>
      <c r="N43" s="286">
        <v>162.44999999999999</v>
      </c>
      <c r="O43" s="301">
        <v>63574200</v>
      </c>
      <c r="P43" s="302">
        <v>4.8352626892252892E-2</v>
      </c>
    </row>
    <row r="44" spans="1:16" ht="15">
      <c r="A44" s="263">
        <v>34</v>
      </c>
      <c r="B44" s="364" t="s">
        <v>56</v>
      </c>
      <c r="C44" s="482" t="s">
        <v>81</v>
      </c>
      <c r="D44" s="483">
        <v>44252</v>
      </c>
      <c r="E44" s="298">
        <v>528.75</v>
      </c>
      <c r="F44" s="298">
        <v>529.18333333333328</v>
      </c>
      <c r="G44" s="299">
        <v>524.01666666666654</v>
      </c>
      <c r="H44" s="299">
        <v>519.2833333333333</v>
      </c>
      <c r="I44" s="299">
        <v>514.11666666666656</v>
      </c>
      <c r="J44" s="299">
        <v>533.91666666666652</v>
      </c>
      <c r="K44" s="299">
        <v>539.08333333333326</v>
      </c>
      <c r="L44" s="299">
        <v>543.81666666666649</v>
      </c>
      <c r="M44" s="286">
        <v>534.35</v>
      </c>
      <c r="N44" s="286">
        <v>524.45000000000005</v>
      </c>
      <c r="O44" s="301">
        <v>5542500</v>
      </c>
      <c r="P44" s="302">
        <v>-2.6350461133069828E-2</v>
      </c>
    </row>
    <row r="45" spans="1:16" ht="15">
      <c r="A45" s="263">
        <v>35</v>
      </c>
      <c r="B45" s="364" t="s">
        <v>51</v>
      </c>
      <c r="C45" s="482" t="s">
        <v>82</v>
      </c>
      <c r="D45" s="483">
        <v>44252</v>
      </c>
      <c r="E45" s="298">
        <v>835.6</v>
      </c>
      <c r="F45" s="298">
        <v>841.56666666666661</v>
      </c>
      <c r="G45" s="299">
        <v>827.13333333333321</v>
      </c>
      <c r="H45" s="299">
        <v>818.66666666666663</v>
      </c>
      <c r="I45" s="299">
        <v>804.23333333333323</v>
      </c>
      <c r="J45" s="299">
        <v>850.03333333333319</v>
      </c>
      <c r="K45" s="299">
        <v>864.46666666666658</v>
      </c>
      <c r="L45" s="299">
        <v>872.93333333333317</v>
      </c>
      <c r="M45" s="286">
        <v>856</v>
      </c>
      <c r="N45" s="286">
        <v>833.1</v>
      </c>
      <c r="O45" s="301">
        <v>12637300</v>
      </c>
      <c r="P45" s="302">
        <v>-1.40973630831643E-2</v>
      </c>
    </row>
    <row r="46" spans="1:16" ht="15">
      <c r="A46" s="263">
        <v>36</v>
      </c>
      <c r="B46" s="364" t="s">
        <v>39</v>
      </c>
      <c r="C46" s="482" t="s">
        <v>83</v>
      </c>
      <c r="D46" s="483">
        <v>44252</v>
      </c>
      <c r="E46" s="298">
        <v>135.75</v>
      </c>
      <c r="F46" s="298">
        <v>135.03333333333333</v>
      </c>
      <c r="G46" s="299">
        <v>133.81666666666666</v>
      </c>
      <c r="H46" s="299">
        <v>131.88333333333333</v>
      </c>
      <c r="I46" s="299">
        <v>130.66666666666666</v>
      </c>
      <c r="J46" s="299">
        <v>136.96666666666667</v>
      </c>
      <c r="K46" s="299">
        <v>138.18333333333331</v>
      </c>
      <c r="L46" s="299">
        <v>140.11666666666667</v>
      </c>
      <c r="M46" s="286">
        <v>136.25</v>
      </c>
      <c r="N46" s="286">
        <v>133.1</v>
      </c>
      <c r="O46" s="301">
        <v>39207000</v>
      </c>
      <c r="P46" s="302">
        <v>-3.2040647034425551E-2</v>
      </c>
    </row>
    <row r="47" spans="1:16" ht="15">
      <c r="A47" s="263">
        <v>37</v>
      </c>
      <c r="B47" s="384" t="s">
        <v>106</v>
      </c>
      <c r="C47" s="482" t="s">
        <v>825</v>
      </c>
      <c r="D47" s="483">
        <v>44252</v>
      </c>
      <c r="E47" s="298">
        <v>2583.3000000000002</v>
      </c>
      <c r="F47" s="298">
        <v>2578.8166666666671</v>
      </c>
      <c r="G47" s="299">
        <v>2537.6333333333341</v>
      </c>
      <c r="H47" s="299">
        <v>2491.9666666666672</v>
      </c>
      <c r="I47" s="299">
        <v>2450.7833333333342</v>
      </c>
      <c r="J47" s="299">
        <v>2624.483333333334</v>
      </c>
      <c r="K47" s="299">
        <v>2665.6666666666674</v>
      </c>
      <c r="L47" s="299">
        <v>2711.3333333333339</v>
      </c>
      <c r="M47" s="286">
        <v>2620</v>
      </c>
      <c r="N47" s="286">
        <v>2533.15</v>
      </c>
      <c r="O47" s="301">
        <v>405375</v>
      </c>
      <c r="P47" s="302">
        <v>-3.3094812164579608E-2</v>
      </c>
    </row>
    <row r="48" spans="1:16" ht="15">
      <c r="A48" s="263">
        <v>38</v>
      </c>
      <c r="B48" s="364" t="s">
        <v>49</v>
      </c>
      <c r="C48" s="482" t="s">
        <v>84</v>
      </c>
      <c r="D48" s="483">
        <v>44252</v>
      </c>
      <c r="E48" s="298">
        <v>1595.05</v>
      </c>
      <c r="F48" s="298">
        <v>1593.25</v>
      </c>
      <c r="G48" s="299">
        <v>1582.8</v>
      </c>
      <c r="H48" s="299">
        <v>1570.55</v>
      </c>
      <c r="I48" s="299">
        <v>1560.1</v>
      </c>
      <c r="J48" s="299">
        <v>1605.5</v>
      </c>
      <c r="K48" s="299">
        <v>1615.9499999999998</v>
      </c>
      <c r="L48" s="299">
        <v>1628.2</v>
      </c>
      <c r="M48" s="286">
        <v>1603.7</v>
      </c>
      <c r="N48" s="286">
        <v>1581</v>
      </c>
      <c r="O48" s="301">
        <v>3204600</v>
      </c>
      <c r="P48" s="302">
        <v>-2.0329552749839504E-2</v>
      </c>
    </row>
    <row r="49" spans="1:16" ht="15">
      <c r="A49" s="263">
        <v>39</v>
      </c>
      <c r="B49" s="364" t="s">
        <v>39</v>
      </c>
      <c r="C49" s="482" t="s">
        <v>85</v>
      </c>
      <c r="D49" s="483">
        <v>44252</v>
      </c>
      <c r="E49" s="298">
        <v>543.25</v>
      </c>
      <c r="F49" s="298">
        <v>548.7166666666667</v>
      </c>
      <c r="G49" s="299">
        <v>529.53333333333342</v>
      </c>
      <c r="H49" s="299">
        <v>515.81666666666672</v>
      </c>
      <c r="I49" s="299">
        <v>496.63333333333344</v>
      </c>
      <c r="J49" s="299">
        <v>562.43333333333339</v>
      </c>
      <c r="K49" s="299">
        <v>581.61666666666679</v>
      </c>
      <c r="L49" s="299">
        <v>595.33333333333337</v>
      </c>
      <c r="M49" s="286">
        <v>567.9</v>
      </c>
      <c r="N49" s="286">
        <v>535</v>
      </c>
      <c r="O49" s="301">
        <v>6822495</v>
      </c>
      <c r="P49" s="302">
        <v>4.5759463344513654E-2</v>
      </c>
    </row>
    <row r="50" spans="1:16" ht="15">
      <c r="A50" s="263">
        <v>40</v>
      </c>
      <c r="B50" s="364" t="s">
        <v>63</v>
      </c>
      <c r="C50" s="482" t="s">
        <v>86</v>
      </c>
      <c r="D50" s="483">
        <v>44252</v>
      </c>
      <c r="E50" s="298">
        <v>790.3</v>
      </c>
      <c r="F50" s="298">
        <v>783.25</v>
      </c>
      <c r="G50" s="299">
        <v>772.5</v>
      </c>
      <c r="H50" s="299">
        <v>754.7</v>
      </c>
      <c r="I50" s="299">
        <v>743.95</v>
      </c>
      <c r="J50" s="299">
        <v>801.05</v>
      </c>
      <c r="K50" s="299">
        <v>811.8</v>
      </c>
      <c r="L50" s="299">
        <v>829.59999999999991</v>
      </c>
      <c r="M50" s="286">
        <v>794</v>
      </c>
      <c r="N50" s="286">
        <v>765.45</v>
      </c>
      <c r="O50" s="301">
        <v>1490400</v>
      </c>
      <c r="P50" s="302">
        <v>-2.5117739403453691E-2</v>
      </c>
    </row>
    <row r="51" spans="1:16" ht="15">
      <c r="A51" s="263">
        <v>41</v>
      </c>
      <c r="B51" s="364" t="s">
        <v>49</v>
      </c>
      <c r="C51" s="482" t="s">
        <v>87</v>
      </c>
      <c r="D51" s="483">
        <v>44252</v>
      </c>
      <c r="E51" s="298">
        <v>520.15</v>
      </c>
      <c r="F51" s="298">
        <v>522.01666666666677</v>
      </c>
      <c r="G51" s="299">
        <v>517.28333333333353</v>
      </c>
      <c r="H51" s="299">
        <v>514.41666666666674</v>
      </c>
      <c r="I51" s="299">
        <v>509.68333333333351</v>
      </c>
      <c r="J51" s="299">
        <v>524.88333333333355</v>
      </c>
      <c r="K51" s="299">
        <v>529.6166666666669</v>
      </c>
      <c r="L51" s="299">
        <v>532.48333333333358</v>
      </c>
      <c r="M51" s="286">
        <v>526.75</v>
      </c>
      <c r="N51" s="286">
        <v>519.15</v>
      </c>
      <c r="O51" s="301">
        <v>11710000</v>
      </c>
      <c r="P51" s="302">
        <v>-2.3556389410047947E-2</v>
      </c>
    </row>
    <row r="52" spans="1:16" ht="15">
      <c r="A52" s="263">
        <v>42</v>
      </c>
      <c r="B52" s="364" t="s">
        <v>51</v>
      </c>
      <c r="C52" s="482" t="s">
        <v>90</v>
      </c>
      <c r="D52" s="483">
        <v>44252</v>
      </c>
      <c r="E52" s="298">
        <v>3621.05</v>
      </c>
      <c r="F52" s="298">
        <v>3638.4333333333329</v>
      </c>
      <c r="G52" s="299">
        <v>3584.6666666666661</v>
      </c>
      <c r="H52" s="299">
        <v>3548.2833333333333</v>
      </c>
      <c r="I52" s="299">
        <v>3494.5166666666664</v>
      </c>
      <c r="J52" s="299">
        <v>3674.8166666666657</v>
      </c>
      <c r="K52" s="299">
        <v>3728.583333333333</v>
      </c>
      <c r="L52" s="299">
        <v>3764.9666666666653</v>
      </c>
      <c r="M52" s="286">
        <v>3692.2</v>
      </c>
      <c r="N52" s="286">
        <v>3602.05</v>
      </c>
      <c r="O52" s="301">
        <v>3013600</v>
      </c>
      <c r="P52" s="302">
        <v>1.9209956709956708E-2</v>
      </c>
    </row>
    <row r="53" spans="1:16" ht="15">
      <c r="A53" s="263">
        <v>43</v>
      </c>
      <c r="B53" s="364" t="s">
        <v>91</v>
      </c>
      <c r="C53" s="482" t="s">
        <v>92</v>
      </c>
      <c r="D53" s="483">
        <v>44252</v>
      </c>
      <c r="E53" s="298">
        <v>315.55</v>
      </c>
      <c r="F53" s="298">
        <v>317.01666666666665</v>
      </c>
      <c r="G53" s="299">
        <v>312.33333333333331</v>
      </c>
      <c r="H53" s="299">
        <v>309.11666666666667</v>
      </c>
      <c r="I53" s="299">
        <v>304.43333333333334</v>
      </c>
      <c r="J53" s="299">
        <v>320.23333333333329</v>
      </c>
      <c r="K53" s="299">
        <v>324.91666666666669</v>
      </c>
      <c r="L53" s="299">
        <v>328.13333333333327</v>
      </c>
      <c r="M53" s="286">
        <v>321.7</v>
      </c>
      <c r="N53" s="286">
        <v>313.8</v>
      </c>
      <c r="O53" s="301">
        <v>29082900</v>
      </c>
      <c r="P53" s="302">
        <v>-6.3044864979800122E-2</v>
      </c>
    </row>
    <row r="54" spans="1:16" ht="15">
      <c r="A54" s="263">
        <v>44</v>
      </c>
      <c r="B54" s="364" t="s">
        <v>51</v>
      </c>
      <c r="C54" s="482" t="s">
        <v>93</v>
      </c>
      <c r="D54" s="483">
        <v>44252</v>
      </c>
      <c r="E54" s="298">
        <v>4618.55</v>
      </c>
      <c r="F54" s="298">
        <v>4642.2</v>
      </c>
      <c r="G54" s="299">
        <v>4563.5999999999995</v>
      </c>
      <c r="H54" s="299">
        <v>4508.6499999999996</v>
      </c>
      <c r="I54" s="299">
        <v>4430.0499999999993</v>
      </c>
      <c r="J54" s="299">
        <v>4697.1499999999996</v>
      </c>
      <c r="K54" s="299">
        <v>4775.75</v>
      </c>
      <c r="L54" s="299">
        <v>4830.7</v>
      </c>
      <c r="M54" s="286">
        <v>4720.8</v>
      </c>
      <c r="N54" s="286">
        <v>4587.25</v>
      </c>
      <c r="O54" s="301">
        <v>2943625</v>
      </c>
      <c r="P54" s="302">
        <v>2.695041646679168E-2</v>
      </c>
    </row>
    <row r="55" spans="1:16" ht="15">
      <c r="A55" s="263">
        <v>45</v>
      </c>
      <c r="B55" s="364" t="s">
        <v>43</v>
      </c>
      <c r="C55" s="482" t="s">
        <v>94</v>
      </c>
      <c r="D55" s="483">
        <v>44252</v>
      </c>
      <c r="E55" s="298">
        <v>2703.8</v>
      </c>
      <c r="F55" s="298">
        <v>2717.8166666666671</v>
      </c>
      <c r="G55" s="299">
        <v>2680.6333333333341</v>
      </c>
      <c r="H55" s="299">
        <v>2657.4666666666672</v>
      </c>
      <c r="I55" s="299">
        <v>2620.2833333333342</v>
      </c>
      <c r="J55" s="299">
        <v>2740.983333333334</v>
      </c>
      <c r="K55" s="299">
        <v>2778.1666666666674</v>
      </c>
      <c r="L55" s="299">
        <v>2801.3333333333339</v>
      </c>
      <c r="M55" s="286">
        <v>2755</v>
      </c>
      <c r="N55" s="286">
        <v>2694.65</v>
      </c>
      <c r="O55" s="301">
        <v>2482200</v>
      </c>
      <c r="P55" s="302">
        <v>1.3287612516073724E-2</v>
      </c>
    </row>
    <row r="56" spans="1:16" ht="15">
      <c r="A56" s="263">
        <v>46</v>
      </c>
      <c r="B56" s="364" t="s">
        <v>43</v>
      </c>
      <c r="C56" s="482" t="s">
        <v>96</v>
      </c>
      <c r="D56" s="483">
        <v>44252</v>
      </c>
      <c r="E56" s="298">
        <v>1378.45</v>
      </c>
      <c r="F56" s="298">
        <v>1379.3666666666668</v>
      </c>
      <c r="G56" s="299">
        <v>1363.2833333333335</v>
      </c>
      <c r="H56" s="299">
        <v>1348.1166666666668</v>
      </c>
      <c r="I56" s="299">
        <v>1332.0333333333335</v>
      </c>
      <c r="J56" s="299">
        <v>1394.5333333333335</v>
      </c>
      <c r="K56" s="299">
        <v>1410.6166666666666</v>
      </c>
      <c r="L56" s="299">
        <v>1425.7833333333335</v>
      </c>
      <c r="M56" s="286">
        <v>1395.45</v>
      </c>
      <c r="N56" s="286">
        <v>1364.2</v>
      </c>
      <c r="O56" s="301">
        <v>3155900</v>
      </c>
      <c r="P56" s="302">
        <v>-9.1521326195821099E-3</v>
      </c>
    </row>
    <row r="57" spans="1:16" ht="15">
      <c r="A57" s="263">
        <v>47</v>
      </c>
      <c r="B57" s="364" t="s">
        <v>43</v>
      </c>
      <c r="C57" s="482" t="s">
        <v>97</v>
      </c>
      <c r="D57" s="483">
        <v>44252</v>
      </c>
      <c r="E57" s="298">
        <v>210.3</v>
      </c>
      <c r="F57" s="298">
        <v>211.18333333333331</v>
      </c>
      <c r="G57" s="299">
        <v>208.36666666666662</v>
      </c>
      <c r="H57" s="299">
        <v>206.43333333333331</v>
      </c>
      <c r="I57" s="299">
        <v>203.61666666666662</v>
      </c>
      <c r="J57" s="299">
        <v>213.11666666666662</v>
      </c>
      <c r="K57" s="299">
        <v>215.93333333333328</v>
      </c>
      <c r="L57" s="299">
        <v>217.86666666666662</v>
      </c>
      <c r="M57" s="286">
        <v>214</v>
      </c>
      <c r="N57" s="286">
        <v>209.25</v>
      </c>
      <c r="O57" s="301">
        <v>12427200</v>
      </c>
      <c r="P57" s="302">
        <v>2.0999704229517895E-2</v>
      </c>
    </row>
    <row r="58" spans="1:16" ht="15">
      <c r="A58" s="263">
        <v>48</v>
      </c>
      <c r="B58" s="364" t="s">
        <v>53</v>
      </c>
      <c r="C58" s="482" t="s">
        <v>98</v>
      </c>
      <c r="D58" s="483">
        <v>44252</v>
      </c>
      <c r="E58" s="298">
        <v>86.75</v>
      </c>
      <c r="F58" s="298">
        <v>86.716666666666654</v>
      </c>
      <c r="G58" s="299">
        <v>84.933333333333309</v>
      </c>
      <c r="H58" s="299">
        <v>83.11666666666666</v>
      </c>
      <c r="I58" s="299">
        <v>81.333333333333314</v>
      </c>
      <c r="J58" s="299">
        <v>88.533333333333303</v>
      </c>
      <c r="K58" s="299">
        <v>90.316666666666634</v>
      </c>
      <c r="L58" s="299">
        <v>92.133333333333297</v>
      </c>
      <c r="M58" s="286">
        <v>88.5</v>
      </c>
      <c r="N58" s="286">
        <v>84.9</v>
      </c>
      <c r="O58" s="301">
        <v>87630000</v>
      </c>
      <c r="P58" s="302">
        <v>7.3571674905161515E-3</v>
      </c>
    </row>
    <row r="59" spans="1:16" ht="15">
      <c r="A59" s="263">
        <v>49</v>
      </c>
      <c r="B59" s="364" t="s">
        <v>72</v>
      </c>
      <c r="C59" s="482" t="s">
        <v>99</v>
      </c>
      <c r="D59" s="483">
        <v>44252</v>
      </c>
      <c r="E59" s="298">
        <v>134.9</v>
      </c>
      <c r="F59" s="298">
        <v>134.75</v>
      </c>
      <c r="G59" s="299">
        <v>132.1</v>
      </c>
      <c r="H59" s="299">
        <v>129.29999999999998</v>
      </c>
      <c r="I59" s="299">
        <v>126.64999999999998</v>
      </c>
      <c r="J59" s="299">
        <v>137.55000000000001</v>
      </c>
      <c r="K59" s="299">
        <v>140.19999999999999</v>
      </c>
      <c r="L59" s="299">
        <v>143.00000000000003</v>
      </c>
      <c r="M59" s="286">
        <v>137.4</v>
      </c>
      <c r="N59" s="286">
        <v>131.94999999999999</v>
      </c>
      <c r="O59" s="301">
        <v>36203500</v>
      </c>
      <c r="P59" s="302">
        <v>-2.6886237607124854E-3</v>
      </c>
    </row>
    <row r="60" spans="1:16" ht="15">
      <c r="A60" s="263">
        <v>50</v>
      </c>
      <c r="B60" s="364" t="s">
        <v>51</v>
      </c>
      <c r="C60" s="482" t="s">
        <v>100</v>
      </c>
      <c r="D60" s="483">
        <v>44252</v>
      </c>
      <c r="E60" s="298">
        <v>495.85</v>
      </c>
      <c r="F60" s="298">
        <v>499.65000000000003</v>
      </c>
      <c r="G60" s="299">
        <v>489.30000000000007</v>
      </c>
      <c r="H60" s="299">
        <v>482.75000000000006</v>
      </c>
      <c r="I60" s="299">
        <v>472.40000000000009</v>
      </c>
      <c r="J60" s="299">
        <v>506.20000000000005</v>
      </c>
      <c r="K60" s="299">
        <v>516.55000000000007</v>
      </c>
      <c r="L60" s="299">
        <v>523.1</v>
      </c>
      <c r="M60" s="286">
        <v>510</v>
      </c>
      <c r="N60" s="286">
        <v>493.1</v>
      </c>
      <c r="O60" s="301">
        <v>5686750</v>
      </c>
      <c r="P60" s="302">
        <v>3.7557700377675196E-2</v>
      </c>
    </row>
    <row r="61" spans="1:16" ht="15">
      <c r="A61" s="263">
        <v>51</v>
      </c>
      <c r="B61" s="364" t="s">
        <v>101</v>
      </c>
      <c r="C61" s="482" t="s">
        <v>102</v>
      </c>
      <c r="D61" s="483">
        <v>44252</v>
      </c>
      <c r="E61" s="298">
        <v>25.1</v>
      </c>
      <c r="F61" s="298">
        <v>25.183333333333334</v>
      </c>
      <c r="G61" s="299">
        <v>24.916666666666668</v>
      </c>
      <c r="H61" s="299">
        <v>24.733333333333334</v>
      </c>
      <c r="I61" s="299">
        <v>24.466666666666669</v>
      </c>
      <c r="J61" s="299">
        <v>25.366666666666667</v>
      </c>
      <c r="K61" s="299">
        <v>25.633333333333333</v>
      </c>
      <c r="L61" s="299">
        <v>25.816666666666666</v>
      </c>
      <c r="M61" s="286">
        <v>25.45</v>
      </c>
      <c r="N61" s="286">
        <v>25</v>
      </c>
      <c r="O61" s="301">
        <v>151177500</v>
      </c>
      <c r="P61" s="302">
        <v>1.0429082240762813E-3</v>
      </c>
    </row>
    <row r="62" spans="1:16" ht="15">
      <c r="A62" s="263">
        <v>52</v>
      </c>
      <c r="B62" s="364" t="s">
        <v>49</v>
      </c>
      <c r="C62" s="482" t="s">
        <v>103</v>
      </c>
      <c r="D62" s="483">
        <v>44252</v>
      </c>
      <c r="E62" s="298">
        <v>722.3</v>
      </c>
      <c r="F62" s="298">
        <v>722.06666666666661</v>
      </c>
      <c r="G62" s="299">
        <v>716.78333333333319</v>
      </c>
      <c r="H62" s="299">
        <v>711.26666666666654</v>
      </c>
      <c r="I62" s="299">
        <v>705.98333333333312</v>
      </c>
      <c r="J62" s="299">
        <v>727.58333333333326</v>
      </c>
      <c r="K62" s="299">
        <v>732.86666666666656</v>
      </c>
      <c r="L62" s="299">
        <v>738.38333333333333</v>
      </c>
      <c r="M62" s="286">
        <v>727.35</v>
      </c>
      <c r="N62" s="286">
        <v>716.55</v>
      </c>
      <c r="O62" s="301">
        <v>3961000</v>
      </c>
      <c r="P62" s="302">
        <v>-5.5234747677629925E-3</v>
      </c>
    </row>
    <row r="63" spans="1:16" ht="15">
      <c r="A63" s="263">
        <v>53</v>
      </c>
      <c r="B63" s="384" t="s">
        <v>39</v>
      </c>
      <c r="C63" s="482" t="s">
        <v>245</v>
      </c>
      <c r="D63" s="483">
        <v>44252</v>
      </c>
      <c r="E63" s="298">
        <v>1502.65</v>
      </c>
      <c r="F63" s="298">
        <v>1506.1833333333334</v>
      </c>
      <c r="G63" s="299">
        <v>1484.3666666666668</v>
      </c>
      <c r="H63" s="299">
        <v>1466.0833333333335</v>
      </c>
      <c r="I63" s="299">
        <v>1444.2666666666669</v>
      </c>
      <c r="J63" s="299">
        <v>1524.4666666666667</v>
      </c>
      <c r="K63" s="299">
        <v>1546.2833333333333</v>
      </c>
      <c r="L63" s="299">
        <v>1564.5666666666666</v>
      </c>
      <c r="M63" s="286">
        <v>1528</v>
      </c>
      <c r="N63" s="286">
        <v>1487.9</v>
      </c>
      <c r="O63" s="301">
        <v>2015650</v>
      </c>
      <c r="P63" s="302">
        <v>-1.3676844783715014E-2</v>
      </c>
    </row>
    <row r="64" spans="1:16" ht="15">
      <c r="A64" s="263">
        <v>54</v>
      </c>
      <c r="B64" s="364" t="s">
        <v>37</v>
      </c>
      <c r="C64" s="482" t="s">
        <v>104</v>
      </c>
      <c r="D64" s="483">
        <v>44252</v>
      </c>
      <c r="E64" s="298">
        <v>1242</v>
      </c>
      <c r="F64" s="298">
        <v>1243.1333333333334</v>
      </c>
      <c r="G64" s="299">
        <v>1232.2666666666669</v>
      </c>
      <c r="H64" s="299">
        <v>1222.5333333333335</v>
      </c>
      <c r="I64" s="299">
        <v>1211.666666666667</v>
      </c>
      <c r="J64" s="299">
        <v>1252.8666666666668</v>
      </c>
      <c r="K64" s="299">
        <v>1263.7333333333331</v>
      </c>
      <c r="L64" s="299">
        <v>1273.4666666666667</v>
      </c>
      <c r="M64" s="286">
        <v>1254</v>
      </c>
      <c r="N64" s="286">
        <v>1233.4000000000001</v>
      </c>
      <c r="O64" s="301">
        <v>17155100</v>
      </c>
      <c r="P64" s="302">
        <v>-7.420436431594569E-3</v>
      </c>
    </row>
    <row r="65" spans="1:16" ht="15">
      <c r="A65" s="263">
        <v>55</v>
      </c>
      <c r="B65" s="364" t="s">
        <v>39</v>
      </c>
      <c r="C65" s="482" t="s">
        <v>105</v>
      </c>
      <c r="D65" s="483">
        <v>44252</v>
      </c>
      <c r="E65" s="298">
        <v>1195.45</v>
      </c>
      <c r="F65" s="298">
        <v>1202.3333333333333</v>
      </c>
      <c r="G65" s="299">
        <v>1176.1166666666666</v>
      </c>
      <c r="H65" s="299">
        <v>1156.7833333333333</v>
      </c>
      <c r="I65" s="299">
        <v>1130.5666666666666</v>
      </c>
      <c r="J65" s="299">
        <v>1221.6666666666665</v>
      </c>
      <c r="K65" s="299">
        <v>1247.8833333333332</v>
      </c>
      <c r="L65" s="299">
        <v>1267.2166666666665</v>
      </c>
      <c r="M65" s="286">
        <v>1228.55</v>
      </c>
      <c r="N65" s="286">
        <v>1183</v>
      </c>
      <c r="O65" s="301">
        <v>3683000</v>
      </c>
      <c r="P65" s="302">
        <v>-8.4968944099378885E-2</v>
      </c>
    </row>
    <row r="66" spans="1:16" ht="15">
      <c r="A66" s="263">
        <v>56</v>
      </c>
      <c r="B66" s="364" t="s">
        <v>106</v>
      </c>
      <c r="C66" s="482" t="s">
        <v>107</v>
      </c>
      <c r="D66" s="483">
        <v>44252</v>
      </c>
      <c r="E66" s="298">
        <v>945.2</v>
      </c>
      <c r="F66" s="298">
        <v>948.9</v>
      </c>
      <c r="G66" s="299">
        <v>938.9</v>
      </c>
      <c r="H66" s="299">
        <v>932.6</v>
      </c>
      <c r="I66" s="299">
        <v>922.6</v>
      </c>
      <c r="J66" s="299">
        <v>955.19999999999993</v>
      </c>
      <c r="K66" s="299">
        <v>965.19999999999993</v>
      </c>
      <c r="L66" s="299">
        <v>971.49999999999989</v>
      </c>
      <c r="M66" s="286">
        <v>958.9</v>
      </c>
      <c r="N66" s="286">
        <v>942.6</v>
      </c>
      <c r="O66" s="301">
        <v>20556200</v>
      </c>
      <c r="P66" s="302">
        <v>1.2795309536126918E-2</v>
      </c>
    </row>
    <row r="67" spans="1:16" ht="15">
      <c r="A67" s="263">
        <v>57</v>
      </c>
      <c r="B67" s="364" t="s">
        <v>56</v>
      </c>
      <c r="C67" s="482" t="s">
        <v>108</v>
      </c>
      <c r="D67" s="483">
        <v>44252</v>
      </c>
      <c r="E67" s="427">
        <v>2810.35</v>
      </c>
      <c r="F67" s="427">
        <v>2823.0499999999997</v>
      </c>
      <c r="G67" s="428">
        <v>2785.2999999999993</v>
      </c>
      <c r="H67" s="428">
        <v>2760.2499999999995</v>
      </c>
      <c r="I67" s="428">
        <v>2722.4999999999991</v>
      </c>
      <c r="J67" s="428">
        <v>2848.0999999999995</v>
      </c>
      <c r="K67" s="428">
        <v>2885.8500000000004</v>
      </c>
      <c r="L67" s="428">
        <v>2910.8999999999996</v>
      </c>
      <c r="M67" s="429">
        <v>2860.8</v>
      </c>
      <c r="N67" s="429">
        <v>2798</v>
      </c>
      <c r="O67" s="430">
        <v>16863900</v>
      </c>
      <c r="P67" s="431">
        <v>6.7519163263844119E-3</v>
      </c>
    </row>
    <row r="68" spans="1:16" ht="15">
      <c r="A68" s="263">
        <v>58</v>
      </c>
      <c r="B68" s="384" t="s">
        <v>56</v>
      </c>
      <c r="C68" s="482" t="s">
        <v>249</v>
      </c>
      <c r="D68" s="483">
        <v>44252</v>
      </c>
      <c r="E68" s="298">
        <v>2996.55</v>
      </c>
      <c r="F68" s="298">
        <v>3006.0666666666671</v>
      </c>
      <c r="G68" s="299">
        <v>2980.483333333334</v>
      </c>
      <c r="H68" s="299">
        <v>2964.416666666667</v>
      </c>
      <c r="I68" s="299">
        <v>2938.8333333333339</v>
      </c>
      <c r="J68" s="299">
        <v>3022.1333333333341</v>
      </c>
      <c r="K68" s="299">
        <v>3047.7166666666672</v>
      </c>
      <c r="L68" s="299">
        <v>3063.7833333333342</v>
      </c>
      <c r="M68" s="286">
        <v>3031.65</v>
      </c>
      <c r="N68" s="286">
        <v>2990</v>
      </c>
      <c r="O68" s="301">
        <v>490800</v>
      </c>
      <c r="P68" s="302">
        <v>6.9757899056216658E-3</v>
      </c>
    </row>
    <row r="69" spans="1:16" ht="15">
      <c r="A69" s="263">
        <v>59</v>
      </c>
      <c r="B69" s="364" t="s">
        <v>53</v>
      </c>
      <c r="C69" s="482" t="s">
        <v>109</v>
      </c>
      <c r="D69" s="483">
        <v>44252</v>
      </c>
      <c r="E69" s="298">
        <v>1592.15</v>
      </c>
      <c r="F69" s="298">
        <v>1601.8833333333332</v>
      </c>
      <c r="G69" s="299">
        <v>1579.7666666666664</v>
      </c>
      <c r="H69" s="299">
        <v>1567.3833333333332</v>
      </c>
      <c r="I69" s="299">
        <v>1545.2666666666664</v>
      </c>
      <c r="J69" s="299">
        <v>1614.2666666666664</v>
      </c>
      <c r="K69" s="299">
        <v>1636.3833333333332</v>
      </c>
      <c r="L69" s="299">
        <v>1648.7666666666664</v>
      </c>
      <c r="M69" s="286">
        <v>1624</v>
      </c>
      <c r="N69" s="286">
        <v>1589.5</v>
      </c>
      <c r="O69" s="301">
        <v>25654750</v>
      </c>
      <c r="P69" s="302">
        <v>9.9599437046660171E-3</v>
      </c>
    </row>
    <row r="70" spans="1:16" ht="15">
      <c r="A70" s="263">
        <v>60</v>
      </c>
      <c r="B70" s="364" t="s">
        <v>56</v>
      </c>
      <c r="C70" s="482" t="s">
        <v>250</v>
      </c>
      <c r="D70" s="483">
        <v>44252</v>
      </c>
      <c r="E70" s="298">
        <v>703.3</v>
      </c>
      <c r="F70" s="298">
        <v>702.76666666666677</v>
      </c>
      <c r="G70" s="299">
        <v>693.53333333333353</v>
      </c>
      <c r="H70" s="299">
        <v>683.76666666666677</v>
      </c>
      <c r="I70" s="299">
        <v>674.53333333333353</v>
      </c>
      <c r="J70" s="299">
        <v>712.53333333333353</v>
      </c>
      <c r="K70" s="299">
        <v>721.76666666666688</v>
      </c>
      <c r="L70" s="299">
        <v>731.53333333333353</v>
      </c>
      <c r="M70" s="286">
        <v>712</v>
      </c>
      <c r="N70" s="286">
        <v>693</v>
      </c>
      <c r="O70" s="301">
        <v>8246700</v>
      </c>
      <c r="P70" s="302">
        <v>-2.8004667444574097E-2</v>
      </c>
    </row>
    <row r="71" spans="1:16" ht="15">
      <c r="A71" s="263">
        <v>61</v>
      </c>
      <c r="B71" s="364" t="s">
        <v>43</v>
      </c>
      <c r="C71" s="482" t="s">
        <v>110</v>
      </c>
      <c r="D71" s="483">
        <v>44252</v>
      </c>
      <c r="E71" s="298">
        <v>3571.2</v>
      </c>
      <c r="F71" s="298">
        <v>3537.7999999999997</v>
      </c>
      <c r="G71" s="299">
        <v>3492.5999999999995</v>
      </c>
      <c r="H71" s="299">
        <v>3413.9999999999995</v>
      </c>
      <c r="I71" s="299">
        <v>3368.7999999999993</v>
      </c>
      <c r="J71" s="299">
        <v>3616.3999999999996</v>
      </c>
      <c r="K71" s="299">
        <v>3661.5999999999995</v>
      </c>
      <c r="L71" s="299">
        <v>3740.2</v>
      </c>
      <c r="M71" s="286">
        <v>3583</v>
      </c>
      <c r="N71" s="286">
        <v>3459.2</v>
      </c>
      <c r="O71" s="301">
        <v>3858900</v>
      </c>
      <c r="P71" s="302">
        <v>4.6623270951993492E-2</v>
      </c>
    </row>
    <row r="72" spans="1:16" ht="15">
      <c r="A72" s="263">
        <v>62</v>
      </c>
      <c r="B72" s="364" t="s">
        <v>111</v>
      </c>
      <c r="C72" s="482" t="s">
        <v>112</v>
      </c>
      <c r="D72" s="483">
        <v>44252</v>
      </c>
      <c r="E72" s="298">
        <v>304</v>
      </c>
      <c r="F72" s="298">
        <v>304.75</v>
      </c>
      <c r="G72" s="299">
        <v>300.60000000000002</v>
      </c>
      <c r="H72" s="299">
        <v>297.20000000000005</v>
      </c>
      <c r="I72" s="299">
        <v>293.05000000000007</v>
      </c>
      <c r="J72" s="299">
        <v>308.14999999999998</v>
      </c>
      <c r="K72" s="299">
        <v>312.29999999999995</v>
      </c>
      <c r="L72" s="299">
        <v>315.69999999999993</v>
      </c>
      <c r="M72" s="286">
        <v>308.89999999999998</v>
      </c>
      <c r="N72" s="286">
        <v>301.35000000000002</v>
      </c>
      <c r="O72" s="301">
        <v>29007800</v>
      </c>
      <c r="P72" s="302">
        <v>-6.4484814866176673E-2</v>
      </c>
    </row>
    <row r="73" spans="1:16" ht="15">
      <c r="A73" s="263">
        <v>63</v>
      </c>
      <c r="B73" s="364" t="s">
        <v>72</v>
      </c>
      <c r="C73" s="482" t="s">
        <v>113</v>
      </c>
      <c r="D73" s="483">
        <v>44252</v>
      </c>
      <c r="E73" s="298">
        <v>235.45</v>
      </c>
      <c r="F73" s="298">
        <v>232.46666666666667</v>
      </c>
      <c r="G73" s="299">
        <v>228.68333333333334</v>
      </c>
      <c r="H73" s="299">
        <v>221.91666666666666</v>
      </c>
      <c r="I73" s="299">
        <v>218.13333333333333</v>
      </c>
      <c r="J73" s="299">
        <v>239.23333333333335</v>
      </c>
      <c r="K73" s="299">
        <v>243.01666666666671</v>
      </c>
      <c r="L73" s="299">
        <v>249.78333333333336</v>
      </c>
      <c r="M73" s="286">
        <v>236.25</v>
      </c>
      <c r="N73" s="286">
        <v>225.7</v>
      </c>
      <c r="O73" s="301">
        <v>38672100</v>
      </c>
      <c r="P73" s="302">
        <v>0.10525503511073385</v>
      </c>
    </row>
    <row r="74" spans="1:16" ht="15">
      <c r="A74" s="263">
        <v>64</v>
      </c>
      <c r="B74" s="364" t="s">
        <v>49</v>
      </c>
      <c r="C74" s="482" t="s">
        <v>114</v>
      </c>
      <c r="D74" s="483">
        <v>44252</v>
      </c>
      <c r="E74" s="298">
        <v>2170.5</v>
      </c>
      <c r="F74" s="298">
        <v>2181.9333333333334</v>
      </c>
      <c r="G74" s="299">
        <v>2154.8666666666668</v>
      </c>
      <c r="H74" s="299">
        <v>2139.2333333333336</v>
      </c>
      <c r="I74" s="299">
        <v>2112.166666666667</v>
      </c>
      <c r="J74" s="299">
        <v>2197.5666666666666</v>
      </c>
      <c r="K74" s="299">
        <v>2224.6333333333332</v>
      </c>
      <c r="L74" s="299">
        <v>2240.2666666666664</v>
      </c>
      <c r="M74" s="286">
        <v>2209</v>
      </c>
      <c r="N74" s="286">
        <v>2166.3000000000002</v>
      </c>
      <c r="O74" s="301">
        <v>9392700</v>
      </c>
      <c r="P74" s="302">
        <v>2.4073528930755896E-2</v>
      </c>
    </row>
    <row r="75" spans="1:16" ht="15">
      <c r="A75" s="263">
        <v>65</v>
      </c>
      <c r="B75" s="364" t="s">
        <v>56</v>
      </c>
      <c r="C75" s="482" t="s">
        <v>115</v>
      </c>
      <c r="D75" s="483">
        <v>44252</v>
      </c>
      <c r="E75" s="298">
        <v>221.9</v>
      </c>
      <c r="F75" s="298">
        <v>223.63333333333333</v>
      </c>
      <c r="G75" s="299">
        <v>218.76666666666665</v>
      </c>
      <c r="H75" s="299">
        <v>215.63333333333333</v>
      </c>
      <c r="I75" s="299">
        <v>210.76666666666665</v>
      </c>
      <c r="J75" s="299">
        <v>226.76666666666665</v>
      </c>
      <c r="K75" s="299">
        <v>231.63333333333333</v>
      </c>
      <c r="L75" s="299">
        <v>234.76666666666665</v>
      </c>
      <c r="M75" s="286">
        <v>228.5</v>
      </c>
      <c r="N75" s="286">
        <v>220.5</v>
      </c>
      <c r="O75" s="301">
        <v>33480000</v>
      </c>
      <c r="P75" s="302">
        <v>-2.825265430987943E-2</v>
      </c>
    </row>
    <row r="76" spans="1:16" ht="15">
      <c r="A76" s="263">
        <v>66</v>
      </c>
      <c r="B76" s="364" t="s">
        <v>53</v>
      </c>
      <c r="C76" t="s">
        <v>116</v>
      </c>
      <c r="D76" s="483">
        <v>44252</v>
      </c>
      <c r="E76" s="427">
        <v>659.25</v>
      </c>
      <c r="F76" s="427">
        <v>658.98333333333335</v>
      </c>
      <c r="G76" s="428">
        <v>651.81666666666672</v>
      </c>
      <c r="H76" s="428">
        <v>644.38333333333333</v>
      </c>
      <c r="I76" s="428">
        <v>637.2166666666667</v>
      </c>
      <c r="J76" s="428">
        <v>666.41666666666674</v>
      </c>
      <c r="K76" s="428">
        <v>673.58333333333326</v>
      </c>
      <c r="L76" s="428">
        <v>681.01666666666677</v>
      </c>
      <c r="M76" s="429">
        <v>666.15</v>
      </c>
      <c r="N76" s="429">
        <v>651.54999999999995</v>
      </c>
      <c r="O76" s="430">
        <v>115937250</v>
      </c>
      <c r="P76" s="431">
        <v>-1.76400250985592E-3</v>
      </c>
    </row>
    <row r="77" spans="1:16" ht="15">
      <c r="A77" s="263">
        <v>67</v>
      </c>
      <c r="B77" s="384" t="s">
        <v>56</v>
      </c>
      <c r="C77" s="482" t="s">
        <v>253</v>
      </c>
      <c r="D77" s="483">
        <v>44252</v>
      </c>
      <c r="E77" s="298">
        <v>1499.5</v>
      </c>
      <c r="F77" s="298">
        <v>1512.8500000000001</v>
      </c>
      <c r="G77" s="299">
        <v>1481.7000000000003</v>
      </c>
      <c r="H77" s="299">
        <v>1463.9</v>
      </c>
      <c r="I77" s="299">
        <v>1432.7500000000002</v>
      </c>
      <c r="J77" s="299">
        <v>1530.6500000000003</v>
      </c>
      <c r="K77" s="299">
        <v>1561.8000000000004</v>
      </c>
      <c r="L77" s="299">
        <v>1579.6000000000004</v>
      </c>
      <c r="M77" s="286">
        <v>1544</v>
      </c>
      <c r="N77" s="286">
        <v>1495.05</v>
      </c>
      <c r="O77" s="301">
        <v>1007250</v>
      </c>
      <c r="P77" s="302">
        <v>7.2248193795155123E-3</v>
      </c>
    </row>
    <row r="78" spans="1:16" ht="15">
      <c r="A78" s="263">
        <v>68</v>
      </c>
      <c r="B78" s="364" t="s">
        <v>56</v>
      </c>
      <c r="C78" s="482" t="s">
        <v>117</v>
      </c>
      <c r="D78" s="483">
        <v>44252</v>
      </c>
      <c r="E78" s="298">
        <v>489.15</v>
      </c>
      <c r="F78" s="298">
        <v>493.58333333333331</v>
      </c>
      <c r="G78" s="299">
        <v>483.21666666666664</v>
      </c>
      <c r="H78" s="299">
        <v>477.2833333333333</v>
      </c>
      <c r="I78" s="299">
        <v>466.91666666666663</v>
      </c>
      <c r="J78" s="299">
        <v>499.51666666666665</v>
      </c>
      <c r="K78" s="299">
        <v>509.88333333333333</v>
      </c>
      <c r="L78" s="299">
        <v>515.81666666666661</v>
      </c>
      <c r="M78" s="286">
        <v>503.95</v>
      </c>
      <c r="N78" s="286">
        <v>487.65</v>
      </c>
      <c r="O78" s="301">
        <v>8388000</v>
      </c>
      <c r="P78" s="302">
        <v>-4.6872336799045511E-2</v>
      </c>
    </row>
    <row r="79" spans="1:16" ht="15">
      <c r="A79" s="263">
        <v>69</v>
      </c>
      <c r="B79" s="364" t="s">
        <v>67</v>
      </c>
      <c r="C79" s="482" t="s">
        <v>118</v>
      </c>
      <c r="D79" s="483">
        <v>44252</v>
      </c>
      <c r="E79" s="298">
        <v>11.9</v>
      </c>
      <c r="F79" s="298">
        <v>12</v>
      </c>
      <c r="G79" s="299">
        <v>11.6</v>
      </c>
      <c r="H79" s="299">
        <v>11.299999999999999</v>
      </c>
      <c r="I79" s="299">
        <v>10.899999999999999</v>
      </c>
      <c r="J79" s="299">
        <v>12.3</v>
      </c>
      <c r="K79" s="299">
        <v>12.7</v>
      </c>
      <c r="L79" s="299">
        <v>13.000000000000002</v>
      </c>
      <c r="M79" s="286">
        <v>12.4</v>
      </c>
      <c r="N79" s="286">
        <v>11.7</v>
      </c>
      <c r="O79" s="301">
        <v>1052520000</v>
      </c>
      <c r="P79" s="302">
        <v>0.11949966495421041</v>
      </c>
    </row>
    <row r="80" spans="1:16" ht="15">
      <c r="A80" s="263">
        <v>70</v>
      </c>
      <c r="B80" s="364" t="s">
        <v>53</v>
      </c>
      <c r="C80" s="482" t="s">
        <v>119</v>
      </c>
      <c r="D80" s="483">
        <v>44252</v>
      </c>
      <c r="E80" s="298">
        <v>56.45</v>
      </c>
      <c r="F80" s="298">
        <v>55.616666666666674</v>
      </c>
      <c r="G80" s="299">
        <v>53.633333333333347</v>
      </c>
      <c r="H80" s="299">
        <v>50.81666666666667</v>
      </c>
      <c r="I80" s="299">
        <v>48.833333333333343</v>
      </c>
      <c r="J80" s="299">
        <v>58.433333333333351</v>
      </c>
      <c r="K80" s="299">
        <v>60.416666666666671</v>
      </c>
      <c r="L80" s="299">
        <v>63.233333333333356</v>
      </c>
      <c r="M80" s="286">
        <v>57.6</v>
      </c>
      <c r="N80" s="286">
        <v>52.8</v>
      </c>
      <c r="O80" s="301">
        <v>175294000</v>
      </c>
      <c r="P80" s="302">
        <v>-3.3015407190022009E-2</v>
      </c>
    </row>
    <row r="81" spans="1:16" ht="15">
      <c r="A81" s="263">
        <v>71</v>
      </c>
      <c r="B81" s="364" t="s">
        <v>72</v>
      </c>
      <c r="C81" s="482" t="s">
        <v>120</v>
      </c>
      <c r="D81" s="483">
        <v>44252</v>
      </c>
      <c r="E81" s="298">
        <v>546.5</v>
      </c>
      <c r="F81" s="298">
        <v>548.35</v>
      </c>
      <c r="G81" s="299">
        <v>541.80000000000007</v>
      </c>
      <c r="H81" s="299">
        <v>537.1</v>
      </c>
      <c r="I81" s="299">
        <v>530.55000000000007</v>
      </c>
      <c r="J81" s="299">
        <v>553.05000000000007</v>
      </c>
      <c r="K81" s="299">
        <v>559.6</v>
      </c>
      <c r="L81" s="299">
        <v>564.30000000000007</v>
      </c>
      <c r="M81" s="286">
        <v>554.9</v>
      </c>
      <c r="N81" s="286">
        <v>543.65</v>
      </c>
      <c r="O81" s="301">
        <v>6067875</v>
      </c>
      <c r="P81" s="302">
        <v>1.4016544117647059E-2</v>
      </c>
    </row>
    <row r="82" spans="1:16" ht="15">
      <c r="A82" s="263">
        <v>72</v>
      </c>
      <c r="B82" s="364" t="s">
        <v>39</v>
      </c>
      <c r="C82" s="482" t="s">
        <v>121</v>
      </c>
      <c r="D82" s="483">
        <v>44252</v>
      </c>
      <c r="E82" s="298">
        <v>1616.15</v>
      </c>
      <c r="F82" s="298">
        <v>1611.3000000000002</v>
      </c>
      <c r="G82" s="299">
        <v>1586.6500000000003</v>
      </c>
      <c r="H82" s="299">
        <v>1557.15</v>
      </c>
      <c r="I82" s="299">
        <v>1532.5000000000002</v>
      </c>
      <c r="J82" s="299">
        <v>1640.8000000000004</v>
      </c>
      <c r="K82" s="299">
        <v>1665.45</v>
      </c>
      <c r="L82" s="299">
        <v>1694.9500000000005</v>
      </c>
      <c r="M82" s="286">
        <v>1635.95</v>
      </c>
      <c r="N82" s="286">
        <v>1581.8</v>
      </c>
      <c r="O82" s="301">
        <v>2986500</v>
      </c>
      <c r="P82" s="302">
        <v>1.6507828454731109E-2</v>
      </c>
    </row>
    <row r="83" spans="1:16" ht="15">
      <c r="A83" s="263">
        <v>73</v>
      </c>
      <c r="B83" s="364" t="s">
        <v>53</v>
      </c>
      <c r="C83" s="482" t="s">
        <v>122</v>
      </c>
      <c r="D83" s="483">
        <v>44252</v>
      </c>
      <c r="E83" s="298">
        <v>1033.55</v>
      </c>
      <c r="F83" s="298">
        <v>1049.0166666666667</v>
      </c>
      <c r="G83" s="299">
        <v>1010.5333333333333</v>
      </c>
      <c r="H83" s="299">
        <v>987.51666666666665</v>
      </c>
      <c r="I83" s="299">
        <v>949.0333333333333</v>
      </c>
      <c r="J83" s="299">
        <v>1072.0333333333333</v>
      </c>
      <c r="K83" s="299">
        <v>1110.5166666666664</v>
      </c>
      <c r="L83" s="299">
        <v>1133.5333333333333</v>
      </c>
      <c r="M83" s="286">
        <v>1087.5</v>
      </c>
      <c r="N83" s="286">
        <v>1026</v>
      </c>
      <c r="O83" s="301">
        <v>24250500</v>
      </c>
      <c r="P83" s="302">
        <v>-6.323877068557919E-2</v>
      </c>
    </row>
    <row r="84" spans="1:16" ht="15">
      <c r="A84" s="263">
        <v>74</v>
      </c>
      <c r="B84" s="364" t="s">
        <v>67</v>
      </c>
      <c r="C84" s="482" t="s">
        <v>831</v>
      </c>
      <c r="D84" s="483">
        <v>44252</v>
      </c>
      <c r="E84" s="298">
        <v>256.55</v>
      </c>
      <c r="F84" s="298">
        <v>254.33333333333334</v>
      </c>
      <c r="G84" s="299">
        <v>250.2166666666667</v>
      </c>
      <c r="H84" s="299">
        <v>243.88333333333335</v>
      </c>
      <c r="I84" s="299">
        <v>239.76666666666671</v>
      </c>
      <c r="J84" s="299">
        <v>260.66666666666669</v>
      </c>
      <c r="K84" s="299">
        <v>264.7833333333333</v>
      </c>
      <c r="L84" s="299">
        <v>271.11666666666667</v>
      </c>
      <c r="M84" s="286">
        <v>258.45</v>
      </c>
      <c r="N84" s="286">
        <v>248</v>
      </c>
      <c r="O84" s="301">
        <v>11438000</v>
      </c>
      <c r="P84" s="302">
        <v>-8.4951456310679609E-3</v>
      </c>
    </row>
    <row r="85" spans="1:16" ht="15">
      <c r="A85" s="263">
        <v>75</v>
      </c>
      <c r="B85" s="364" t="s">
        <v>106</v>
      </c>
      <c r="C85" s="482" t="s">
        <v>124</v>
      </c>
      <c r="D85" s="483">
        <v>44252</v>
      </c>
      <c r="E85" s="298">
        <v>1283.8499999999999</v>
      </c>
      <c r="F85" s="298">
        <v>1287.6666666666667</v>
      </c>
      <c r="G85" s="299">
        <v>1276.3333333333335</v>
      </c>
      <c r="H85" s="299">
        <v>1268.8166666666668</v>
      </c>
      <c r="I85" s="299">
        <v>1257.4833333333336</v>
      </c>
      <c r="J85" s="299">
        <v>1295.1833333333334</v>
      </c>
      <c r="K85" s="299">
        <v>1306.5166666666669</v>
      </c>
      <c r="L85" s="299">
        <v>1314.0333333333333</v>
      </c>
      <c r="M85" s="286">
        <v>1299</v>
      </c>
      <c r="N85" s="286">
        <v>1280.1500000000001</v>
      </c>
      <c r="O85" s="301">
        <v>35098200</v>
      </c>
      <c r="P85" s="302">
        <v>1.393583277000676E-2</v>
      </c>
    </row>
    <row r="86" spans="1:16" ht="15">
      <c r="A86" s="263">
        <v>76</v>
      </c>
      <c r="B86" s="364" t="s">
        <v>72</v>
      </c>
      <c r="C86" s="482" t="s">
        <v>125</v>
      </c>
      <c r="D86" s="483">
        <v>44252</v>
      </c>
      <c r="E86" s="298">
        <v>95.4</v>
      </c>
      <c r="F86" s="298">
        <v>95.466666666666654</v>
      </c>
      <c r="G86" s="299">
        <v>94.933333333333309</v>
      </c>
      <c r="H86" s="299">
        <v>94.466666666666654</v>
      </c>
      <c r="I86" s="299">
        <v>93.933333333333309</v>
      </c>
      <c r="J86" s="299">
        <v>95.933333333333309</v>
      </c>
      <c r="K86" s="299">
        <v>96.46666666666664</v>
      </c>
      <c r="L86" s="299">
        <v>96.933333333333309</v>
      </c>
      <c r="M86" s="286">
        <v>96</v>
      </c>
      <c r="N86" s="286">
        <v>95</v>
      </c>
      <c r="O86" s="301">
        <v>66592500</v>
      </c>
      <c r="P86" s="302">
        <v>4.8832923832923834E-2</v>
      </c>
    </row>
    <row r="87" spans="1:16" ht="15">
      <c r="A87" s="263">
        <v>77</v>
      </c>
      <c r="B87" s="364" t="s">
        <v>49</v>
      </c>
      <c r="C87" s="482" t="s">
        <v>126</v>
      </c>
      <c r="D87" s="483">
        <v>44252</v>
      </c>
      <c r="E87" s="298">
        <v>213.35</v>
      </c>
      <c r="F87" s="298">
        <v>213.16666666666666</v>
      </c>
      <c r="G87" s="299">
        <v>212.2833333333333</v>
      </c>
      <c r="H87" s="299">
        <v>211.21666666666664</v>
      </c>
      <c r="I87" s="299">
        <v>210.33333333333329</v>
      </c>
      <c r="J87" s="299">
        <v>214.23333333333332</v>
      </c>
      <c r="K87" s="299">
        <v>215.1166666666667</v>
      </c>
      <c r="L87" s="299">
        <v>216.18333333333334</v>
      </c>
      <c r="M87" s="286">
        <v>214.05</v>
      </c>
      <c r="N87" s="286">
        <v>212.1</v>
      </c>
      <c r="O87" s="301">
        <v>156096000</v>
      </c>
      <c r="P87" s="302">
        <v>-8.4559720302463618E-3</v>
      </c>
    </row>
    <row r="88" spans="1:16" ht="15">
      <c r="A88" s="263">
        <v>78</v>
      </c>
      <c r="B88" s="364" t="s">
        <v>111</v>
      </c>
      <c r="C88" s="482" t="s">
        <v>127</v>
      </c>
      <c r="D88" s="483">
        <v>44252</v>
      </c>
      <c r="E88" s="298">
        <v>325.95</v>
      </c>
      <c r="F88" s="298">
        <v>326.08333333333331</v>
      </c>
      <c r="G88" s="299">
        <v>321.16666666666663</v>
      </c>
      <c r="H88" s="299">
        <v>316.38333333333333</v>
      </c>
      <c r="I88" s="299">
        <v>311.46666666666664</v>
      </c>
      <c r="J88" s="299">
        <v>330.86666666666662</v>
      </c>
      <c r="K88" s="299">
        <v>335.78333333333325</v>
      </c>
      <c r="L88" s="299">
        <v>340.56666666666661</v>
      </c>
      <c r="M88" s="286">
        <v>331</v>
      </c>
      <c r="N88" s="286">
        <v>321.3</v>
      </c>
      <c r="O88" s="301">
        <v>25130000</v>
      </c>
      <c r="P88" s="302">
        <v>-2.4267132595612504E-2</v>
      </c>
    </row>
    <row r="89" spans="1:16" ht="15">
      <c r="A89" s="263">
        <v>79</v>
      </c>
      <c r="B89" s="364" t="s">
        <v>111</v>
      </c>
      <c r="C89" s="482" t="s">
        <v>128</v>
      </c>
      <c r="D89" s="483">
        <v>44252</v>
      </c>
      <c r="E89" s="298">
        <v>408.75</v>
      </c>
      <c r="F89" s="298">
        <v>407.09999999999997</v>
      </c>
      <c r="G89" s="299">
        <v>402.89999999999992</v>
      </c>
      <c r="H89" s="299">
        <v>397.04999999999995</v>
      </c>
      <c r="I89" s="299">
        <v>392.84999999999991</v>
      </c>
      <c r="J89" s="299">
        <v>412.94999999999993</v>
      </c>
      <c r="K89" s="299">
        <v>417.15</v>
      </c>
      <c r="L89" s="299">
        <v>422.99999999999994</v>
      </c>
      <c r="M89" s="286">
        <v>411.3</v>
      </c>
      <c r="N89" s="286">
        <v>401.25</v>
      </c>
      <c r="O89" s="301">
        <v>32713200</v>
      </c>
      <c r="P89" s="302">
        <v>-2.0850169710683691E-2</v>
      </c>
    </row>
    <row r="90" spans="1:16" ht="15">
      <c r="A90" s="263">
        <v>80</v>
      </c>
      <c r="B90" s="364" t="s">
        <v>39</v>
      </c>
      <c r="C90" s="482" t="s">
        <v>129</v>
      </c>
      <c r="D90" s="483">
        <v>44252</v>
      </c>
      <c r="E90" s="298">
        <v>2884.95</v>
      </c>
      <c r="F90" s="298">
        <v>2899.1166666666668</v>
      </c>
      <c r="G90" s="299">
        <v>2853.3333333333335</v>
      </c>
      <c r="H90" s="299">
        <v>2821.7166666666667</v>
      </c>
      <c r="I90" s="299">
        <v>2775.9333333333334</v>
      </c>
      <c r="J90" s="299">
        <v>2930.7333333333336</v>
      </c>
      <c r="K90" s="299">
        <v>2976.5166666666664</v>
      </c>
      <c r="L90" s="299">
        <v>3008.1333333333337</v>
      </c>
      <c r="M90" s="286">
        <v>2944.9</v>
      </c>
      <c r="N90" s="286">
        <v>2867.5</v>
      </c>
      <c r="O90" s="301">
        <v>1562000</v>
      </c>
      <c r="P90" s="302">
        <v>-5.3906723198061779E-2</v>
      </c>
    </row>
    <row r="91" spans="1:16" ht="15">
      <c r="A91" s="263">
        <v>81</v>
      </c>
      <c r="B91" s="364" t="s">
        <v>53</v>
      </c>
      <c r="C91" s="482" t="s">
        <v>131</v>
      </c>
      <c r="D91" s="483">
        <v>44252</v>
      </c>
      <c r="E91" s="298">
        <v>1985.55</v>
      </c>
      <c r="F91" s="298">
        <v>1992.1833333333334</v>
      </c>
      <c r="G91" s="299">
        <v>1961.3666666666668</v>
      </c>
      <c r="H91" s="299">
        <v>1937.1833333333334</v>
      </c>
      <c r="I91" s="299">
        <v>1906.3666666666668</v>
      </c>
      <c r="J91" s="299">
        <v>2016.3666666666668</v>
      </c>
      <c r="K91" s="299">
        <v>2047.1833333333334</v>
      </c>
      <c r="L91" s="299">
        <v>2071.3666666666668</v>
      </c>
      <c r="M91" s="286">
        <v>2023</v>
      </c>
      <c r="N91" s="286">
        <v>1968</v>
      </c>
      <c r="O91" s="301">
        <v>14936000</v>
      </c>
      <c r="P91" s="302">
        <v>2.0932853845740968E-3</v>
      </c>
    </row>
    <row r="92" spans="1:16" ht="15">
      <c r="A92" s="263">
        <v>82</v>
      </c>
      <c r="B92" s="364" t="s">
        <v>56</v>
      </c>
      <c r="C92" s="482" t="s">
        <v>132</v>
      </c>
      <c r="D92" s="483">
        <v>44252</v>
      </c>
      <c r="E92" s="427">
        <v>97.75</v>
      </c>
      <c r="F92" s="427">
        <v>97.866666666666674</v>
      </c>
      <c r="G92" s="428">
        <v>96.583333333333343</v>
      </c>
      <c r="H92" s="428">
        <v>95.416666666666671</v>
      </c>
      <c r="I92" s="428">
        <v>94.13333333333334</v>
      </c>
      <c r="J92" s="428">
        <v>99.033333333333346</v>
      </c>
      <c r="K92" s="428">
        <v>100.31666666666668</v>
      </c>
      <c r="L92" s="428">
        <v>101.48333333333335</v>
      </c>
      <c r="M92" s="429">
        <v>99.15</v>
      </c>
      <c r="N92" s="429">
        <v>96.7</v>
      </c>
      <c r="O92" s="430">
        <v>41826788</v>
      </c>
      <c r="P92" s="431">
        <v>6.2258480034349502E-3</v>
      </c>
    </row>
    <row r="93" spans="1:16" ht="15">
      <c r="A93" s="263">
        <v>83</v>
      </c>
      <c r="B93" s="384" t="s">
        <v>39</v>
      </c>
      <c r="C93" s="482" t="s">
        <v>349</v>
      </c>
      <c r="D93" s="483">
        <v>44252</v>
      </c>
      <c r="E93" s="298">
        <v>2603.3000000000002</v>
      </c>
      <c r="F93" s="298">
        <v>2548.4833333333331</v>
      </c>
      <c r="G93" s="299">
        <v>2459.7666666666664</v>
      </c>
      <c r="H93" s="299">
        <v>2316.2333333333331</v>
      </c>
      <c r="I93" s="299">
        <v>2227.5166666666664</v>
      </c>
      <c r="J93" s="299">
        <v>2692.0166666666664</v>
      </c>
      <c r="K93" s="299">
        <v>2780.7333333333327</v>
      </c>
      <c r="L93" s="299">
        <v>2924.2666666666664</v>
      </c>
      <c r="M93" s="286">
        <v>2637.2</v>
      </c>
      <c r="N93" s="286">
        <v>2404.9499999999998</v>
      </c>
      <c r="O93" s="301">
        <v>165250</v>
      </c>
      <c r="P93" s="302">
        <v>0.73036649214659688</v>
      </c>
    </row>
    <row r="94" spans="1:16" ht="15">
      <c r="A94" s="263">
        <v>84</v>
      </c>
      <c r="B94" s="364" t="s">
        <v>56</v>
      </c>
      <c r="C94" s="482" t="s">
        <v>133</v>
      </c>
      <c r="D94" s="483">
        <v>44252</v>
      </c>
      <c r="E94" s="298">
        <v>472.05</v>
      </c>
      <c r="F94" s="298">
        <v>471.61666666666662</v>
      </c>
      <c r="G94" s="299">
        <v>464.68333333333322</v>
      </c>
      <c r="H94" s="299">
        <v>457.31666666666661</v>
      </c>
      <c r="I94" s="299">
        <v>450.38333333333321</v>
      </c>
      <c r="J94" s="299">
        <v>478.98333333333323</v>
      </c>
      <c r="K94" s="299">
        <v>485.91666666666663</v>
      </c>
      <c r="L94" s="299">
        <v>493.28333333333325</v>
      </c>
      <c r="M94" s="286">
        <v>478.55</v>
      </c>
      <c r="N94" s="286">
        <v>464.25</v>
      </c>
      <c r="O94" s="301">
        <v>9688000</v>
      </c>
      <c r="P94" s="302">
        <v>3.6815068493150686E-2</v>
      </c>
    </row>
    <row r="95" spans="1:16" ht="15">
      <c r="A95" s="263">
        <v>85</v>
      </c>
      <c r="B95" s="364" t="s">
        <v>63</v>
      </c>
      <c r="C95" s="482" t="s">
        <v>134</v>
      </c>
      <c r="D95" s="483">
        <v>44252</v>
      </c>
      <c r="E95" s="298">
        <v>1549.7</v>
      </c>
      <c r="F95" s="298">
        <v>1552.4666666666665</v>
      </c>
      <c r="G95" s="299">
        <v>1536.383333333333</v>
      </c>
      <c r="H95" s="299">
        <v>1523.0666666666666</v>
      </c>
      <c r="I95" s="299">
        <v>1506.9833333333331</v>
      </c>
      <c r="J95" s="299">
        <v>1565.7833333333328</v>
      </c>
      <c r="K95" s="299">
        <v>1581.8666666666663</v>
      </c>
      <c r="L95" s="299">
        <v>1595.1833333333327</v>
      </c>
      <c r="M95" s="286">
        <v>1568.55</v>
      </c>
      <c r="N95" s="286">
        <v>1539.15</v>
      </c>
      <c r="O95" s="301">
        <v>13552175</v>
      </c>
      <c r="P95" s="302">
        <v>-2.7924687962767084E-3</v>
      </c>
    </row>
    <row r="96" spans="1:16" ht="15">
      <c r="A96" s="263">
        <v>86</v>
      </c>
      <c r="B96" s="364" t="s">
        <v>51</v>
      </c>
      <c r="C96" s="482" t="s">
        <v>135</v>
      </c>
      <c r="D96" s="483">
        <v>44252</v>
      </c>
      <c r="E96" s="298">
        <v>1065.8</v>
      </c>
      <c r="F96" s="298">
        <v>1072.8166666666666</v>
      </c>
      <c r="G96" s="299">
        <v>1039.0833333333333</v>
      </c>
      <c r="H96" s="299">
        <v>1012.3666666666666</v>
      </c>
      <c r="I96" s="299">
        <v>978.63333333333321</v>
      </c>
      <c r="J96" s="299">
        <v>1099.5333333333333</v>
      </c>
      <c r="K96" s="299">
        <v>1133.2666666666669</v>
      </c>
      <c r="L96" s="299">
        <v>1159.9833333333333</v>
      </c>
      <c r="M96" s="286">
        <v>1106.55</v>
      </c>
      <c r="N96" s="286">
        <v>1046.0999999999999</v>
      </c>
      <c r="O96" s="301">
        <v>9208050</v>
      </c>
      <c r="P96" s="302">
        <v>8.1029837341582672E-2</v>
      </c>
    </row>
    <row r="97" spans="1:16" ht="15">
      <c r="A97" s="263">
        <v>87</v>
      </c>
      <c r="B97" s="364" t="s">
        <v>43</v>
      </c>
      <c r="C97" s="482" t="s">
        <v>136</v>
      </c>
      <c r="D97" s="483">
        <v>44252</v>
      </c>
      <c r="E97" s="298">
        <v>915.25</v>
      </c>
      <c r="F97" s="298">
        <v>915.83333333333337</v>
      </c>
      <c r="G97" s="299">
        <v>907.81666666666672</v>
      </c>
      <c r="H97" s="299">
        <v>900.38333333333333</v>
      </c>
      <c r="I97" s="299">
        <v>892.36666666666667</v>
      </c>
      <c r="J97" s="299">
        <v>923.26666666666677</v>
      </c>
      <c r="K97" s="299">
        <v>931.28333333333342</v>
      </c>
      <c r="L97" s="299">
        <v>938.71666666666681</v>
      </c>
      <c r="M97" s="286">
        <v>923.85</v>
      </c>
      <c r="N97" s="286">
        <v>908.4</v>
      </c>
      <c r="O97" s="301">
        <v>10803800</v>
      </c>
      <c r="P97" s="302">
        <v>-1.4557527774230621E-2</v>
      </c>
    </row>
    <row r="98" spans="1:16" ht="15">
      <c r="A98" s="263">
        <v>88</v>
      </c>
      <c r="B98" s="364" t="s">
        <v>56</v>
      </c>
      <c r="C98" s="482" t="s">
        <v>137</v>
      </c>
      <c r="D98" s="483">
        <v>44252</v>
      </c>
      <c r="E98" s="298">
        <v>216.4</v>
      </c>
      <c r="F98" s="298">
        <v>217.48333333333335</v>
      </c>
      <c r="G98" s="299">
        <v>214.41666666666669</v>
      </c>
      <c r="H98" s="299">
        <v>212.43333333333334</v>
      </c>
      <c r="I98" s="299">
        <v>209.36666666666667</v>
      </c>
      <c r="J98" s="299">
        <v>219.4666666666667</v>
      </c>
      <c r="K98" s="299">
        <v>222.53333333333336</v>
      </c>
      <c r="L98" s="299">
        <v>224.51666666666671</v>
      </c>
      <c r="M98" s="286">
        <v>220.55</v>
      </c>
      <c r="N98" s="286">
        <v>215.5</v>
      </c>
      <c r="O98" s="301">
        <v>16456000</v>
      </c>
      <c r="P98" s="302">
        <v>6.8016614745586707E-2</v>
      </c>
    </row>
    <row r="99" spans="1:16" ht="15">
      <c r="A99" s="263">
        <v>89</v>
      </c>
      <c r="B99" s="364" t="s">
        <v>56</v>
      </c>
      <c r="C99" s="482" t="s">
        <v>138</v>
      </c>
      <c r="D99" s="483">
        <v>44252</v>
      </c>
      <c r="E99" s="298">
        <v>177.45</v>
      </c>
      <c r="F99" s="298">
        <v>177.25</v>
      </c>
      <c r="G99" s="299">
        <v>175.1</v>
      </c>
      <c r="H99" s="299">
        <v>172.75</v>
      </c>
      <c r="I99" s="299">
        <v>170.6</v>
      </c>
      <c r="J99" s="299">
        <v>179.6</v>
      </c>
      <c r="K99" s="299">
        <v>181.74999999999997</v>
      </c>
      <c r="L99" s="299">
        <v>184.1</v>
      </c>
      <c r="M99" s="286">
        <v>179.4</v>
      </c>
      <c r="N99" s="286">
        <v>174.9</v>
      </c>
      <c r="O99" s="301">
        <v>18168000</v>
      </c>
      <c r="P99" s="302">
        <v>-3.5054174633524539E-2</v>
      </c>
    </row>
    <row r="100" spans="1:16" ht="15">
      <c r="A100" s="263">
        <v>90</v>
      </c>
      <c r="B100" s="364" t="s">
        <v>49</v>
      </c>
      <c r="C100" s="482" t="s">
        <v>139</v>
      </c>
      <c r="D100" s="483">
        <v>44252</v>
      </c>
      <c r="E100" s="298">
        <v>416.55</v>
      </c>
      <c r="F100" s="298">
        <v>414.2833333333333</v>
      </c>
      <c r="G100" s="299">
        <v>410.06666666666661</v>
      </c>
      <c r="H100" s="299">
        <v>403.58333333333331</v>
      </c>
      <c r="I100" s="299">
        <v>399.36666666666662</v>
      </c>
      <c r="J100" s="299">
        <v>420.76666666666659</v>
      </c>
      <c r="K100" s="299">
        <v>424.98333333333329</v>
      </c>
      <c r="L100" s="299">
        <v>431.46666666666658</v>
      </c>
      <c r="M100" s="286">
        <v>418.5</v>
      </c>
      <c r="N100" s="286">
        <v>407.8</v>
      </c>
      <c r="O100" s="301">
        <v>8594000</v>
      </c>
      <c r="P100" s="302">
        <v>-1.9844890510948905E-2</v>
      </c>
    </row>
    <row r="101" spans="1:16" ht="15">
      <c r="A101" s="263">
        <v>91</v>
      </c>
      <c r="B101" s="364" t="s">
        <v>43</v>
      </c>
      <c r="C101" s="482" t="s">
        <v>140</v>
      </c>
      <c r="D101" s="483">
        <v>44252</v>
      </c>
      <c r="E101" s="298">
        <v>7515.15</v>
      </c>
      <c r="F101" s="298">
        <v>7562.95</v>
      </c>
      <c r="G101" s="299">
        <v>7424.2</v>
      </c>
      <c r="H101" s="299">
        <v>7333.25</v>
      </c>
      <c r="I101" s="299">
        <v>7194.5</v>
      </c>
      <c r="J101" s="299">
        <v>7653.9</v>
      </c>
      <c r="K101" s="299">
        <v>7792.65</v>
      </c>
      <c r="L101" s="299">
        <v>7883.5999999999995</v>
      </c>
      <c r="M101" s="286">
        <v>7701.7</v>
      </c>
      <c r="N101" s="286">
        <v>7472</v>
      </c>
      <c r="O101" s="301">
        <v>2594200</v>
      </c>
      <c r="P101" s="302">
        <v>3.0999125665686352E-2</v>
      </c>
    </row>
    <row r="102" spans="1:16" ht="15">
      <c r="A102" s="263">
        <v>92</v>
      </c>
      <c r="B102" s="364" t="s">
        <v>49</v>
      </c>
      <c r="C102" s="482" t="s">
        <v>141</v>
      </c>
      <c r="D102" s="483">
        <v>44252</v>
      </c>
      <c r="E102" s="298">
        <v>566.1</v>
      </c>
      <c r="F102" s="298">
        <v>565.68333333333328</v>
      </c>
      <c r="G102" s="299">
        <v>561.61666666666656</v>
      </c>
      <c r="H102" s="299">
        <v>557.13333333333333</v>
      </c>
      <c r="I102" s="299">
        <v>553.06666666666661</v>
      </c>
      <c r="J102" s="299">
        <v>570.16666666666652</v>
      </c>
      <c r="K102" s="299">
        <v>574.23333333333335</v>
      </c>
      <c r="L102" s="299">
        <v>578.71666666666647</v>
      </c>
      <c r="M102" s="286">
        <v>569.75</v>
      </c>
      <c r="N102" s="286">
        <v>561.20000000000005</v>
      </c>
      <c r="O102" s="301">
        <v>13877500</v>
      </c>
      <c r="P102" s="302">
        <v>-1.1750044507744348E-2</v>
      </c>
    </row>
    <row r="103" spans="1:16" ht="15">
      <c r="A103" s="263">
        <v>93</v>
      </c>
      <c r="B103" s="364" t="s">
        <v>56</v>
      </c>
      <c r="C103" s="482" t="s">
        <v>142</v>
      </c>
      <c r="D103" s="483">
        <v>44252</v>
      </c>
      <c r="E103" s="298">
        <v>870.6</v>
      </c>
      <c r="F103" s="298">
        <v>865.6</v>
      </c>
      <c r="G103" s="299">
        <v>847</v>
      </c>
      <c r="H103" s="299">
        <v>823.4</v>
      </c>
      <c r="I103" s="299">
        <v>804.8</v>
      </c>
      <c r="J103" s="299">
        <v>889.2</v>
      </c>
      <c r="K103" s="299">
        <v>907.80000000000018</v>
      </c>
      <c r="L103" s="299">
        <v>931.40000000000009</v>
      </c>
      <c r="M103" s="286">
        <v>884.2</v>
      </c>
      <c r="N103" s="286">
        <v>842</v>
      </c>
      <c r="O103" s="301">
        <v>3922100</v>
      </c>
      <c r="P103" s="302">
        <v>2.2018970189701895E-2</v>
      </c>
    </row>
    <row r="104" spans="1:16" ht="15">
      <c r="A104" s="263">
        <v>94</v>
      </c>
      <c r="B104" s="364" t="s">
        <v>72</v>
      </c>
      <c r="C104" s="482" t="s">
        <v>143</v>
      </c>
      <c r="D104" s="483">
        <v>44252</v>
      </c>
      <c r="E104" s="298">
        <v>1143.8499999999999</v>
      </c>
      <c r="F104" s="298">
        <v>1138.2666666666667</v>
      </c>
      <c r="G104" s="299">
        <v>1127.9333333333334</v>
      </c>
      <c r="H104" s="299">
        <v>1112.0166666666667</v>
      </c>
      <c r="I104" s="299">
        <v>1101.6833333333334</v>
      </c>
      <c r="J104" s="299">
        <v>1154.1833333333334</v>
      </c>
      <c r="K104" s="299">
        <v>1164.5166666666669</v>
      </c>
      <c r="L104" s="299">
        <v>1180.4333333333334</v>
      </c>
      <c r="M104" s="286">
        <v>1148.5999999999999</v>
      </c>
      <c r="N104" s="286">
        <v>1122.3499999999999</v>
      </c>
      <c r="O104" s="301">
        <v>1685400</v>
      </c>
      <c r="P104" s="302">
        <v>-1.1611541168191415E-2</v>
      </c>
    </row>
    <row r="105" spans="1:16" ht="15">
      <c r="A105" s="263">
        <v>95</v>
      </c>
      <c r="B105" s="364" t="s">
        <v>106</v>
      </c>
      <c r="C105" s="482" t="s">
        <v>144</v>
      </c>
      <c r="D105" s="483">
        <v>44252</v>
      </c>
      <c r="E105" s="298">
        <v>1678.9</v>
      </c>
      <c r="F105" s="298">
        <v>1687.6000000000001</v>
      </c>
      <c r="G105" s="299">
        <v>1663.3000000000002</v>
      </c>
      <c r="H105" s="299">
        <v>1647.7</v>
      </c>
      <c r="I105" s="299">
        <v>1623.4</v>
      </c>
      <c r="J105" s="299">
        <v>1703.2000000000003</v>
      </c>
      <c r="K105" s="299">
        <v>1727.5</v>
      </c>
      <c r="L105" s="299">
        <v>1743.1000000000004</v>
      </c>
      <c r="M105" s="286">
        <v>1711.9</v>
      </c>
      <c r="N105" s="286">
        <v>1672</v>
      </c>
      <c r="O105" s="301">
        <v>1465600</v>
      </c>
      <c r="P105" s="302">
        <v>-5.3229974160206715E-2</v>
      </c>
    </row>
    <row r="106" spans="1:16" ht="15">
      <c r="A106" s="263">
        <v>96</v>
      </c>
      <c r="B106" s="364" t="s">
        <v>43</v>
      </c>
      <c r="C106" s="482" t="s">
        <v>145</v>
      </c>
      <c r="D106" s="483">
        <v>44252</v>
      </c>
      <c r="E106" s="298">
        <v>228.15</v>
      </c>
      <c r="F106" s="298">
        <v>223.16666666666666</v>
      </c>
      <c r="G106" s="299">
        <v>216.43333333333331</v>
      </c>
      <c r="H106" s="299">
        <v>204.71666666666664</v>
      </c>
      <c r="I106" s="299">
        <v>197.98333333333329</v>
      </c>
      <c r="J106" s="299">
        <v>234.88333333333333</v>
      </c>
      <c r="K106" s="299">
        <v>241.61666666666667</v>
      </c>
      <c r="L106" s="299">
        <v>253.33333333333334</v>
      </c>
      <c r="M106" s="286">
        <v>229.9</v>
      </c>
      <c r="N106" s="286">
        <v>211.45</v>
      </c>
      <c r="O106" s="301">
        <v>35392000</v>
      </c>
      <c r="P106" s="302">
        <v>3.9901275195392841E-2</v>
      </c>
    </row>
    <row r="107" spans="1:16" ht="15">
      <c r="A107" s="263">
        <v>97</v>
      </c>
      <c r="B107" s="364" t="s">
        <v>43</v>
      </c>
      <c r="C107" s="482" t="s">
        <v>146</v>
      </c>
      <c r="D107" s="483">
        <v>44252</v>
      </c>
      <c r="E107" s="298">
        <v>89338.5</v>
      </c>
      <c r="F107" s="298">
        <v>89681.233333333337</v>
      </c>
      <c r="G107" s="299">
        <v>88712.766666666677</v>
      </c>
      <c r="H107" s="299">
        <v>88087.03333333334</v>
      </c>
      <c r="I107" s="299">
        <v>87118.56666666668</v>
      </c>
      <c r="J107" s="299">
        <v>90306.966666666674</v>
      </c>
      <c r="K107" s="299">
        <v>91275.433333333349</v>
      </c>
      <c r="L107" s="299">
        <v>91901.166666666672</v>
      </c>
      <c r="M107" s="286">
        <v>90649.7</v>
      </c>
      <c r="N107" s="286">
        <v>89055.5</v>
      </c>
      <c r="O107" s="301">
        <v>61760</v>
      </c>
      <c r="P107" s="302">
        <v>-3.2372936225315638E-4</v>
      </c>
    </row>
    <row r="108" spans="1:16" ht="15">
      <c r="A108" s="263">
        <v>98</v>
      </c>
      <c r="B108" s="364" t="s">
        <v>56</v>
      </c>
      <c r="C108" s="482" t="s">
        <v>147</v>
      </c>
      <c r="D108" s="483">
        <v>44252</v>
      </c>
      <c r="E108" s="298">
        <v>1322.65</v>
      </c>
      <c r="F108" s="298">
        <v>1322.3166666666666</v>
      </c>
      <c r="G108" s="299">
        <v>1292.0833333333333</v>
      </c>
      <c r="H108" s="299">
        <v>1261.5166666666667</v>
      </c>
      <c r="I108" s="299">
        <v>1231.2833333333333</v>
      </c>
      <c r="J108" s="299">
        <v>1352.8833333333332</v>
      </c>
      <c r="K108" s="299">
        <v>1383.1166666666668</v>
      </c>
      <c r="L108" s="299">
        <v>1413.6833333333332</v>
      </c>
      <c r="M108" s="286">
        <v>1352.55</v>
      </c>
      <c r="N108" s="286">
        <v>1291.75</v>
      </c>
      <c r="O108" s="301">
        <v>4460250</v>
      </c>
      <c r="P108" s="302">
        <v>-1.1140671765879614E-2</v>
      </c>
    </row>
    <row r="109" spans="1:16" ht="15">
      <c r="A109" s="263">
        <v>99</v>
      </c>
      <c r="B109" s="364" t="s">
        <v>111</v>
      </c>
      <c r="C109" s="482" t="s">
        <v>148</v>
      </c>
      <c r="D109" s="483">
        <v>44252</v>
      </c>
      <c r="E109" s="298">
        <v>50.75</v>
      </c>
      <c r="F109" s="298">
        <v>50.616666666666667</v>
      </c>
      <c r="G109" s="299">
        <v>49.933333333333337</v>
      </c>
      <c r="H109" s="299">
        <v>49.116666666666667</v>
      </c>
      <c r="I109" s="299">
        <v>48.433333333333337</v>
      </c>
      <c r="J109" s="299">
        <v>51.433333333333337</v>
      </c>
      <c r="K109" s="299">
        <v>52.11666666666666</v>
      </c>
      <c r="L109" s="299">
        <v>52.933333333333337</v>
      </c>
      <c r="M109" s="286">
        <v>51.3</v>
      </c>
      <c r="N109" s="286">
        <v>49.8</v>
      </c>
      <c r="O109" s="301">
        <v>58259000</v>
      </c>
      <c r="P109" s="302">
        <v>-3.2740615297770254E-2</v>
      </c>
    </row>
    <row r="110" spans="1:16" ht="15">
      <c r="A110" s="263">
        <v>100</v>
      </c>
      <c r="B110" s="364" t="s">
        <v>39</v>
      </c>
      <c r="C110" s="482" t="s">
        <v>257</v>
      </c>
      <c r="D110" s="483">
        <v>44252</v>
      </c>
      <c r="E110" s="298">
        <v>4934.45</v>
      </c>
      <c r="F110" s="298">
        <v>4969.2</v>
      </c>
      <c r="G110" s="299">
        <v>4817.25</v>
      </c>
      <c r="H110" s="299">
        <v>4700.05</v>
      </c>
      <c r="I110" s="299">
        <v>4548.1000000000004</v>
      </c>
      <c r="J110" s="299">
        <v>5086.3999999999996</v>
      </c>
      <c r="K110" s="299">
        <v>5238.3499999999985</v>
      </c>
      <c r="L110" s="299">
        <v>5355.5499999999993</v>
      </c>
      <c r="M110" s="286">
        <v>5121.1499999999996</v>
      </c>
      <c r="N110" s="286">
        <v>4852</v>
      </c>
      <c r="O110" s="301">
        <v>897750</v>
      </c>
      <c r="P110" s="302">
        <v>6.2740455756140873E-2</v>
      </c>
    </row>
    <row r="111" spans="1:16" ht="15">
      <c r="A111" s="263">
        <v>101</v>
      </c>
      <c r="B111" s="364" t="s">
        <v>49</v>
      </c>
      <c r="C111" s="482" t="s">
        <v>151</v>
      </c>
      <c r="D111" s="483">
        <v>44252</v>
      </c>
      <c r="E111" s="298">
        <v>16740.25</v>
      </c>
      <c r="F111" s="298">
        <v>16708.116666666665</v>
      </c>
      <c r="G111" s="299">
        <v>16416.23333333333</v>
      </c>
      <c r="H111" s="299">
        <v>16092.216666666664</v>
      </c>
      <c r="I111" s="299">
        <v>15800.333333333328</v>
      </c>
      <c r="J111" s="299">
        <v>17032.133333333331</v>
      </c>
      <c r="K111" s="299">
        <v>17324.01666666667</v>
      </c>
      <c r="L111" s="299">
        <v>17648.033333333333</v>
      </c>
      <c r="M111" s="286">
        <v>17000</v>
      </c>
      <c r="N111" s="286">
        <v>16384.099999999999</v>
      </c>
      <c r="O111" s="301">
        <v>381250</v>
      </c>
      <c r="P111" s="302">
        <v>5.9174885400750103E-2</v>
      </c>
    </row>
    <row r="112" spans="1:16" ht="15">
      <c r="A112" s="263">
        <v>102</v>
      </c>
      <c r="B112" s="364" t="s">
        <v>111</v>
      </c>
      <c r="C112" s="482" t="s">
        <v>152</v>
      </c>
      <c r="D112" s="483">
        <v>44252</v>
      </c>
      <c r="E112" s="298">
        <v>116.95</v>
      </c>
      <c r="F112" s="298">
        <v>116.45</v>
      </c>
      <c r="G112" s="299">
        <v>115.2</v>
      </c>
      <c r="H112" s="299">
        <v>113.45</v>
      </c>
      <c r="I112" s="299">
        <v>112.2</v>
      </c>
      <c r="J112" s="299">
        <v>118.2</v>
      </c>
      <c r="K112" s="299">
        <v>119.45</v>
      </c>
      <c r="L112" s="299">
        <v>121.2</v>
      </c>
      <c r="M112" s="286">
        <v>117.7</v>
      </c>
      <c r="N112" s="286">
        <v>114.7</v>
      </c>
      <c r="O112" s="301">
        <v>51878100</v>
      </c>
      <c r="P112" s="302">
        <v>-1.5136097685067414E-2</v>
      </c>
    </row>
    <row r="113" spans="1:16" ht="15">
      <c r="A113" s="263">
        <v>103</v>
      </c>
      <c r="B113" s="364" t="s">
        <v>42</v>
      </c>
      <c r="C113" s="482" t="s">
        <v>153</v>
      </c>
      <c r="D113" s="483">
        <v>44252</v>
      </c>
      <c r="E113" s="298">
        <v>99.7</v>
      </c>
      <c r="F113" s="298">
        <v>99.216666666666654</v>
      </c>
      <c r="G113" s="299">
        <v>97.883333333333312</v>
      </c>
      <c r="H113" s="299">
        <v>96.066666666666663</v>
      </c>
      <c r="I113" s="299">
        <v>94.73333333333332</v>
      </c>
      <c r="J113" s="299">
        <v>101.0333333333333</v>
      </c>
      <c r="K113" s="299">
        <v>102.36666666666665</v>
      </c>
      <c r="L113" s="299">
        <v>104.18333333333329</v>
      </c>
      <c r="M113" s="286">
        <v>100.55</v>
      </c>
      <c r="N113" s="286">
        <v>97.4</v>
      </c>
      <c r="O113" s="301">
        <v>81065400</v>
      </c>
      <c r="P113" s="302">
        <v>-1.4072790294627383E-2</v>
      </c>
    </row>
    <row r="114" spans="1:16" ht="15">
      <c r="A114" s="263">
        <v>104</v>
      </c>
      <c r="B114" s="364" t="s">
        <v>72</v>
      </c>
      <c r="C114" s="482" t="s">
        <v>155</v>
      </c>
      <c r="D114" s="483">
        <v>44252</v>
      </c>
      <c r="E114" s="298">
        <v>102.35</v>
      </c>
      <c r="F114" s="298">
        <v>102.25</v>
      </c>
      <c r="G114" s="299">
        <v>100.9</v>
      </c>
      <c r="H114" s="299">
        <v>99.45</v>
      </c>
      <c r="I114" s="299">
        <v>98.100000000000009</v>
      </c>
      <c r="J114" s="299">
        <v>103.7</v>
      </c>
      <c r="K114" s="299">
        <v>105.05</v>
      </c>
      <c r="L114" s="299">
        <v>106.5</v>
      </c>
      <c r="M114" s="286">
        <v>103.6</v>
      </c>
      <c r="N114" s="286">
        <v>100.8</v>
      </c>
      <c r="O114" s="301">
        <v>53815300</v>
      </c>
      <c r="P114" s="302">
        <v>-2.6059085841694536E-2</v>
      </c>
    </row>
    <row r="115" spans="1:16" ht="15">
      <c r="A115" s="263">
        <v>105</v>
      </c>
      <c r="B115" s="364" t="s">
        <v>78</v>
      </c>
      <c r="C115" s="482" t="s">
        <v>156</v>
      </c>
      <c r="D115" s="483">
        <v>44252</v>
      </c>
      <c r="E115" s="298">
        <v>28369.55</v>
      </c>
      <c r="F115" s="298">
        <v>28541.266666666666</v>
      </c>
      <c r="G115" s="299">
        <v>27600.533333333333</v>
      </c>
      <c r="H115" s="299">
        <v>26831.516666666666</v>
      </c>
      <c r="I115" s="299">
        <v>25890.783333333333</v>
      </c>
      <c r="J115" s="299">
        <v>29310.283333333333</v>
      </c>
      <c r="K115" s="299">
        <v>30251.016666666663</v>
      </c>
      <c r="L115" s="299">
        <v>31020.033333333333</v>
      </c>
      <c r="M115" s="286">
        <v>29482</v>
      </c>
      <c r="N115" s="286">
        <v>27772.25</v>
      </c>
      <c r="O115" s="301">
        <v>107820</v>
      </c>
      <c r="P115" s="302">
        <v>0.12699905926622765</v>
      </c>
    </row>
    <row r="116" spans="1:16" ht="15">
      <c r="A116" s="263">
        <v>106</v>
      </c>
      <c r="B116" s="364" t="s">
        <v>51</v>
      </c>
      <c r="C116" s="482" t="s">
        <v>157</v>
      </c>
      <c r="D116" s="483">
        <v>44252</v>
      </c>
      <c r="E116" s="298">
        <v>1887.85</v>
      </c>
      <c r="F116" s="298">
        <v>1871.95</v>
      </c>
      <c r="G116" s="299">
        <v>1845.9</v>
      </c>
      <c r="H116" s="299">
        <v>1803.95</v>
      </c>
      <c r="I116" s="299">
        <v>1777.9</v>
      </c>
      <c r="J116" s="299">
        <v>1913.9</v>
      </c>
      <c r="K116" s="299">
        <v>1939.9499999999998</v>
      </c>
      <c r="L116" s="299">
        <v>1981.9</v>
      </c>
      <c r="M116" s="286">
        <v>1898</v>
      </c>
      <c r="N116" s="286">
        <v>1830</v>
      </c>
      <c r="O116" s="301">
        <v>4230600</v>
      </c>
      <c r="P116" s="302">
        <v>-3.1965768940347347E-2</v>
      </c>
    </row>
    <row r="117" spans="1:16" ht="15">
      <c r="A117" s="263">
        <v>107</v>
      </c>
      <c r="B117" s="364" t="s">
        <v>72</v>
      </c>
      <c r="C117" s="482" t="s">
        <v>158</v>
      </c>
      <c r="D117" s="483">
        <v>44252</v>
      </c>
      <c r="E117" s="298">
        <v>240.55</v>
      </c>
      <c r="F117" s="298">
        <v>241.4</v>
      </c>
      <c r="G117" s="299">
        <v>238.4</v>
      </c>
      <c r="H117" s="299">
        <v>236.25</v>
      </c>
      <c r="I117" s="299">
        <v>233.25</v>
      </c>
      <c r="J117" s="299">
        <v>243.55</v>
      </c>
      <c r="K117" s="299">
        <v>246.55</v>
      </c>
      <c r="L117" s="299">
        <v>248.70000000000002</v>
      </c>
      <c r="M117" s="286">
        <v>244.4</v>
      </c>
      <c r="N117" s="286">
        <v>239.25</v>
      </c>
      <c r="O117" s="301">
        <v>17223000</v>
      </c>
      <c r="P117" s="302">
        <v>1.6106194690265488E-2</v>
      </c>
    </row>
    <row r="118" spans="1:16" ht="15">
      <c r="A118" s="263">
        <v>108</v>
      </c>
      <c r="B118" s="364" t="s">
        <v>56</v>
      </c>
      <c r="C118" s="482" t="s">
        <v>159</v>
      </c>
      <c r="D118" s="483">
        <v>44252</v>
      </c>
      <c r="E118" s="298">
        <v>130.5</v>
      </c>
      <c r="F118" s="298">
        <v>131.63333333333333</v>
      </c>
      <c r="G118" s="299">
        <v>128.86666666666665</v>
      </c>
      <c r="H118" s="299">
        <v>127.23333333333332</v>
      </c>
      <c r="I118" s="299">
        <v>124.46666666666664</v>
      </c>
      <c r="J118" s="299">
        <v>133.26666666666665</v>
      </c>
      <c r="K118" s="299">
        <v>136.0333333333333</v>
      </c>
      <c r="L118" s="299">
        <v>137.66666666666666</v>
      </c>
      <c r="M118" s="286">
        <v>134.4</v>
      </c>
      <c r="N118" s="286">
        <v>130</v>
      </c>
      <c r="O118" s="301">
        <v>32370200</v>
      </c>
      <c r="P118" s="302">
        <v>3.0189423835832677E-2</v>
      </c>
    </row>
    <row r="119" spans="1:16" ht="15">
      <c r="A119" s="263">
        <v>109</v>
      </c>
      <c r="B119" s="364" t="s">
        <v>49</v>
      </c>
      <c r="C119" s="482" t="s">
        <v>160</v>
      </c>
      <c r="D119" s="483">
        <v>44252</v>
      </c>
      <c r="E119" s="298">
        <v>1766.15</v>
      </c>
      <c r="F119" s="298">
        <v>1778.4833333333333</v>
      </c>
      <c r="G119" s="299">
        <v>1747.9666666666667</v>
      </c>
      <c r="H119" s="299">
        <v>1729.7833333333333</v>
      </c>
      <c r="I119" s="299">
        <v>1699.2666666666667</v>
      </c>
      <c r="J119" s="299">
        <v>1796.6666666666667</v>
      </c>
      <c r="K119" s="299">
        <v>1827.1833333333336</v>
      </c>
      <c r="L119" s="299">
        <v>1845.3666666666668</v>
      </c>
      <c r="M119" s="286">
        <v>1809</v>
      </c>
      <c r="N119" s="286">
        <v>1760.3</v>
      </c>
      <c r="O119" s="301">
        <v>2415500</v>
      </c>
      <c r="P119" s="302">
        <v>1.1727748691099476E-2</v>
      </c>
    </row>
    <row r="120" spans="1:16" ht="15">
      <c r="A120" s="263">
        <v>110</v>
      </c>
      <c r="B120" s="364" t="s">
        <v>53</v>
      </c>
      <c r="C120" s="482" t="s">
        <v>161</v>
      </c>
      <c r="D120" s="483">
        <v>44252</v>
      </c>
      <c r="E120" s="298">
        <v>41.8</v>
      </c>
      <c r="F120" s="298">
        <v>41.166666666666664</v>
      </c>
      <c r="G120" s="299">
        <v>39.583333333333329</v>
      </c>
      <c r="H120" s="299">
        <v>37.366666666666667</v>
      </c>
      <c r="I120" s="299">
        <v>35.783333333333331</v>
      </c>
      <c r="J120" s="299">
        <v>43.383333333333326</v>
      </c>
      <c r="K120" s="299">
        <v>44.966666666666654</v>
      </c>
      <c r="L120" s="299">
        <v>47.183333333333323</v>
      </c>
      <c r="M120" s="286">
        <v>42.75</v>
      </c>
      <c r="N120" s="286">
        <v>38.950000000000003</v>
      </c>
      <c r="O120" s="301">
        <v>238704000</v>
      </c>
      <c r="P120" s="302">
        <v>0.19170860292355618</v>
      </c>
    </row>
    <row r="121" spans="1:16" ht="15">
      <c r="A121" s="263">
        <v>111</v>
      </c>
      <c r="B121" s="364" t="s">
        <v>42</v>
      </c>
      <c r="C121" s="482" t="s">
        <v>162</v>
      </c>
      <c r="D121" s="483">
        <v>44252</v>
      </c>
      <c r="E121" s="298">
        <v>230</v>
      </c>
      <c r="F121" s="298">
        <v>228</v>
      </c>
      <c r="G121" s="299">
        <v>225</v>
      </c>
      <c r="H121" s="299">
        <v>220</v>
      </c>
      <c r="I121" s="299">
        <v>217</v>
      </c>
      <c r="J121" s="299">
        <v>233</v>
      </c>
      <c r="K121" s="299">
        <v>236</v>
      </c>
      <c r="L121" s="299">
        <v>241</v>
      </c>
      <c r="M121" s="286">
        <v>231</v>
      </c>
      <c r="N121" s="286">
        <v>223</v>
      </c>
      <c r="O121" s="301">
        <v>19056000</v>
      </c>
      <c r="P121" s="302">
        <v>3.8134669862715187E-2</v>
      </c>
    </row>
    <row r="122" spans="1:16" ht="15">
      <c r="A122" s="263">
        <v>112</v>
      </c>
      <c r="B122" s="364" t="s">
        <v>88</v>
      </c>
      <c r="C122" s="482" t="s">
        <v>163</v>
      </c>
      <c r="D122" s="483">
        <v>44252</v>
      </c>
      <c r="E122" s="298">
        <v>1496.4</v>
      </c>
      <c r="F122" s="298">
        <v>1492.25</v>
      </c>
      <c r="G122" s="299">
        <v>1466.7</v>
      </c>
      <c r="H122" s="299">
        <v>1437</v>
      </c>
      <c r="I122" s="299">
        <v>1411.45</v>
      </c>
      <c r="J122" s="299">
        <v>1521.95</v>
      </c>
      <c r="K122" s="299">
        <v>1547.5000000000002</v>
      </c>
      <c r="L122" s="299">
        <v>1577.2</v>
      </c>
      <c r="M122" s="286">
        <v>1517.8</v>
      </c>
      <c r="N122" s="286">
        <v>1462.55</v>
      </c>
      <c r="O122" s="301">
        <v>1866095</v>
      </c>
      <c r="P122" s="302">
        <v>-2.6745913818722138E-2</v>
      </c>
    </row>
    <row r="123" spans="1:16" ht="15">
      <c r="A123" s="263">
        <v>113</v>
      </c>
      <c r="B123" s="364" t="s">
        <v>37</v>
      </c>
      <c r="C123" s="482" t="s">
        <v>164</v>
      </c>
      <c r="D123" s="483">
        <v>44252</v>
      </c>
      <c r="E123" s="298">
        <v>982</v>
      </c>
      <c r="F123" s="298">
        <v>986.51666666666677</v>
      </c>
      <c r="G123" s="299">
        <v>974.78333333333353</v>
      </c>
      <c r="H123" s="299">
        <v>967.56666666666672</v>
      </c>
      <c r="I123" s="299">
        <v>955.83333333333348</v>
      </c>
      <c r="J123" s="299">
        <v>993.73333333333358</v>
      </c>
      <c r="K123" s="299">
        <v>1005.4666666666669</v>
      </c>
      <c r="L123" s="299">
        <v>1012.6833333333336</v>
      </c>
      <c r="M123" s="286">
        <v>998.25</v>
      </c>
      <c r="N123" s="286">
        <v>979.3</v>
      </c>
      <c r="O123" s="301">
        <v>1657500</v>
      </c>
      <c r="P123" s="302">
        <v>2.7397260273972601E-2</v>
      </c>
    </row>
    <row r="124" spans="1:16" ht="15">
      <c r="A124" s="263">
        <v>114</v>
      </c>
      <c r="B124" s="364" t="s">
        <v>53</v>
      </c>
      <c r="C124" s="482" t="s">
        <v>165</v>
      </c>
      <c r="D124" s="483">
        <v>44252</v>
      </c>
      <c r="E124" s="298">
        <v>253.4</v>
      </c>
      <c r="F124" s="298">
        <v>254.61666666666665</v>
      </c>
      <c r="G124" s="299">
        <v>250.33333333333331</v>
      </c>
      <c r="H124" s="299">
        <v>247.26666666666668</v>
      </c>
      <c r="I124" s="299">
        <v>242.98333333333335</v>
      </c>
      <c r="J124" s="299">
        <v>257.68333333333328</v>
      </c>
      <c r="K124" s="299">
        <v>261.96666666666664</v>
      </c>
      <c r="L124" s="299">
        <v>265.03333333333325</v>
      </c>
      <c r="M124" s="286">
        <v>258.89999999999998</v>
      </c>
      <c r="N124" s="286">
        <v>251.55</v>
      </c>
      <c r="O124" s="301">
        <v>24911000</v>
      </c>
      <c r="P124" s="302">
        <v>1.5156814737087559E-3</v>
      </c>
    </row>
    <row r="125" spans="1:16" ht="15">
      <c r="A125" s="263">
        <v>115</v>
      </c>
      <c r="B125" s="364" t="s">
        <v>42</v>
      </c>
      <c r="C125" s="482" t="s">
        <v>166</v>
      </c>
      <c r="D125" s="483">
        <v>44252</v>
      </c>
      <c r="E125" s="298">
        <v>152.05000000000001</v>
      </c>
      <c r="F125" s="298">
        <v>152.95000000000002</v>
      </c>
      <c r="G125" s="299">
        <v>150.40000000000003</v>
      </c>
      <c r="H125" s="299">
        <v>148.75000000000003</v>
      </c>
      <c r="I125" s="299">
        <v>146.20000000000005</v>
      </c>
      <c r="J125" s="299">
        <v>154.60000000000002</v>
      </c>
      <c r="K125" s="299">
        <v>157.15000000000003</v>
      </c>
      <c r="L125" s="299">
        <v>158.80000000000001</v>
      </c>
      <c r="M125" s="286">
        <v>155.5</v>
      </c>
      <c r="N125" s="286">
        <v>151.30000000000001</v>
      </c>
      <c r="O125" s="301">
        <v>14616000</v>
      </c>
      <c r="P125" s="302">
        <v>-2.2079486150140507E-2</v>
      </c>
    </row>
    <row r="126" spans="1:16" ht="15">
      <c r="A126" s="263">
        <v>116</v>
      </c>
      <c r="B126" s="364" t="s">
        <v>72</v>
      </c>
      <c r="C126" s="482" t="s">
        <v>167</v>
      </c>
      <c r="D126" s="483">
        <v>44252</v>
      </c>
      <c r="E126" s="298">
        <v>2086.1</v>
      </c>
      <c r="F126" s="298">
        <v>2081.15</v>
      </c>
      <c r="G126" s="299">
        <v>2060.3000000000002</v>
      </c>
      <c r="H126" s="299">
        <v>2034.5</v>
      </c>
      <c r="I126" s="299">
        <v>2013.65</v>
      </c>
      <c r="J126" s="299">
        <v>2106.9500000000003</v>
      </c>
      <c r="K126" s="299">
        <v>2127.7999999999997</v>
      </c>
      <c r="L126" s="299">
        <v>2153.6000000000004</v>
      </c>
      <c r="M126" s="286">
        <v>2102</v>
      </c>
      <c r="N126" s="286">
        <v>2055.35</v>
      </c>
      <c r="O126" s="301">
        <v>29620250</v>
      </c>
      <c r="P126" s="302">
        <v>8.803971152945584E-3</v>
      </c>
    </row>
    <row r="127" spans="1:16" ht="15">
      <c r="A127" s="263">
        <v>117</v>
      </c>
      <c r="B127" s="364" t="s">
        <v>111</v>
      </c>
      <c r="C127" s="482" t="s">
        <v>168</v>
      </c>
      <c r="D127" s="483">
        <v>44252</v>
      </c>
      <c r="E127" s="298">
        <v>64.650000000000006</v>
      </c>
      <c r="F127" s="298">
        <v>64.766666666666666</v>
      </c>
      <c r="G127" s="299">
        <v>63.733333333333334</v>
      </c>
      <c r="H127" s="299">
        <v>62.81666666666667</v>
      </c>
      <c r="I127" s="299">
        <v>61.783333333333339</v>
      </c>
      <c r="J127" s="299">
        <v>65.683333333333337</v>
      </c>
      <c r="K127" s="299">
        <v>66.716666666666669</v>
      </c>
      <c r="L127" s="299">
        <v>67.633333333333326</v>
      </c>
      <c r="M127" s="286">
        <v>65.8</v>
      </c>
      <c r="N127" s="286">
        <v>63.85</v>
      </c>
      <c r="O127" s="301">
        <v>114570000</v>
      </c>
      <c r="P127" s="302">
        <v>-1.4705882352941176E-2</v>
      </c>
    </row>
    <row r="128" spans="1:16" ht="15">
      <c r="A128" s="263">
        <v>118</v>
      </c>
      <c r="B128" s="384" t="s">
        <v>56</v>
      </c>
      <c r="C128" s="482" t="s">
        <v>275</v>
      </c>
      <c r="D128" s="483">
        <v>44252</v>
      </c>
      <c r="E128" s="298">
        <v>879.3</v>
      </c>
      <c r="F128" s="298">
        <v>879.58333333333337</v>
      </c>
      <c r="G128" s="299">
        <v>873.36666666666679</v>
      </c>
      <c r="H128" s="299">
        <v>867.43333333333339</v>
      </c>
      <c r="I128" s="299">
        <v>861.21666666666681</v>
      </c>
      <c r="J128" s="299">
        <v>885.51666666666677</v>
      </c>
      <c r="K128" s="299">
        <v>891.73333333333323</v>
      </c>
      <c r="L128" s="299">
        <v>897.66666666666674</v>
      </c>
      <c r="M128" s="286">
        <v>885.8</v>
      </c>
      <c r="N128" s="286">
        <v>873.65</v>
      </c>
      <c r="O128" s="301">
        <v>5874750</v>
      </c>
      <c r="P128" s="302">
        <v>2.0320437670965221E-2</v>
      </c>
    </row>
    <row r="129" spans="1:16" ht="15">
      <c r="A129" s="263">
        <v>119</v>
      </c>
      <c r="B129" s="364" t="s">
        <v>53</v>
      </c>
      <c r="C129" s="482" t="s">
        <v>169</v>
      </c>
      <c r="D129" s="483">
        <v>44252</v>
      </c>
      <c r="E129" s="298">
        <v>413.65</v>
      </c>
      <c r="F129" s="298">
        <v>410.51666666666665</v>
      </c>
      <c r="G129" s="299">
        <v>404.63333333333333</v>
      </c>
      <c r="H129" s="299">
        <v>395.61666666666667</v>
      </c>
      <c r="I129" s="299">
        <v>389.73333333333335</v>
      </c>
      <c r="J129" s="299">
        <v>419.5333333333333</v>
      </c>
      <c r="K129" s="299">
        <v>425.41666666666663</v>
      </c>
      <c r="L129" s="299">
        <v>434.43333333333328</v>
      </c>
      <c r="M129" s="286">
        <v>416.4</v>
      </c>
      <c r="N129" s="286">
        <v>401.5</v>
      </c>
      <c r="O129" s="301">
        <v>102357000</v>
      </c>
      <c r="P129" s="302">
        <v>4.3490228461326726E-2</v>
      </c>
    </row>
    <row r="130" spans="1:16" ht="15">
      <c r="A130" s="263">
        <v>120</v>
      </c>
      <c r="B130" s="364" t="s">
        <v>37</v>
      </c>
      <c r="C130" s="482" t="s">
        <v>170</v>
      </c>
      <c r="D130" s="483">
        <v>44252</v>
      </c>
      <c r="E130" s="298">
        <v>28364.5</v>
      </c>
      <c r="F130" s="298">
        <v>28500.349999999995</v>
      </c>
      <c r="G130" s="299">
        <v>28134.249999999989</v>
      </c>
      <c r="H130" s="299">
        <v>27903.999999999993</v>
      </c>
      <c r="I130" s="299">
        <v>27537.899999999987</v>
      </c>
      <c r="J130" s="299">
        <v>28730.599999999991</v>
      </c>
      <c r="K130" s="299">
        <v>29096.699999999997</v>
      </c>
      <c r="L130" s="299">
        <v>29326.949999999993</v>
      </c>
      <c r="M130" s="286">
        <v>28866.45</v>
      </c>
      <c r="N130" s="286">
        <v>28270.1</v>
      </c>
      <c r="O130" s="301">
        <v>147000</v>
      </c>
      <c r="P130" s="302">
        <v>-6.7980965329707678E-4</v>
      </c>
    </row>
    <row r="131" spans="1:16" ht="15">
      <c r="A131" s="263">
        <v>121</v>
      </c>
      <c r="B131" s="364" t="s">
        <v>63</v>
      </c>
      <c r="C131" s="482" t="s">
        <v>171</v>
      </c>
      <c r="D131" s="483">
        <v>44252</v>
      </c>
      <c r="E131" s="298">
        <v>1876.2</v>
      </c>
      <c r="F131" s="298">
        <v>1861.5833333333333</v>
      </c>
      <c r="G131" s="299">
        <v>1840.3666666666666</v>
      </c>
      <c r="H131" s="299">
        <v>1804.5333333333333</v>
      </c>
      <c r="I131" s="299">
        <v>1783.3166666666666</v>
      </c>
      <c r="J131" s="299">
        <v>1897.4166666666665</v>
      </c>
      <c r="K131" s="299">
        <v>1918.6333333333332</v>
      </c>
      <c r="L131" s="299">
        <v>1954.4666666666665</v>
      </c>
      <c r="M131" s="286">
        <v>1882.8</v>
      </c>
      <c r="N131" s="286">
        <v>1825.75</v>
      </c>
      <c r="O131" s="301">
        <v>816200</v>
      </c>
      <c r="P131" s="302">
        <v>-4.2580645161290322E-2</v>
      </c>
    </row>
    <row r="132" spans="1:16" ht="15">
      <c r="A132" s="263">
        <v>122</v>
      </c>
      <c r="B132" s="364" t="s">
        <v>78</v>
      </c>
      <c r="C132" s="482" t="s">
        <v>172</v>
      </c>
      <c r="D132" s="483">
        <v>44252</v>
      </c>
      <c r="E132" s="298">
        <v>5690.7</v>
      </c>
      <c r="F132" s="298">
        <v>5730.25</v>
      </c>
      <c r="G132" s="299">
        <v>5611.5</v>
      </c>
      <c r="H132" s="299">
        <v>5532.3</v>
      </c>
      <c r="I132" s="299">
        <v>5413.55</v>
      </c>
      <c r="J132" s="299">
        <v>5809.45</v>
      </c>
      <c r="K132" s="299">
        <v>5928.2</v>
      </c>
      <c r="L132" s="299">
        <v>6007.4</v>
      </c>
      <c r="M132" s="286">
        <v>5849</v>
      </c>
      <c r="N132" s="286">
        <v>5651.05</v>
      </c>
      <c r="O132" s="301">
        <v>356500</v>
      </c>
      <c r="P132" s="302">
        <v>5.239852398523985E-2</v>
      </c>
    </row>
    <row r="133" spans="1:16" ht="15">
      <c r="A133" s="263">
        <v>123</v>
      </c>
      <c r="B133" s="364" t="s">
        <v>56</v>
      </c>
      <c r="C133" s="482" t="s">
        <v>173</v>
      </c>
      <c r="D133" s="483">
        <v>44252</v>
      </c>
      <c r="E133" s="298">
        <v>1463.65</v>
      </c>
      <c r="F133" s="298">
        <v>1474.7333333333333</v>
      </c>
      <c r="G133" s="299">
        <v>1439.1666666666667</v>
      </c>
      <c r="H133" s="299">
        <v>1414.6833333333334</v>
      </c>
      <c r="I133" s="299">
        <v>1379.1166666666668</v>
      </c>
      <c r="J133" s="299">
        <v>1499.2166666666667</v>
      </c>
      <c r="K133" s="299">
        <v>1534.7833333333333</v>
      </c>
      <c r="L133" s="299">
        <v>1559.2666666666667</v>
      </c>
      <c r="M133" s="286">
        <v>1510.3</v>
      </c>
      <c r="N133" s="286">
        <v>1450.25</v>
      </c>
      <c r="O133" s="301">
        <v>4478400</v>
      </c>
      <c r="P133" s="302">
        <v>-4.7797244429324717E-2</v>
      </c>
    </row>
    <row r="134" spans="1:16" ht="15">
      <c r="A134" s="263">
        <v>124</v>
      </c>
      <c r="B134" s="364" t="s">
        <v>51</v>
      </c>
      <c r="C134" s="482" t="s">
        <v>175</v>
      </c>
      <c r="D134" s="483">
        <v>44252</v>
      </c>
      <c r="E134" s="298">
        <v>622</v>
      </c>
      <c r="F134" s="298">
        <v>625.38333333333333</v>
      </c>
      <c r="G134" s="299">
        <v>616.36666666666667</v>
      </c>
      <c r="H134" s="299">
        <v>610.73333333333335</v>
      </c>
      <c r="I134" s="299">
        <v>601.7166666666667</v>
      </c>
      <c r="J134" s="299">
        <v>631.01666666666665</v>
      </c>
      <c r="K134" s="299">
        <v>640.0333333333333</v>
      </c>
      <c r="L134" s="299">
        <v>645.66666666666663</v>
      </c>
      <c r="M134" s="286">
        <v>634.4</v>
      </c>
      <c r="N134" s="286">
        <v>619.75</v>
      </c>
      <c r="O134" s="301">
        <v>44557800</v>
      </c>
      <c r="P134" s="302">
        <v>-6.2835778692387444E-5</v>
      </c>
    </row>
    <row r="135" spans="1:16" ht="15">
      <c r="A135" s="263">
        <v>125</v>
      </c>
      <c r="B135" s="364" t="s">
        <v>88</v>
      </c>
      <c r="C135" s="482" t="s">
        <v>176</v>
      </c>
      <c r="D135" s="483">
        <v>44252</v>
      </c>
      <c r="E135" s="298">
        <v>525.70000000000005</v>
      </c>
      <c r="F135" s="298">
        <v>521.31666666666672</v>
      </c>
      <c r="G135" s="299">
        <v>513.88333333333344</v>
      </c>
      <c r="H135" s="299">
        <v>502.06666666666672</v>
      </c>
      <c r="I135" s="299">
        <v>494.63333333333344</v>
      </c>
      <c r="J135" s="299">
        <v>533.13333333333344</v>
      </c>
      <c r="K135" s="299">
        <v>540.56666666666661</v>
      </c>
      <c r="L135" s="299">
        <v>552.38333333333344</v>
      </c>
      <c r="M135" s="286">
        <v>528.75</v>
      </c>
      <c r="N135" s="286">
        <v>509.5</v>
      </c>
      <c r="O135" s="301">
        <v>11167500</v>
      </c>
      <c r="P135" s="302">
        <v>5.6178181302312384E-2</v>
      </c>
    </row>
    <row r="136" spans="1:16" ht="15">
      <c r="A136" s="263">
        <v>126</v>
      </c>
      <c r="B136" s="364" t="s">
        <v>177</v>
      </c>
      <c r="C136" s="482" t="s">
        <v>178</v>
      </c>
      <c r="D136" s="483">
        <v>44252</v>
      </c>
      <c r="E136" s="298">
        <v>581.65</v>
      </c>
      <c r="F136" s="298">
        <v>584.54999999999995</v>
      </c>
      <c r="G136" s="299">
        <v>573.39999999999986</v>
      </c>
      <c r="H136" s="299">
        <v>565.14999999999986</v>
      </c>
      <c r="I136" s="299">
        <v>553.99999999999977</v>
      </c>
      <c r="J136" s="299">
        <v>592.79999999999995</v>
      </c>
      <c r="K136" s="299">
        <v>603.95000000000005</v>
      </c>
      <c r="L136" s="299">
        <v>612.20000000000005</v>
      </c>
      <c r="M136" s="286">
        <v>595.70000000000005</v>
      </c>
      <c r="N136" s="286">
        <v>576.29999999999995</v>
      </c>
      <c r="O136" s="301">
        <v>9618000</v>
      </c>
      <c r="P136" s="302">
        <v>-1.8971848225214197E-2</v>
      </c>
    </row>
    <row r="137" spans="1:16" ht="15">
      <c r="A137" s="263">
        <v>127</v>
      </c>
      <c r="B137" s="364" t="s">
        <v>39</v>
      </c>
      <c r="C137" s="482" t="s">
        <v>806</v>
      </c>
      <c r="D137" s="483">
        <v>44252</v>
      </c>
      <c r="E137" s="298">
        <v>634.25</v>
      </c>
      <c r="F137" s="298">
        <v>635.11666666666667</v>
      </c>
      <c r="G137" s="299">
        <v>624.23333333333335</v>
      </c>
      <c r="H137" s="299">
        <v>614.2166666666667</v>
      </c>
      <c r="I137" s="299">
        <v>603.33333333333337</v>
      </c>
      <c r="J137" s="299">
        <v>645.13333333333333</v>
      </c>
      <c r="K137" s="299">
        <v>656.01666666666677</v>
      </c>
      <c r="L137" s="299">
        <v>666.0333333333333</v>
      </c>
      <c r="M137" s="286">
        <v>646</v>
      </c>
      <c r="N137" s="286">
        <v>625.1</v>
      </c>
      <c r="O137" s="301">
        <v>14242500</v>
      </c>
      <c r="P137" s="302">
        <v>2.4705435195743063E-3</v>
      </c>
    </row>
    <row r="138" spans="1:16" ht="15">
      <c r="A138" s="263">
        <v>128</v>
      </c>
      <c r="B138" s="364" t="s">
        <v>43</v>
      </c>
      <c r="C138" s="482" t="s">
        <v>180</v>
      </c>
      <c r="D138" s="483">
        <v>44252</v>
      </c>
      <c r="E138" s="298">
        <v>331.2</v>
      </c>
      <c r="F138" s="298">
        <v>331.0333333333333</v>
      </c>
      <c r="G138" s="299">
        <v>326.66666666666663</v>
      </c>
      <c r="H138" s="299">
        <v>322.13333333333333</v>
      </c>
      <c r="I138" s="299">
        <v>317.76666666666665</v>
      </c>
      <c r="J138" s="299">
        <v>335.56666666666661</v>
      </c>
      <c r="K138" s="299">
        <v>339.93333333333328</v>
      </c>
      <c r="L138" s="299">
        <v>344.46666666666658</v>
      </c>
      <c r="M138" s="286">
        <v>335.4</v>
      </c>
      <c r="N138" s="286">
        <v>326.5</v>
      </c>
      <c r="O138" s="301">
        <v>81777900</v>
      </c>
      <c r="P138" s="302">
        <v>2.7257478333799273E-3</v>
      </c>
    </row>
    <row r="139" spans="1:16" ht="15">
      <c r="A139" s="263">
        <v>129</v>
      </c>
      <c r="B139" s="364" t="s">
        <v>42</v>
      </c>
      <c r="C139" s="482" t="s">
        <v>182</v>
      </c>
      <c r="D139" s="483">
        <v>44252</v>
      </c>
      <c r="E139" s="298">
        <v>91.4</v>
      </c>
      <c r="F139" s="298">
        <v>91.366666666666674</v>
      </c>
      <c r="G139" s="299">
        <v>90.033333333333346</v>
      </c>
      <c r="H139" s="299">
        <v>88.666666666666671</v>
      </c>
      <c r="I139" s="299">
        <v>87.333333333333343</v>
      </c>
      <c r="J139" s="299">
        <v>92.733333333333348</v>
      </c>
      <c r="K139" s="299">
        <v>94.066666666666663</v>
      </c>
      <c r="L139" s="299">
        <v>95.433333333333351</v>
      </c>
      <c r="M139" s="286">
        <v>92.7</v>
      </c>
      <c r="N139" s="286">
        <v>90</v>
      </c>
      <c r="O139" s="301">
        <v>130464000</v>
      </c>
      <c r="P139" s="302">
        <v>2.622916002973346E-2</v>
      </c>
    </row>
    <row r="140" spans="1:16" ht="15">
      <c r="A140" s="263">
        <v>130</v>
      </c>
      <c r="B140" s="364" t="s">
        <v>111</v>
      </c>
      <c r="C140" s="482" t="s">
        <v>183</v>
      </c>
      <c r="D140" s="483">
        <v>44252</v>
      </c>
      <c r="E140" s="298">
        <v>697.65</v>
      </c>
      <c r="F140" s="298">
        <v>697.25</v>
      </c>
      <c r="G140" s="299">
        <v>689.1</v>
      </c>
      <c r="H140" s="299">
        <v>680.55000000000007</v>
      </c>
      <c r="I140" s="299">
        <v>672.40000000000009</v>
      </c>
      <c r="J140" s="299">
        <v>705.8</v>
      </c>
      <c r="K140" s="299">
        <v>713.95</v>
      </c>
      <c r="L140" s="299">
        <v>722.49999999999989</v>
      </c>
      <c r="M140" s="286">
        <v>705.4</v>
      </c>
      <c r="N140" s="286">
        <v>688.7</v>
      </c>
      <c r="O140" s="301">
        <v>42171900</v>
      </c>
      <c r="P140" s="302">
        <v>-2.5303524419472711E-2</v>
      </c>
    </row>
    <row r="141" spans="1:16" ht="15">
      <c r="A141" s="263">
        <v>131</v>
      </c>
      <c r="B141" s="364" t="s">
        <v>106</v>
      </c>
      <c r="C141" s="482" t="s">
        <v>184</v>
      </c>
      <c r="D141" s="483">
        <v>44252</v>
      </c>
      <c r="E141" s="298">
        <v>3081.4</v>
      </c>
      <c r="F141" s="298">
        <v>3092.7166666666667</v>
      </c>
      <c r="G141" s="299">
        <v>3045.6833333333334</v>
      </c>
      <c r="H141" s="299">
        <v>3009.9666666666667</v>
      </c>
      <c r="I141" s="299">
        <v>2962.9333333333334</v>
      </c>
      <c r="J141" s="299">
        <v>3128.4333333333334</v>
      </c>
      <c r="K141" s="299">
        <v>3175.4666666666672</v>
      </c>
      <c r="L141" s="299">
        <v>3211.1833333333334</v>
      </c>
      <c r="M141" s="286">
        <v>3139.75</v>
      </c>
      <c r="N141" s="286">
        <v>3057</v>
      </c>
      <c r="O141" s="301">
        <v>7704900</v>
      </c>
      <c r="P141" s="302">
        <v>4.3388177940280319E-2</v>
      </c>
    </row>
    <row r="142" spans="1:16" ht="15">
      <c r="A142" s="263">
        <v>132</v>
      </c>
      <c r="B142" s="364" t="s">
        <v>106</v>
      </c>
      <c r="C142" s="482" t="s">
        <v>185</v>
      </c>
      <c r="D142" s="483">
        <v>44252</v>
      </c>
      <c r="E142" s="298">
        <v>982.75</v>
      </c>
      <c r="F142" s="298">
        <v>984.91666666666663</v>
      </c>
      <c r="G142" s="299">
        <v>970.83333333333326</v>
      </c>
      <c r="H142" s="299">
        <v>958.91666666666663</v>
      </c>
      <c r="I142" s="299">
        <v>944.83333333333326</v>
      </c>
      <c r="J142" s="299">
        <v>996.83333333333326</v>
      </c>
      <c r="K142" s="299">
        <v>1010.9166666666665</v>
      </c>
      <c r="L142" s="299">
        <v>1022.8333333333333</v>
      </c>
      <c r="M142" s="286">
        <v>999</v>
      </c>
      <c r="N142" s="286">
        <v>973</v>
      </c>
      <c r="O142" s="301">
        <v>12334800</v>
      </c>
      <c r="P142" s="302">
        <v>1.3008771065339509E-2</v>
      </c>
    </row>
    <row r="143" spans="1:16" ht="15">
      <c r="A143" s="263">
        <v>133</v>
      </c>
      <c r="B143" s="364" t="s">
        <v>49</v>
      </c>
      <c r="C143" s="482" t="s">
        <v>186</v>
      </c>
      <c r="D143" s="483">
        <v>44252</v>
      </c>
      <c r="E143" s="298">
        <v>1463.45</v>
      </c>
      <c r="F143" s="298">
        <v>1468.8</v>
      </c>
      <c r="G143" s="299">
        <v>1450.6</v>
      </c>
      <c r="H143" s="299">
        <v>1437.75</v>
      </c>
      <c r="I143" s="299">
        <v>1419.55</v>
      </c>
      <c r="J143" s="299">
        <v>1481.6499999999999</v>
      </c>
      <c r="K143" s="299">
        <v>1499.8500000000001</v>
      </c>
      <c r="L143" s="299">
        <v>1512.6999999999998</v>
      </c>
      <c r="M143" s="286">
        <v>1487</v>
      </c>
      <c r="N143" s="286">
        <v>1455.95</v>
      </c>
      <c r="O143" s="301">
        <v>7204500</v>
      </c>
      <c r="P143" s="302">
        <v>1.3825857519788919E-2</v>
      </c>
    </row>
    <row r="144" spans="1:16" ht="15">
      <c r="A144" s="263">
        <v>134</v>
      </c>
      <c r="B144" s="364" t="s">
        <v>51</v>
      </c>
      <c r="C144" s="482" t="s">
        <v>187</v>
      </c>
      <c r="D144" s="483">
        <v>44252</v>
      </c>
      <c r="E144" s="298">
        <v>2540.75</v>
      </c>
      <c r="F144" s="298">
        <v>2558.85</v>
      </c>
      <c r="G144" s="299">
        <v>2513.1</v>
      </c>
      <c r="H144" s="299">
        <v>2485.4499999999998</v>
      </c>
      <c r="I144" s="299">
        <v>2439.6999999999998</v>
      </c>
      <c r="J144" s="299">
        <v>2586.5</v>
      </c>
      <c r="K144" s="299">
        <v>2632.25</v>
      </c>
      <c r="L144" s="299">
        <v>2659.9</v>
      </c>
      <c r="M144" s="286">
        <v>2604.6</v>
      </c>
      <c r="N144" s="286">
        <v>2531.1999999999998</v>
      </c>
      <c r="O144" s="301">
        <v>1142250</v>
      </c>
      <c r="P144" s="302">
        <v>-2.3509296858303056E-2</v>
      </c>
    </row>
    <row r="145" spans="1:16" ht="15">
      <c r="A145" s="263">
        <v>135</v>
      </c>
      <c r="B145" s="364" t="s">
        <v>42</v>
      </c>
      <c r="C145" s="482" t="s">
        <v>188</v>
      </c>
      <c r="D145" s="483">
        <v>44252</v>
      </c>
      <c r="E145" s="298">
        <v>345.4</v>
      </c>
      <c r="F145" s="298">
        <v>347.14999999999992</v>
      </c>
      <c r="G145" s="299">
        <v>341.09999999999985</v>
      </c>
      <c r="H145" s="299">
        <v>336.79999999999995</v>
      </c>
      <c r="I145" s="299">
        <v>330.74999999999989</v>
      </c>
      <c r="J145" s="299">
        <v>351.44999999999982</v>
      </c>
      <c r="K145" s="299">
        <v>357.49999999999989</v>
      </c>
      <c r="L145" s="299">
        <v>361.79999999999978</v>
      </c>
      <c r="M145" s="286">
        <v>353.2</v>
      </c>
      <c r="N145" s="286">
        <v>342.85</v>
      </c>
      <c r="O145" s="301">
        <v>3567000</v>
      </c>
      <c r="P145" s="302">
        <v>-0.16794961511546536</v>
      </c>
    </row>
    <row r="146" spans="1:16" ht="15">
      <c r="A146" s="263">
        <v>136</v>
      </c>
      <c r="B146" s="364" t="s">
        <v>43</v>
      </c>
      <c r="C146" s="482" t="s">
        <v>189</v>
      </c>
      <c r="D146" s="483">
        <v>44252</v>
      </c>
      <c r="E146" s="298">
        <v>620.54999999999995</v>
      </c>
      <c r="F146" s="298">
        <v>624.33333333333337</v>
      </c>
      <c r="G146" s="299">
        <v>615.11666666666679</v>
      </c>
      <c r="H146" s="299">
        <v>609.68333333333339</v>
      </c>
      <c r="I146" s="299">
        <v>600.46666666666681</v>
      </c>
      <c r="J146" s="299">
        <v>629.76666666666677</v>
      </c>
      <c r="K146" s="299">
        <v>638.98333333333323</v>
      </c>
      <c r="L146" s="299">
        <v>644.41666666666674</v>
      </c>
      <c r="M146" s="286">
        <v>633.54999999999995</v>
      </c>
      <c r="N146" s="286">
        <v>618.9</v>
      </c>
      <c r="O146" s="301">
        <v>4501000</v>
      </c>
      <c r="P146" s="302">
        <v>2.6172997127353975E-2</v>
      </c>
    </row>
    <row r="147" spans="1:16" ht="15">
      <c r="A147" s="263">
        <v>137</v>
      </c>
      <c r="B147" s="364" t="s">
        <v>49</v>
      </c>
      <c r="C147" s="482" t="s">
        <v>190</v>
      </c>
      <c r="D147" s="483">
        <v>44252</v>
      </c>
      <c r="E147" s="298">
        <v>1270.95</v>
      </c>
      <c r="F147" s="298">
        <v>1271.3499999999999</v>
      </c>
      <c r="G147" s="299">
        <v>1257.6999999999998</v>
      </c>
      <c r="H147" s="299">
        <v>1244.4499999999998</v>
      </c>
      <c r="I147" s="299">
        <v>1230.7999999999997</v>
      </c>
      <c r="J147" s="299">
        <v>1284.5999999999999</v>
      </c>
      <c r="K147" s="299">
        <v>1298.25</v>
      </c>
      <c r="L147" s="299">
        <v>1311.5</v>
      </c>
      <c r="M147" s="286">
        <v>1285</v>
      </c>
      <c r="N147" s="286">
        <v>1258.0999999999999</v>
      </c>
      <c r="O147" s="301">
        <v>1248800</v>
      </c>
      <c r="P147" s="302">
        <v>2.0594965675057208E-2</v>
      </c>
    </row>
    <row r="148" spans="1:16" ht="15">
      <c r="A148" s="263">
        <v>138</v>
      </c>
      <c r="B148" s="364" t="s">
        <v>37</v>
      </c>
      <c r="C148" s="482" t="s">
        <v>192</v>
      </c>
      <c r="D148" s="483">
        <v>44252</v>
      </c>
      <c r="E148" s="298">
        <v>6433.8</v>
      </c>
      <c r="F148" s="298">
        <v>6462.3</v>
      </c>
      <c r="G148" s="299">
        <v>6369.6</v>
      </c>
      <c r="H148" s="299">
        <v>6305.4000000000005</v>
      </c>
      <c r="I148" s="299">
        <v>6212.7000000000007</v>
      </c>
      <c r="J148" s="299">
        <v>6526.5</v>
      </c>
      <c r="K148" s="299">
        <v>6619.1999999999989</v>
      </c>
      <c r="L148" s="299">
        <v>6683.4</v>
      </c>
      <c r="M148" s="286">
        <v>6555</v>
      </c>
      <c r="N148" s="286">
        <v>6398.1</v>
      </c>
      <c r="O148" s="301">
        <v>1421400</v>
      </c>
      <c r="P148" s="302">
        <v>-1.8258426966292136E-3</v>
      </c>
    </row>
    <row r="149" spans="1:16" ht="15">
      <c r="A149" s="263">
        <v>139</v>
      </c>
      <c r="B149" s="364" t="s">
        <v>177</v>
      </c>
      <c r="C149" s="482" t="s">
        <v>194</v>
      </c>
      <c r="D149" s="483">
        <v>44252</v>
      </c>
      <c r="E149" s="298">
        <v>539</v>
      </c>
      <c r="F149" s="298">
        <v>537.93333333333328</v>
      </c>
      <c r="G149" s="299">
        <v>531.01666666666654</v>
      </c>
      <c r="H149" s="299">
        <v>523.0333333333333</v>
      </c>
      <c r="I149" s="299">
        <v>516.11666666666656</v>
      </c>
      <c r="J149" s="299">
        <v>545.91666666666652</v>
      </c>
      <c r="K149" s="299">
        <v>552.83333333333326</v>
      </c>
      <c r="L149" s="299">
        <v>560.81666666666649</v>
      </c>
      <c r="M149" s="286">
        <v>544.85</v>
      </c>
      <c r="N149" s="286">
        <v>529.95000000000005</v>
      </c>
      <c r="O149" s="301">
        <v>18869500</v>
      </c>
      <c r="P149" s="302">
        <v>5.8905058905058903E-3</v>
      </c>
    </row>
    <row r="150" spans="1:16" ht="15">
      <c r="A150" s="263">
        <v>140</v>
      </c>
      <c r="B150" s="364" t="s">
        <v>111</v>
      </c>
      <c r="C150" s="482" t="s">
        <v>195</v>
      </c>
      <c r="D150" s="483">
        <v>44252</v>
      </c>
      <c r="E150" s="298">
        <v>193.75</v>
      </c>
      <c r="F150" s="298">
        <v>192.08333333333334</v>
      </c>
      <c r="G150" s="299">
        <v>188.26666666666668</v>
      </c>
      <c r="H150" s="299">
        <v>182.78333333333333</v>
      </c>
      <c r="I150" s="299">
        <v>178.96666666666667</v>
      </c>
      <c r="J150" s="299">
        <v>197.56666666666669</v>
      </c>
      <c r="K150" s="299">
        <v>201.38333333333335</v>
      </c>
      <c r="L150" s="299">
        <v>206.8666666666667</v>
      </c>
      <c r="M150" s="286">
        <v>195.9</v>
      </c>
      <c r="N150" s="286">
        <v>186.6</v>
      </c>
      <c r="O150" s="301">
        <v>90321600</v>
      </c>
      <c r="P150" s="302">
        <v>8.724553385957623E-3</v>
      </c>
    </row>
    <row r="151" spans="1:16" ht="15">
      <c r="A151" s="263">
        <v>141</v>
      </c>
      <c r="B151" s="364" t="s">
        <v>63</v>
      </c>
      <c r="C151" s="482" t="s">
        <v>196</v>
      </c>
      <c r="D151" s="483">
        <v>44252</v>
      </c>
      <c r="E151" s="298">
        <v>1036.55</v>
      </c>
      <c r="F151" s="298">
        <v>1036.4833333333333</v>
      </c>
      <c r="G151" s="299">
        <v>1021.1666666666667</v>
      </c>
      <c r="H151" s="299">
        <v>1005.7833333333334</v>
      </c>
      <c r="I151" s="299">
        <v>990.46666666666681</v>
      </c>
      <c r="J151" s="299">
        <v>1051.8666666666668</v>
      </c>
      <c r="K151" s="299">
        <v>1067.1833333333334</v>
      </c>
      <c r="L151" s="299">
        <v>1082.5666666666666</v>
      </c>
      <c r="M151" s="286">
        <v>1051.8</v>
      </c>
      <c r="N151" s="286">
        <v>1021.1</v>
      </c>
      <c r="O151" s="301">
        <v>2654000</v>
      </c>
      <c r="P151" s="302">
        <v>8.7419232231090837E-3</v>
      </c>
    </row>
    <row r="152" spans="1:16" ht="15">
      <c r="A152" s="263">
        <v>142</v>
      </c>
      <c r="B152" s="364" t="s">
        <v>106</v>
      </c>
      <c r="C152" s="482" t="s">
        <v>197</v>
      </c>
      <c r="D152" s="483">
        <v>44252</v>
      </c>
      <c r="E152" s="298">
        <v>430.55</v>
      </c>
      <c r="F152" s="298">
        <v>432.9666666666667</v>
      </c>
      <c r="G152" s="299">
        <v>427.18333333333339</v>
      </c>
      <c r="H152" s="299">
        <v>423.81666666666672</v>
      </c>
      <c r="I152" s="299">
        <v>418.03333333333342</v>
      </c>
      <c r="J152" s="299">
        <v>436.33333333333337</v>
      </c>
      <c r="K152" s="299">
        <v>442.11666666666667</v>
      </c>
      <c r="L152" s="299">
        <v>445.48333333333335</v>
      </c>
      <c r="M152" s="286">
        <v>438.75</v>
      </c>
      <c r="N152" s="286">
        <v>429.6</v>
      </c>
      <c r="O152" s="301">
        <v>34531200</v>
      </c>
      <c r="P152" s="302">
        <v>3.3323757540936513E-2</v>
      </c>
    </row>
    <row r="153" spans="1:16" ht="15">
      <c r="A153" s="263">
        <v>143</v>
      </c>
      <c r="B153" s="364" t="s">
        <v>88</v>
      </c>
      <c r="C153" s="482" t="s">
        <v>199</v>
      </c>
      <c r="D153" s="483">
        <v>44252</v>
      </c>
      <c r="E153" s="298">
        <v>215</v>
      </c>
      <c r="F153" s="298">
        <v>212.43333333333331</v>
      </c>
      <c r="G153" s="299">
        <v>208.06666666666661</v>
      </c>
      <c r="H153" s="299">
        <v>201.1333333333333</v>
      </c>
      <c r="I153" s="299">
        <v>196.76666666666659</v>
      </c>
      <c r="J153" s="299">
        <v>219.36666666666662</v>
      </c>
      <c r="K153" s="299">
        <v>223.73333333333335</v>
      </c>
      <c r="L153" s="299">
        <v>230.66666666666663</v>
      </c>
      <c r="M153" s="286">
        <v>216.8</v>
      </c>
      <c r="N153" s="286">
        <v>205.5</v>
      </c>
      <c r="O153" s="301">
        <v>37404000</v>
      </c>
      <c r="P153" s="302">
        <v>-5.3015342548989819E-2</v>
      </c>
    </row>
    <row r="154" spans="1:16">
      <c r="A154" s="263">
        <v>144</v>
      </c>
      <c r="B154" s="278"/>
    </row>
    <row r="155" spans="1:16">
      <c r="A155" s="263">
        <v>145</v>
      </c>
      <c r="B155" s="278"/>
      <c r="C155" s="274"/>
      <c r="D155" s="274"/>
      <c r="E155" s="274"/>
      <c r="F155" s="273"/>
      <c r="G155" s="273"/>
      <c r="H155" s="273"/>
      <c r="I155" s="273"/>
      <c r="J155" s="273"/>
      <c r="K155" s="273"/>
      <c r="L155" s="273"/>
      <c r="M155" s="273"/>
    </row>
    <row r="156" spans="1:16">
      <c r="A156" s="263">
        <v>146</v>
      </c>
      <c r="B156" s="278"/>
      <c r="C156" s="274"/>
      <c r="D156" s="274"/>
      <c r="E156" s="274"/>
      <c r="F156" s="273"/>
      <c r="G156" s="273"/>
      <c r="H156" s="273"/>
      <c r="I156" s="273"/>
      <c r="J156" s="273"/>
      <c r="K156" s="273"/>
      <c r="L156" s="273"/>
      <c r="M156" s="273"/>
    </row>
    <row r="157" spans="1:16">
      <c r="A157" s="263">
        <v>147</v>
      </c>
      <c r="B157" s="278"/>
      <c r="C157" s="274"/>
      <c r="D157" s="274"/>
      <c r="E157" s="274"/>
      <c r="F157" s="273"/>
      <c r="G157" s="273"/>
      <c r="H157" s="273"/>
      <c r="I157" s="273"/>
      <c r="J157" s="273"/>
      <c r="K157" s="273"/>
      <c r="L157" s="273"/>
      <c r="M157" s="273"/>
    </row>
    <row r="158" spans="1:16">
      <c r="A158" s="263"/>
      <c r="C158" s="274"/>
      <c r="D158" s="274"/>
      <c r="E158" s="274"/>
      <c r="F158" s="273"/>
      <c r="G158" s="273"/>
      <c r="H158" s="273"/>
      <c r="I158" s="273"/>
      <c r="J158" s="273"/>
      <c r="K158" s="273"/>
      <c r="L158" s="273"/>
      <c r="M158" s="273"/>
    </row>
    <row r="159" spans="1:16">
      <c r="A159" s="263"/>
      <c r="B159" s="282"/>
      <c r="C159" s="274"/>
      <c r="D159" s="274"/>
      <c r="E159" s="274"/>
      <c r="F159" s="273"/>
      <c r="G159" s="273"/>
      <c r="H159" s="273"/>
      <c r="I159" s="273"/>
      <c r="J159" s="273"/>
      <c r="K159" s="273"/>
      <c r="L159" s="273"/>
      <c r="M159" s="273"/>
    </row>
    <row r="160" spans="1:16">
      <c r="A160" s="263"/>
      <c r="B160" s="303"/>
      <c r="C160" s="274"/>
      <c r="D160" s="274"/>
      <c r="E160" s="274"/>
      <c r="F160" s="273"/>
      <c r="G160" s="273"/>
      <c r="H160" s="273"/>
      <c r="I160" s="273"/>
      <c r="J160" s="273"/>
      <c r="K160" s="273"/>
      <c r="L160" s="273"/>
      <c r="M160" s="273"/>
    </row>
    <row r="161" spans="1:13">
      <c r="A161" s="263"/>
      <c r="B161" s="303"/>
      <c r="D161" s="303"/>
      <c r="E161" s="303"/>
      <c r="F161" s="305"/>
      <c r="G161" s="305"/>
      <c r="H161" s="273"/>
      <c r="I161" s="305"/>
      <c r="J161" s="305"/>
      <c r="K161" s="305"/>
      <c r="L161" s="305"/>
      <c r="M161" s="305"/>
    </row>
    <row r="162" spans="1:13">
      <c r="A162" s="263"/>
      <c r="B162" s="303"/>
      <c r="D162" s="303"/>
      <c r="E162" s="303"/>
      <c r="F162" s="305"/>
      <c r="G162" s="305"/>
      <c r="H162" s="305"/>
      <c r="I162" s="305"/>
      <c r="J162" s="305"/>
      <c r="K162" s="305"/>
      <c r="L162" s="305"/>
      <c r="M162" s="305"/>
    </row>
    <row r="163" spans="1:13">
      <c r="A163" s="263"/>
      <c r="B163" s="304"/>
      <c r="D163" s="304"/>
      <c r="E163" s="304"/>
      <c r="F163" s="305"/>
      <c r="G163" s="305"/>
      <c r="H163" s="305"/>
      <c r="I163" s="305"/>
      <c r="J163" s="305"/>
      <c r="K163" s="305"/>
      <c r="L163" s="305"/>
      <c r="M163" s="305"/>
    </row>
    <row r="164" spans="1:13">
      <c r="A164" s="263"/>
      <c r="B164" s="304"/>
      <c r="D164" s="304"/>
      <c r="E164" s="304"/>
      <c r="F164" s="305"/>
      <c r="G164" s="305"/>
      <c r="H164" s="305"/>
      <c r="I164" s="305"/>
      <c r="J164" s="305"/>
      <c r="K164" s="305"/>
      <c r="L164" s="305"/>
      <c r="M164" s="305"/>
    </row>
    <row r="165" spans="1:13">
      <c r="A165" s="263"/>
      <c r="B165" s="304"/>
      <c r="D165" s="304"/>
      <c r="E165" s="304"/>
      <c r="F165" s="305"/>
      <c r="G165" s="305"/>
      <c r="H165" s="305"/>
      <c r="I165" s="305"/>
      <c r="J165" s="305"/>
      <c r="K165" s="305"/>
      <c r="L165" s="305"/>
      <c r="M165" s="305"/>
    </row>
    <row r="166" spans="1:13">
      <c r="A166" s="263"/>
      <c r="B166" s="304"/>
      <c r="D166" s="304"/>
      <c r="E166" s="304"/>
      <c r="F166" s="305"/>
      <c r="G166" s="305"/>
      <c r="H166" s="305"/>
      <c r="I166" s="305"/>
      <c r="J166" s="305"/>
      <c r="K166" s="305"/>
      <c r="L166" s="305"/>
      <c r="M166" s="305"/>
    </row>
    <row r="167" spans="1:13">
      <c r="A167" s="272"/>
      <c r="B167" s="304"/>
      <c r="D167" s="304"/>
      <c r="E167" s="304"/>
      <c r="F167" s="305"/>
      <c r="G167" s="305"/>
      <c r="H167" s="305"/>
      <c r="I167" s="305"/>
      <c r="J167" s="305"/>
      <c r="K167" s="305"/>
      <c r="L167" s="305"/>
      <c r="M167" s="305"/>
    </row>
    <row r="168" spans="1:13">
      <c r="A168" s="272"/>
      <c r="B168" s="304"/>
      <c r="D168" s="304"/>
      <c r="E168" s="304"/>
      <c r="F168" s="305"/>
      <c r="G168" s="305"/>
      <c r="H168" s="305"/>
      <c r="I168" s="305"/>
      <c r="J168" s="305"/>
      <c r="K168" s="305"/>
      <c r="L168" s="305"/>
      <c r="M168" s="305"/>
    </row>
    <row r="169" spans="1:13">
      <c r="H169" s="305"/>
    </row>
    <row r="175" spans="1:13">
      <c r="A175" s="278" t="s">
        <v>200</v>
      </c>
    </row>
    <row r="176" spans="1:13">
      <c r="A176" s="278" t="s">
        <v>201</v>
      </c>
    </row>
    <row r="177" spans="1:1">
      <c r="A177" s="278" t="s">
        <v>202</v>
      </c>
    </row>
    <row r="178" spans="1:1">
      <c r="A178" s="278" t="s">
        <v>203</v>
      </c>
    </row>
    <row r="179" spans="1:1">
      <c r="A179" s="278" t="s">
        <v>204</v>
      </c>
    </row>
    <row r="181" spans="1:1">
      <c r="A181" s="282" t="s">
        <v>205</v>
      </c>
    </row>
    <row r="182" spans="1:1">
      <c r="A182" s="303" t="s">
        <v>206</v>
      </c>
    </row>
    <row r="183" spans="1:1">
      <c r="A183" s="303" t="s">
        <v>207</v>
      </c>
    </row>
    <row r="184" spans="1:1">
      <c r="A184" s="303" t="s">
        <v>208</v>
      </c>
    </row>
    <row r="185" spans="1:1">
      <c r="A185" s="304" t="s">
        <v>209</v>
      </c>
    </row>
    <row r="186" spans="1:1">
      <c r="A186" s="304" t="s">
        <v>210</v>
      </c>
    </row>
    <row r="187" spans="1:1">
      <c r="A187" s="304" t="s">
        <v>211</v>
      </c>
    </row>
    <row r="188" spans="1:1">
      <c r="A188" s="304" t="s">
        <v>212</v>
      </c>
    </row>
    <row r="189" spans="1:1">
      <c r="A189" s="304" t="s">
        <v>213</v>
      </c>
    </row>
    <row r="190" spans="1:1">
      <c r="A190" s="304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8" sqref="D8:D9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1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7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7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7"/>
      <c r="M4" s="255"/>
      <c r="N4" s="255"/>
      <c r="O4" s="255"/>
    </row>
    <row r="5" spans="1:15" ht="25.5" customHeight="1">
      <c r="M5" s="246" t="s">
        <v>14</v>
      </c>
    </row>
    <row r="6" spans="1:15">
      <c r="A6" s="282" t="s">
        <v>15</v>
      </c>
      <c r="K6" s="266">
        <f>Main!B10</f>
        <v>44245</v>
      </c>
    </row>
    <row r="7" spans="1:15">
      <c r="A7"/>
    </row>
    <row r="8" spans="1:15" ht="28.5" customHeight="1">
      <c r="A8" s="557" t="s">
        <v>16</v>
      </c>
      <c r="B8" s="558" t="s">
        <v>18</v>
      </c>
      <c r="C8" s="556" t="s">
        <v>19</v>
      </c>
      <c r="D8" s="556" t="s">
        <v>20</v>
      </c>
      <c r="E8" s="556" t="s">
        <v>21</v>
      </c>
      <c r="F8" s="556"/>
      <c r="G8" s="556"/>
      <c r="H8" s="556" t="s">
        <v>22</v>
      </c>
      <c r="I8" s="556"/>
      <c r="J8" s="556"/>
      <c r="K8" s="260"/>
      <c r="L8" s="268"/>
      <c r="M8" s="268"/>
    </row>
    <row r="9" spans="1:15" ht="36" customHeight="1">
      <c r="A9" s="552"/>
      <c r="B9" s="554"/>
      <c r="C9" s="559" t="s">
        <v>23</v>
      </c>
      <c r="D9" s="559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8" t="s">
        <v>31</v>
      </c>
      <c r="M9" s="270" t="s">
        <v>215</v>
      </c>
    </row>
    <row r="10" spans="1:15">
      <c r="A10" s="283">
        <v>1</v>
      </c>
      <c r="B10" s="263" t="s">
        <v>216</v>
      </c>
      <c r="C10" s="284">
        <v>15208.9</v>
      </c>
      <c r="D10" s="285">
        <v>15231.316666666666</v>
      </c>
      <c r="E10" s="285">
        <v>15148.333333333332</v>
      </c>
      <c r="F10" s="285">
        <v>15087.766666666666</v>
      </c>
      <c r="G10" s="285">
        <v>15004.783333333333</v>
      </c>
      <c r="H10" s="285">
        <v>15291.883333333331</v>
      </c>
      <c r="I10" s="285">
        <v>15374.866666666665</v>
      </c>
      <c r="J10" s="285">
        <v>15435.433333333331</v>
      </c>
      <c r="K10" s="284">
        <v>15314.3</v>
      </c>
      <c r="L10" s="284">
        <v>15170.75</v>
      </c>
      <c r="M10" s="289"/>
    </row>
    <row r="11" spans="1:15">
      <c r="A11" s="283">
        <v>2</v>
      </c>
      <c r="B11" s="263" t="s">
        <v>217</v>
      </c>
      <c r="C11" s="286">
        <v>36910.949999999997</v>
      </c>
      <c r="D11" s="265">
        <v>37002.216666666667</v>
      </c>
      <c r="E11" s="265">
        <v>36672.983333333337</v>
      </c>
      <c r="F11" s="265">
        <v>36435.01666666667</v>
      </c>
      <c r="G11" s="265">
        <v>36105.78333333334</v>
      </c>
      <c r="H11" s="265">
        <v>37240.183333333334</v>
      </c>
      <c r="I11" s="265">
        <v>37569.416666666657</v>
      </c>
      <c r="J11" s="265">
        <v>37807.383333333331</v>
      </c>
      <c r="K11" s="286">
        <v>37331.449999999997</v>
      </c>
      <c r="L11" s="286">
        <v>36764.25</v>
      </c>
      <c r="M11" s="289"/>
    </row>
    <row r="12" spans="1:15">
      <c r="A12" s="283">
        <v>3</v>
      </c>
      <c r="B12" s="271" t="s">
        <v>218</v>
      </c>
      <c r="C12" s="286">
        <v>1765.05</v>
      </c>
      <c r="D12" s="265">
        <v>1753.8500000000001</v>
      </c>
      <c r="E12" s="265">
        <v>1738.6500000000003</v>
      </c>
      <c r="F12" s="265">
        <v>1712.2500000000002</v>
      </c>
      <c r="G12" s="265">
        <v>1697.0500000000004</v>
      </c>
      <c r="H12" s="265">
        <v>1780.2500000000002</v>
      </c>
      <c r="I12" s="265">
        <v>1795.45</v>
      </c>
      <c r="J12" s="265">
        <v>1821.8500000000001</v>
      </c>
      <c r="K12" s="286">
        <v>1769.05</v>
      </c>
      <c r="L12" s="286">
        <v>1727.45</v>
      </c>
      <c r="M12" s="289"/>
    </row>
    <row r="13" spans="1:15">
      <c r="A13" s="283">
        <v>4</v>
      </c>
      <c r="B13" s="263" t="s">
        <v>219</v>
      </c>
      <c r="C13" s="286">
        <v>4195.3500000000004</v>
      </c>
      <c r="D13" s="265">
        <v>4190.916666666667</v>
      </c>
      <c r="E13" s="265">
        <v>4172.1833333333343</v>
      </c>
      <c r="F13" s="265">
        <v>4149.0166666666673</v>
      </c>
      <c r="G13" s="265">
        <v>4130.2833333333347</v>
      </c>
      <c r="H13" s="265">
        <v>4214.0833333333339</v>
      </c>
      <c r="I13" s="265">
        <v>4232.8166666666657</v>
      </c>
      <c r="J13" s="265">
        <v>4255.9833333333336</v>
      </c>
      <c r="K13" s="286">
        <v>4209.6499999999996</v>
      </c>
      <c r="L13" s="286">
        <v>4167.75</v>
      </c>
      <c r="M13" s="289"/>
    </row>
    <row r="14" spans="1:15">
      <c r="A14" s="283">
        <v>5</v>
      </c>
      <c r="B14" s="263" t="s">
        <v>220</v>
      </c>
      <c r="C14" s="286">
        <v>25282.95</v>
      </c>
      <c r="D14" s="265">
        <v>25396.633333333331</v>
      </c>
      <c r="E14" s="265">
        <v>25121.016666666663</v>
      </c>
      <c r="F14" s="265">
        <v>24959.083333333332</v>
      </c>
      <c r="G14" s="265">
        <v>24683.466666666664</v>
      </c>
      <c r="H14" s="265">
        <v>25558.566666666662</v>
      </c>
      <c r="I14" s="265">
        <v>25834.183333333331</v>
      </c>
      <c r="J14" s="265">
        <v>25996.116666666661</v>
      </c>
      <c r="K14" s="286">
        <v>25672.25</v>
      </c>
      <c r="L14" s="286">
        <v>25234.7</v>
      </c>
      <c r="M14" s="289"/>
    </row>
    <row r="15" spans="1:15">
      <c r="A15" s="283">
        <v>6</v>
      </c>
      <c r="B15" s="263" t="s">
        <v>221</v>
      </c>
      <c r="C15" s="286">
        <v>3068.6</v>
      </c>
      <c r="D15" s="265">
        <v>3052.5833333333335</v>
      </c>
      <c r="E15" s="265">
        <v>3031.8166666666671</v>
      </c>
      <c r="F15" s="265">
        <v>2995.0333333333338</v>
      </c>
      <c r="G15" s="265">
        <v>2974.2666666666673</v>
      </c>
      <c r="H15" s="265">
        <v>3089.3666666666668</v>
      </c>
      <c r="I15" s="265">
        <v>3110.1333333333332</v>
      </c>
      <c r="J15" s="265">
        <v>3146.9166666666665</v>
      </c>
      <c r="K15" s="286">
        <v>3073.35</v>
      </c>
      <c r="L15" s="286">
        <v>3015.8</v>
      </c>
      <c r="M15" s="289"/>
    </row>
    <row r="16" spans="1:15">
      <c r="A16" s="283">
        <v>7</v>
      </c>
      <c r="B16" s="263" t="s">
        <v>222</v>
      </c>
      <c r="C16" s="286">
        <v>6907.6</v>
      </c>
      <c r="D16" s="265">
        <v>6905.166666666667</v>
      </c>
      <c r="E16" s="265">
        <v>6864.5833333333339</v>
      </c>
      <c r="F16" s="265">
        <v>6821.5666666666666</v>
      </c>
      <c r="G16" s="265">
        <v>6780.9833333333336</v>
      </c>
      <c r="H16" s="265">
        <v>6948.1833333333343</v>
      </c>
      <c r="I16" s="265">
        <v>6988.7666666666682</v>
      </c>
      <c r="J16" s="265">
        <v>7031.7833333333347</v>
      </c>
      <c r="K16" s="286">
        <v>6945.75</v>
      </c>
      <c r="L16" s="286">
        <v>6862.15</v>
      </c>
      <c r="M16" s="289"/>
    </row>
    <row r="17" spans="1:13">
      <c r="A17" s="283">
        <v>8</v>
      </c>
      <c r="B17" s="263" t="s">
        <v>38</v>
      </c>
      <c r="C17" s="263">
        <v>1819.75</v>
      </c>
      <c r="D17" s="265">
        <v>1821.25</v>
      </c>
      <c r="E17" s="265">
        <v>1805.5</v>
      </c>
      <c r="F17" s="265">
        <v>1791.25</v>
      </c>
      <c r="G17" s="265">
        <v>1775.5</v>
      </c>
      <c r="H17" s="265">
        <v>1835.5</v>
      </c>
      <c r="I17" s="265">
        <v>1851.25</v>
      </c>
      <c r="J17" s="265">
        <v>1865.5</v>
      </c>
      <c r="K17" s="263">
        <v>1837</v>
      </c>
      <c r="L17" s="263">
        <v>1807</v>
      </c>
      <c r="M17" s="263">
        <v>8.6094899999999992</v>
      </c>
    </row>
    <row r="18" spans="1:13">
      <c r="A18" s="283">
        <v>9</v>
      </c>
      <c r="B18" s="263" t="s">
        <v>223</v>
      </c>
      <c r="C18" s="263">
        <v>1098.0999999999999</v>
      </c>
      <c r="D18" s="265">
        <v>1097.1166666666666</v>
      </c>
      <c r="E18" s="265">
        <v>1081.9833333333331</v>
      </c>
      <c r="F18" s="265">
        <v>1065.8666666666666</v>
      </c>
      <c r="G18" s="265">
        <v>1050.7333333333331</v>
      </c>
      <c r="H18" s="265">
        <v>1113.2333333333331</v>
      </c>
      <c r="I18" s="265">
        <v>1128.3666666666668</v>
      </c>
      <c r="J18" s="265">
        <v>1144.4833333333331</v>
      </c>
      <c r="K18" s="263">
        <v>1112.25</v>
      </c>
      <c r="L18" s="263">
        <v>1081</v>
      </c>
      <c r="M18" s="263">
        <v>3.9440499999999998</v>
      </c>
    </row>
    <row r="19" spans="1:13">
      <c r="A19" s="283">
        <v>10</v>
      </c>
      <c r="B19" s="263" t="s">
        <v>736</v>
      </c>
      <c r="C19" s="264">
        <v>1232.25</v>
      </c>
      <c r="D19" s="265">
        <v>1237.4666666666667</v>
      </c>
      <c r="E19" s="265">
        <v>1215.5333333333333</v>
      </c>
      <c r="F19" s="265">
        <v>1198.8166666666666</v>
      </c>
      <c r="G19" s="265">
        <v>1176.8833333333332</v>
      </c>
      <c r="H19" s="265">
        <v>1254.1833333333334</v>
      </c>
      <c r="I19" s="265">
        <v>1276.1166666666668</v>
      </c>
      <c r="J19" s="265">
        <v>1292.8333333333335</v>
      </c>
      <c r="K19" s="263">
        <v>1259.4000000000001</v>
      </c>
      <c r="L19" s="263">
        <v>1220.75</v>
      </c>
      <c r="M19" s="263">
        <v>4.4408300000000001</v>
      </c>
    </row>
    <row r="20" spans="1:13">
      <c r="A20" s="283">
        <v>11</v>
      </c>
      <c r="B20" s="263" t="s">
        <v>289</v>
      </c>
      <c r="C20" s="263">
        <v>14651.55</v>
      </c>
      <c r="D20" s="265">
        <v>14632.4</v>
      </c>
      <c r="E20" s="265">
        <v>14504.349999999999</v>
      </c>
      <c r="F20" s="265">
        <v>14357.15</v>
      </c>
      <c r="G20" s="265">
        <v>14229.099999999999</v>
      </c>
      <c r="H20" s="265">
        <v>14779.599999999999</v>
      </c>
      <c r="I20" s="265">
        <v>14907.649999999998</v>
      </c>
      <c r="J20" s="265">
        <v>15054.849999999999</v>
      </c>
      <c r="K20" s="263">
        <v>14760.45</v>
      </c>
      <c r="L20" s="263">
        <v>14485.2</v>
      </c>
      <c r="M20" s="263">
        <v>0.16800999999999999</v>
      </c>
    </row>
    <row r="21" spans="1:13">
      <c r="A21" s="283">
        <v>12</v>
      </c>
      <c r="B21" s="263" t="s">
        <v>40</v>
      </c>
      <c r="C21" s="263">
        <v>785.45</v>
      </c>
      <c r="D21" s="265">
        <v>789.9</v>
      </c>
      <c r="E21" s="265">
        <v>777.8</v>
      </c>
      <c r="F21" s="265">
        <v>770.15</v>
      </c>
      <c r="G21" s="265">
        <v>758.05</v>
      </c>
      <c r="H21" s="265">
        <v>797.55</v>
      </c>
      <c r="I21" s="265">
        <v>809.65000000000009</v>
      </c>
      <c r="J21" s="265">
        <v>817.3</v>
      </c>
      <c r="K21" s="263">
        <v>802</v>
      </c>
      <c r="L21" s="263">
        <v>782.25</v>
      </c>
      <c r="M21" s="263">
        <v>89.082790000000003</v>
      </c>
    </row>
    <row r="22" spans="1:13">
      <c r="A22" s="283">
        <v>13</v>
      </c>
      <c r="B22" s="263" t="s">
        <v>290</v>
      </c>
      <c r="C22" s="263">
        <v>1104.25</v>
      </c>
      <c r="D22" s="265">
        <v>1094.1000000000001</v>
      </c>
      <c r="E22" s="265">
        <v>1061.2000000000003</v>
      </c>
      <c r="F22" s="265">
        <v>1018.1500000000001</v>
      </c>
      <c r="G22" s="265">
        <v>985.25000000000023</v>
      </c>
      <c r="H22" s="265">
        <v>1137.1500000000003</v>
      </c>
      <c r="I22" s="265">
        <v>1170.0500000000004</v>
      </c>
      <c r="J22" s="265">
        <v>1213.1000000000004</v>
      </c>
      <c r="K22" s="263">
        <v>1127</v>
      </c>
      <c r="L22" s="263">
        <v>1051.05</v>
      </c>
      <c r="M22" s="263">
        <v>61.454009999999997</v>
      </c>
    </row>
    <row r="23" spans="1:13">
      <c r="A23" s="283">
        <v>14</v>
      </c>
      <c r="B23" s="263" t="s">
        <v>41</v>
      </c>
      <c r="C23" s="263">
        <v>655.75</v>
      </c>
      <c r="D23" s="265">
        <v>657.55000000000007</v>
      </c>
      <c r="E23" s="265">
        <v>645.10000000000014</v>
      </c>
      <c r="F23" s="265">
        <v>634.45000000000005</v>
      </c>
      <c r="G23" s="265">
        <v>622.00000000000011</v>
      </c>
      <c r="H23" s="265">
        <v>668.20000000000016</v>
      </c>
      <c r="I23" s="265">
        <v>680.6500000000002</v>
      </c>
      <c r="J23" s="265">
        <v>691.30000000000018</v>
      </c>
      <c r="K23" s="263">
        <v>670</v>
      </c>
      <c r="L23" s="263">
        <v>646.9</v>
      </c>
      <c r="M23" s="263">
        <v>348.68085000000002</v>
      </c>
    </row>
    <row r="24" spans="1:13">
      <c r="A24" s="283">
        <v>15</v>
      </c>
      <c r="B24" s="263" t="s">
        <v>837</v>
      </c>
      <c r="C24" s="263">
        <v>509.95</v>
      </c>
      <c r="D24" s="265">
        <v>516.65</v>
      </c>
      <c r="E24" s="265">
        <v>490.5</v>
      </c>
      <c r="F24" s="265">
        <v>471.05</v>
      </c>
      <c r="G24" s="265">
        <v>444.90000000000003</v>
      </c>
      <c r="H24" s="265">
        <v>536.09999999999991</v>
      </c>
      <c r="I24" s="265">
        <v>562.24999999999977</v>
      </c>
      <c r="J24" s="265">
        <v>581.69999999999993</v>
      </c>
      <c r="K24" s="263">
        <v>542.79999999999995</v>
      </c>
      <c r="L24" s="263">
        <v>497.2</v>
      </c>
      <c r="M24" s="263">
        <v>58.563670000000002</v>
      </c>
    </row>
    <row r="25" spans="1:13">
      <c r="A25" s="283">
        <v>16</v>
      </c>
      <c r="B25" s="263" t="s">
        <v>291</v>
      </c>
      <c r="C25" s="263">
        <v>756.25</v>
      </c>
      <c r="D25" s="265">
        <v>762.75</v>
      </c>
      <c r="E25" s="265">
        <v>705.5</v>
      </c>
      <c r="F25" s="265">
        <v>654.75</v>
      </c>
      <c r="G25" s="265">
        <v>597.5</v>
      </c>
      <c r="H25" s="265">
        <v>813.5</v>
      </c>
      <c r="I25" s="265">
        <v>870.75</v>
      </c>
      <c r="J25" s="265">
        <v>921.5</v>
      </c>
      <c r="K25" s="263">
        <v>820</v>
      </c>
      <c r="L25" s="263">
        <v>712</v>
      </c>
      <c r="M25" s="263">
        <v>57.570360000000001</v>
      </c>
    </row>
    <row r="26" spans="1:13">
      <c r="A26" s="283">
        <v>17</v>
      </c>
      <c r="B26" s="263" t="s">
        <v>224</v>
      </c>
      <c r="C26" s="263">
        <v>104.05</v>
      </c>
      <c r="D26" s="265">
        <v>102.06666666666666</v>
      </c>
      <c r="E26" s="265">
        <v>99.333333333333329</v>
      </c>
      <c r="F26" s="265">
        <v>94.61666666666666</v>
      </c>
      <c r="G26" s="265">
        <v>91.883333333333326</v>
      </c>
      <c r="H26" s="265">
        <v>106.78333333333333</v>
      </c>
      <c r="I26" s="265">
        <v>109.51666666666668</v>
      </c>
      <c r="J26" s="265">
        <v>114.23333333333333</v>
      </c>
      <c r="K26" s="263">
        <v>104.8</v>
      </c>
      <c r="L26" s="263">
        <v>97.35</v>
      </c>
      <c r="M26" s="263">
        <v>137.81650999999999</v>
      </c>
    </row>
    <row r="27" spans="1:13">
      <c r="A27" s="283">
        <v>18</v>
      </c>
      <c r="B27" s="263" t="s">
        <v>225</v>
      </c>
      <c r="C27" s="263">
        <v>162.25</v>
      </c>
      <c r="D27" s="265">
        <v>162.6</v>
      </c>
      <c r="E27" s="265">
        <v>160.64999999999998</v>
      </c>
      <c r="F27" s="265">
        <v>159.04999999999998</v>
      </c>
      <c r="G27" s="265">
        <v>157.09999999999997</v>
      </c>
      <c r="H27" s="265">
        <v>164.2</v>
      </c>
      <c r="I27" s="265">
        <v>166.14999999999998</v>
      </c>
      <c r="J27" s="265">
        <v>167.75</v>
      </c>
      <c r="K27" s="263">
        <v>164.55</v>
      </c>
      <c r="L27" s="263">
        <v>161</v>
      </c>
      <c r="M27" s="263">
        <v>11.41905</v>
      </c>
    </row>
    <row r="28" spans="1:13">
      <c r="A28" s="283">
        <v>19</v>
      </c>
      <c r="B28" s="263" t="s">
        <v>226</v>
      </c>
      <c r="C28" s="263">
        <v>1785.2</v>
      </c>
      <c r="D28" s="265">
        <v>1782.6166666666668</v>
      </c>
      <c r="E28" s="265">
        <v>1763.0333333333335</v>
      </c>
      <c r="F28" s="265">
        <v>1740.8666666666668</v>
      </c>
      <c r="G28" s="265">
        <v>1721.2833333333335</v>
      </c>
      <c r="H28" s="265">
        <v>1804.7833333333335</v>
      </c>
      <c r="I28" s="265">
        <v>1824.3666666666666</v>
      </c>
      <c r="J28" s="265">
        <v>1846.5333333333335</v>
      </c>
      <c r="K28" s="263">
        <v>1802.2</v>
      </c>
      <c r="L28" s="263">
        <v>1760.45</v>
      </c>
      <c r="M28" s="263">
        <v>1.04372</v>
      </c>
    </row>
    <row r="29" spans="1:13">
      <c r="A29" s="283">
        <v>20</v>
      </c>
      <c r="B29" s="263" t="s">
        <v>295</v>
      </c>
      <c r="C29" s="263">
        <v>957.6</v>
      </c>
      <c r="D29" s="265">
        <v>955.96666666666658</v>
      </c>
      <c r="E29" s="265">
        <v>943.93333333333317</v>
      </c>
      <c r="F29" s="265">
        <v>930.26666666666654</v>
      </c>
      <c r="G29" s="265">
        <v>918.23333333333312</v>
      </c>
      <c r="H29" s="265">
        <v>969.63333333333321</v>
      </c>
      <c r="I29" s="265">
        <v>981.66666666666674</v>
      </c>
      <c r="J29" s="265">
        <v>995.33333333333326</v>
      </c>
      <c r="K29" s="263">
        <v>968</v>
      </c>
      <c r="L29" s="263">
        <v>942.3</v>
      </c>
      <c r="M29" s="263">
        <v>4.5877999999999997</v>
      </c>
    </row>
    <row r="30" spans="1:13">
      <c r="A30" s="283">
        <v>21</v>
      </c>
      <c r="B30" s="263" t="s">
        <v>227</v>
      </c>
      <c r="C30" s="263">
        <v>2816.3</v>
      </c>
      <c r="D30" s="265">
        <v>2830.75</v>
      </c>
      <c r="E30" s="265">
        <v>2772.5</v>
      </c>
      <c r="F30" s="265">
        <v>2728.7</v>
      </c>
      <c r="G30" s="265">
        <v>2670.45</v>
      </c>
      <c r="H30" s="265">
        <v>2874.55</v>
      </c>
      <c r="I30" s="265">
        <v>2932.8</v>
      </c>
      <c r="J30" s="265">
        <v>2976.6000000000004</v>
      </c>
      <c r="K30" s="263">
        <v>2889</v>
      </c>
      <c r="L30" s="263">
        <v>2786.95</v>
      </c>
      <c r="M30" s="263">
        <v>1.20723</v>
      </c>
    </row>
    <row r="31" spans="1:13">
      <c r="A31" s="283">
        <v>22</v>
      </c>
      <c r="B31" s="263" t="s">
        <v>44</v>
      </c>
      <c r="C31" s="263">
        <v>901.75</v>
      </c>
      <c r="D31" s="265">
        <v>905.1</v>
      </c>
      <c r="E31" s="265">
        <v>893.65000000000009</v>
      </c>
      <c r="F31" s="265">
        <v>885.55000000000007</v>
      </c>
      <c r="G31" s="265">
        <v>874.10000000000014</v>
      </c>
      <c r="H31" s="265">
        <v>913.2</v>
      </c>
      <c r="I31" s="265">
        <v>924.65000000000009</v>
      </c>
      <c r="J31" s="265">
        <v>932.75</v>
      </c>
      <c r="K31" s="263">
        <v>916.55</v>
      </c>
      <c r="L31" s="263">
        <v>897</v>
      </c>
      <c r="M31" s="263">
        <v>15.070399999999999</v>
      </c>
    </row>
    <row r="32" spans="1:13">
      <c r="A32" s="283">
        <v>23</v>
      </c>
      <c r="B32" s="263" t="s">
        <v>45</v>
      </c>
      <c r="C32" s="263">
        <v>286.64999999999998</v>
      </c>
      <c r="D32" s="265">
        <v>287.08333333333331</v>
      </c>
      <c r="E32" s="265">
        <v>283.76666666666665</v>
      </c>
      <c r="F32" s="265">
        <v>280.88333333333333</v>
      </c>
      <c r="G32" s="265">
        <v>277.56666666666666</v>
      </c>
      <c r="H32" s="265">
        <v>289.96666666666664</v>
      </c>
      <c r="I32" s="265">
        <v>293.28333333333336</v>
      </c>
      <c r="J32" s="265">
        <v>296.16666666666663</v>
      </c>
      <c r="K32" s="263">
        <v>290.39999999999998</v>
      </c>
      <c r="L32" s="263">
        <v>284.2</v>
      </c>
      <c r="M32" s="263">
        <v>100.58896</v>
      </c>
    </row>
    <row r="33" spans="1:13">
      <c r="A33" s="283">
        <v>24</v>
      </c>
      <c r="B33" s="263" t="s">
        <v>46</v>
      </c>
      <c r="C33" s="263">
        <v>3235</v>
      </c>
      <c r="D33" s="265">
        <v>3232</v>
      </c>
      <c r="E33" s="265">
        <v>3180</v>
      </c>
      <c r="F33" s="265">
        <v>3125</v>
      </c>
      <c r="G33" s="265">
        <v>3073</v>
      </c>
      <c r="H33" s="265">
        <v>3287</v>
      </c>
      <c r="I33" s="265">
        <v>3339</v>
      </c>
      <c r="J33" s="265">
        <v>3394</v>
      </c>
      <c r="K33" s="263">
        <v>3284</v>
      </c>
      <c r="L33" s="263">
        <v>3177</v>
      </c>
      <c r="M33" s="263">
        <v>20.810009999999998</v>
      </c>
    </row>
    <row r="34" spans="1:13">
      <c r="A34" s="283">
        <v>25</v>
      </c>
      <c r="B34" s="263" t="s">
        <v>47</v>
      </c>
      <c r="C34" s="263">
        <v>241.65</v>
      </c>
      <c r="D34" s="265">
        <v>240.23333333333335</v>
      </c>
      <c r="E34" s="265">
        <v>236.06666666666669</v>
      </c>
      <c r="F34" s="265">
        <v>230.48333333333335</v>
      </c>
      <c r="G34" s="265">
        <v>226.31666666666669</v>
      </c>
      <c r="H34" s="265">
        <v>245.81666666666669</v>
      </c>
      <c r="I34" s="265">
        <v>249.98333333333332</v>
      </c>
      <c r="J34" s="265">
        <v>255.56666666666669</v>
      </c>
      <c r="K34" s="263">
        <v>244.4</v>
      </c>
      <c r="L34" s="263">
        <v>234.65</v>
      </c>
      <c r="M34" s="263">
        <v>128.55633</v>
      </c>
    </row>
    <row r="35" spans="1:13">
      <c r="A35" s="283">
        <v>26</v>
      </c>
      <c r="B35" s="263" t="s">
        <v>48</v>
      </c>
      <c r="C35" s="263">
        <v>132.19999999999999</v>
      </c>
      <c r="D35" s="265">
        <v>130.98333333333332</v>
      </c>
      <c r="E35" s="265">
        <v>129.21666666666664</v>
      </c>
      <c r="F35" s="265">
        <v>126.23333333333332</v>
      </c>
      <c r="G35" s="265">
        <v>124.46666666666664</v>
      </c>
      <c r="H35" s="265">
        <v>133.96666666666664</v>
      </c>
      <c r="I35" s="265">
        <v>135.73333333333335</v>
      </c>
      <c r="J35" s="265">
        <v>138.71666666666664</v>
      </c>
      <c r="K35" s="263">
        <v>132.75</v>
      </c>
      <c r="L35" s="263">
        <v>128</v>
      </c>
      <c r="M35" s="263">
        <v>230.22038000000001</v>
      </c>
    </row>
    <row r="36" spans="1:13">
      <c r="A36" s="283">
        <v>27</v>
      </c>
      <c r="B36" s="263" t="s">
        <v>50</v>
      </c>
      <c r="C36" s="263">
        <v>2388.15</v>
      </c>
      <c r="D36" s="265">
        <v>2408.4</v>
      </c>
      <c r="E36" s="265">
        <v>2361.75</v>
      </c>
      <c r="F36" s="265">
        <v>2335.35</v>
      </c>
      <c r="G36" s="265">
        <v>2288.6999999999998</v>
      </c>
      <c r="H36" s="265">
        <v>2434.8000000000002</v>
      </c>
      <c r="I36" s="265">
        <v>2481.4500000000007</v>
      </c>
      <c r="J36" s="265">
        <v>2507.8500000000004</v>
      </c>
      <c r="K36" s="263">
        <v>2455.0500000000002</v>
      </c>
      <c r="L36" s="263">
        <v>2382</v>
      </c>
      <c r="M36" s="263">
        <v>31.787839999999999</v>
      </c>
    </row>
    <row r="37" spans="1:13">
      <c r="A37" s="283">
        <v>28</v>
      </c>
      <c r="B37" s="263" t="s">
        <v>52</v>
      </c>
      <c r="C37" s="263">
        <v>922.15</v>
      </c>
      <c r="D37" s="265">
        <v>926.93333333333339</v>
      </c>
      <c r="E37" s="265">
        <v>910.86666666666679</v>
      </c>
      <c r="F37" s="265">
        <v>899.58333333333337</v>
      </c>
      <c r="G37" s="265">
        <v>883.51666666666677</v>
      </c>
      <c r="H37" s="265">
        <v>938.21666666666681</v>
      </c>
      <c r="I37" s="265">
        <v>954.28333333333342</v>
      </c>
      <c r="J37" s="265">
        <v>965.56666666666683</v>
      </c>
      <c r="K37" s="263">
        <v>943</v>
      </c>
      <c r="L37" s="263">
        <v>915.65</v>
      </c>
      <c r="M37" s="263">
        <v>21.094249999999999</v>
      </c>
    </row>
    <row r="38" spans="1:13">
      <c r="A38" s="283">
        <v>29</v>
      </c>
      <c r="B38" s="263" t="s">
        <v>228</v>
      </c>
      <c r="C38" s="263">
        <v>3190.25</v>
      </c>
      <c r="D38" s="265">
        <v>3174.0833333333335</v>
      </c>
      <c r="E38" s="265">
        <v>3106.166666666667</v>
      </c>
      <c r="F38" s="265">
        <v>3022.0833333333335</v>
      </c>
      <c r="G38" s="265">
        <v>2954.166666666667</v>
      </c>
      <c r="H38" s="265">
        <v>3258.166666666667</v>
      </c>
      <c r="I38" s="265">
        <v>3326.0833333333339</v>
      </c>
      <c r="J38" s="265">
        <v>3410.166666666667</v>
      </c>
      <c r="K38" s="263">
        <v>3242</v>
      </c>
      <c r="L38" s="263">
        <v>3090</v>
      </c>
      <c r="M38" s="263">
        <v>9.1819199999999999</v>
      </c>
    </row>
    <row r="39" spans="1:13">
      <c r="A39" s="283">
        <v>30</v>
      </c>
      <c r="B39" s="263" t="s">
        <v>54</v>
      </c>
      <c r="C39" s="263">
        <v>777.75</v>
      </c>
      <c r="D39" s="265">
        <v>775.68333333333339</v>
      </c>
      <c r="E39" s="265">
        <v>766.36666666666679</v>
      </c>
      <c r="F39" s="265">
        <v>754.98333333333335</v>
      </c>
      <c r="G39" s="265">
        <v>745.66666666666674</v>
      </c>
      <c r="H39" s="265">
        <v>787.06666666666683</v>
      </c>
      <c r="I39" s="265">
        <v>796.38333333333344</v>
      </c>
      <c r="J39" s="265">
        <v>807.76666666666688</v>
      </c>
      <c r="K39" s="263">
        <v>785</v>
      </c>
      <c r="L39" s="263">
        <v>764.3</v>
      </c>
      <c r="M39" s="263">
        <v>169.56357</v>
      </c>
    </row>
    <row r="40" spans="1:13">
      <c r="A40" s="283">
        <v>31</v>
      </c>
      <c r="B40" s="263" t="s">
        <v>55</v>
      </c>
      <c r="C40" s="263">
        <v>4165.7</v>
      </c>
      <c r="D40" s="265">
        <v>4160.5666666666666</v>
      </c>
      <c r="E40" s="265">
        <v>4116.1333333333332</v>
      </c>
      <c r="F40" s="265">
        <v>4066.5666666666666</v>
      </c>
      <c r="G40" s="265">
        <v>4022.1333333333332</v>
      </c>
      <c r="H40" s="265">
        <v>4210.1333333333332</v>
      </c>
      <c r="I40" s="265">
        <v>4254.5666666666657</v>
      </c>
      <c r="J40" s="265">
        <v>4304.1333333333332</v>
      </c>
      <c r="K40" s="263">
        <v>4205</v>
      </c>
      <c r="L40" s="263">
        <v>4111</v>
      </c>
      <c r="M40" s="263">
        <v>5.5438299999999998</v>
      </c>
    </row>
    <row r="41" spans="1:13">
      <c r="A41" s="283">
        <v>32</v>
      </c>
      <c r="B41" s="263" t="s">
        <v>58</v>
      </c>
      <c r="C41" s="263">
        <v>5705.15</v>
      </c>
      <c r="D41" s="265">
        <v>5724.7166666666672</v>
      </c>
      <c r="E41" s="265">
        <v>5650.4333333333343</v>
      </c>
      <c r="F41" s="265">
        <v>5595.7166666666672</v>
      </c>
      <c r="G41" s="265">
        <v>5521.4333333333343</v>
      </c>
      <c r="H41" s="265">
        <v>5779.4333333333343</v>
      </c>
      <c r="I41" s="265">
        <v>5853.7166666666672</v>
      </c>
      <c r="J41" s="265">
        <v>5908.4333333333343</v>
      </c>
      <c r="K41" s="263">
        <v>5799</v>
      </c>
      <c r="L41" s="263">
        <v>5670</v>
      </c>
      <c r="M41" s="263">
        <v>23.463950000000001</v>
      </c>
    </row>
    <row r="42" spans="1:13">
      <c r="A42" s="283">
        <v>33</v>
      </c>
      <c r="B42" s="263" t="s">
        <v>57</v>
      </c>
      <c r="C42" s="263">
        <v>10185.65</v>
      </c>
      <c r="D42" s="265">
        <v>10265.549999999999</v>
      </c>
      <c r="E42" s="265">
        <v>10032.299999999999</v>
      </c>
      <c r="F42" s="265">
        <v>9878.9500000000007</v>
      </c>
      <c r="G42" s="265">
        <v>9645.7000000000007</v>
      </c>
      <c r="H42" s="265">
        <v>10418.899999999998</v>
      </c>
      <c r="I42" s="265">
        <v>10652.149999999998</v>
      </c>
      <c r="J42" s="265">
        <v>10805.499999999996</v>
      </c>
      <c r="K42" s="263">
        <v>10498.8</v>
      </c>
      <c r="L42" s="263">
        <v>10112.200000000001</v>
      </c>
      <c r="M42" s="263">
        <v>5.8225899999999999</v>
      </c>
    </row>
    <row r="43" spans="1:13">
      <c r="A43" s="283">
        <v>34</v>
      </c>
      <c r="B43" s="263" t="s">
        <v>229</v>
      </c>
      <c r="C43" s="263">
        <v>3600</v>
      </c>
      <c r="D43" s="265">
        <v>3601.5166666666664</v>
      </c>
      <c r="E43" s="265">
        <v>3581.5333333333328</v>
      </c>
      <c r="F43" s="265">
        <v>3563.0666666666666</v>
      </c>
      <c r="G43" s="265">
        <v>3543.083333333333</v>
      </c>
      <c r="H43" s="265">
        <v>3619.9833333333327</v>
      </c>
      <c r="I43" s="265">
        <v>3639.9666666666662</v>
      </c>
      <c r="J43" s="265">
        <v>3658.4333333333325</v>
      </c>
      <c r="K43" s="263">
        <v>3621.5</v>
      </c>
      <c r="L43" s="263">
        <v>3583.05</v>
      </c>
      <c r="M43" s="263">
        <v>0.26435999999999998</v>
      </c>
    </row>
    <row r="44" spans="1:13">
      <c r="A44" s="283">
        <v>35</v>
      </c>
      <c r="B44" s="263" t="s">
        <v>59</v>
      </c>
      <c r="C44" s="263">
        <v>1613.75</v>
      </c>
      <c r="D44" s="265">
        <v>1613.75</v>
      </c>
      <c r="E44" s="265">
        <v>1598</v>
      </c>
      <c r="F44" s="265">
        <v>1582.25</v>
      </c>
      <c r="G44" s="265">
        <v>1566.5</v>
      </c>
      <c r="H44" s="265">
        <v>1629.5</v>
      </c>
      <c r="I44" s="265">
        <v>1645.25</v>
      </c>
      <c r="J44" s="265">
        <v>1661</v>
      </c>
      <c r="K44" s="263">
        <v>1629.5</v>
      </c>
      <c r="L44" s="263">
        <v>1598</v>
      </c>
      <c r="M44" s="263">
        <v>12.148569999999999</v>
      </c>
    </row>
    <row r="45" spans="1:13">
      <c r="A45" s="283">
        <v>36</v>
      </c>
      <c r="B45" s="263" t="s">
        <v>230</v>
      </c>
      <c r="C45" s="263">
        <v>348.25</v>
      </c>
      <c r="D45" s="265">
        <v>348.56666666666661</v>
      </c>
      <c r="E45" s="265">
        <v>343.3333333333332</v>
      </c>
      <c r="F45" s="265">
        <v>338.41666666666657</v>
      </c>
      <c r="G45" s="265">
        <v>333.18333333333317</v>
      </c>
      <c r="H45" s="265">
        <v>353.48333333333323</v>
      </c>
      <c r="I45" s="265">
        <v>358.71666666666658</v>
      </c>
      <c r="J45" s="265">
        <v>363.63333333333327</v>
      </c>
      <c r="K45" s="263">
        <v>353.8</v>
      </c>
      <c r="L45" s="263">
        <v>343.65</v>
      </c>
      <c r="M45" s="263">
        <v>105.56444</v>
      </c>
    </row>
    <row r="46" spans="1:13">
      <c r="A46" s="283">
        <v>37</v>
      </c>
      <c r="B46" s="263" t="s">
        <v>60</v>
      </c>
      <c r="C46" s="263">
        <v>84.2</v>
      </c>
      <c r="D46" s="265">
        <v>82.95</v>
      </c>
      <c r="E46" s="265">
        <v>80.400000000000006</v>
      </c>
      <c r="F46" s="265">
        <v>76.600000000000009</v>
      </c>
      <c r="G46" s="265">
        <v>74.050000000000011</v>
      </c>
      <c r="H46" s="265">
        <v>86.75</v>
      </c>
      <c r="I46" s="265">
        <v>89.299999999999983</v>
      </c>
      <c r="J46" s="265">
        <v>93.1</v>
      </c>
      <c r="K46" s="263">
        <v>85.5</v>
      </c>
      <c r="L46" s="263">
        <v>79.150000000000006</v>
      </c>
      <c r="M46" s="263">
        <v>1098.3301799999999</v>
      </c>
    </row>
    <row r="47" spans="1:13">
      <c r="A47" s="283">
        <v>38</v>
      </c>
      <c r="B47" s="263" t="s">
        <v>61</v>
      </c>
      <c r="C47" s="263">
        <v>84.7</v>
      </c>
      <c r="D47" s="265">
        <v>80.13333333333334</v>
      </c>
      <c r="E47" s="265">
        <v>75.566666666666677</v>
      </c>
      <c r="F47" s="265">
        <v>66.433333333333337</v>
      </c>
      <c r="G47" s="265">
        <v>61.866666666666674</v>
      </c>
      <c r="H47" s="265">
        <v>89.26666666666668</v>
      </c>
      <c r="I47" s="265">
        <v>93.833333333333343</v>
      </c>
      <c r="J47" s="265">
        <v>102.96666666666668</v>
      </c>
      <c r="K47" s="263">
        <v>84.7</v>
      </c>
      <c r="L47" s="263">
        <v>71</v>
      </c>
      <c r="M47" s="263">
        <v>1056.7863199999999</v>
      </c>
    </row>
    <row r="48" spans="1:13">
      <c r="A48" s="283">
        <v>39</v>
      </c>
      <c r="B48" s="263" t="s">
        <v>62</v>
      </c>
      <c r="C48" s="263">
        <v>1509.35</v>
      </c>
      <c r="D48" s="265">
        <v>1512.55</v>
      </c>
      <c r="E48" s="265">
        <v>1495.8999999999999</v>
      </c>
      <c r="F48" s="265">
        <v>1482.4499999999998</v>
      </c>
      <c r="G48" s="265">
        <v>1465.7999999999997</v>
      </c>
      <c r="H48" s="265">
        <v>1526</v>
      </c>
      <c r="I48" s="265">
        <v>1542.65</v>
      </c>
      <c r="J48" s="265">
        <v>1556.1000000000001</v>
      </c>
      <c r="K48" s="263">
        <v>1529.2</v>
      </c>
      <c r="L48" s="263">
        <v>1499.1</v>
      </c>
      <c r="M48" s="263">
        <v>5.88985</v>
      </c>
    </row>
    <row r="49" spans="1:13">
      <c r="A49" s="283">
        <v>40</v>
      </c>
      <c r="B49" s="263" t="s">
        <v>65</v>
      </c>
      <c r="C49" s="263">
        <v>752.25</v>
      </c>
      <c r="D49" s="265">
        <v>753.4</v>
      </c>
      <c r="E49" s="265">
        <v>744.84999999999991</v>
      </c>
      <c r="F49" s="265">
        <v>737.44999999999993</v>
      </c>
      <c r="G49" s="265">
        <v>728.89999999999986</v>
      </c>
      <c r="H49" s="265">
        <v>760.8</v>
      </c>
      <c r="I49" s="265">
        <v>769.34999999999991</v>
      </c>
      <c r="J49" s="265">
        <v>776.75</v>
      </c>
      <c r="K49" s="263">
        <v>761.95</v>
      </c>
      <c r="L49" s="263">
        <v>746</v>
      </c>
      <c r="M49" s="263">
        <v>10.06265</v>
      </c>
    </row>
    <row r="50" spans="1:13">
      <c r="A50" s="283">
        <v>41</v>
      </c>
      <c r="B50" s="263" t="s">
        <v>64</v>
      </c>
      <c r="C50" s="263">
        <v>139.1</v>
      </c>
      <c r="D50" s="265">
        <v>136.98333333333335</v>
      </c>
      <c r="E50" s="265">
        <v>134.2166666666667</v>
      </c>
      <c r="F50" s="265">
        <v>129.33333333333334</v>
      </c>
      <c r="G50" s="265">
        <v>126.56666666666669</v>
      </c>
      <c r="H50" s="265">
        <v>141.8666666666667</v>
      </c>
      <c r="I50" s="265">
        <v>144.63333333333335</v>
      </c>
      <c r="J50" s="265">
        <v>149.51666666666671</v>
      </c>
      <c r="K50" s="263">
        <v>139.75</v>
      </c>
      <c r="L50" s="263">
        <v>132.1</v>
      </c>
      <c r="M50" s="263">
        <v>154.10571999999999</v>
      </c>
    </row>
    <row r="51" spans="1:13">
      <c r="A51" s="283">
        <v>42</v>
      </c>
      <c r="B51" s="263" t="s">
        <v>66</v>
      </c>
      <c r="C51" s="263">
        <v>637.75</v>
      </c>
      <c r="D51" s="265">
        <v>640.11666666666667</v>
      </c>
      <c r="E51" s="265">
        <v>626.83333333333337</v>
      </c>
      <c r="F51" s="265">
        <v>615.91666666666674</v>
      </c>
      <c r="G51" s="265">
        <v>602.63333333333344</v>
      </c>
      <c r="H51" s="265">
        <v>651.0333333333333</v>
      </c>
      <c r="I51" s="265">
        <v>664.31666666666661</v>
      </c>
      <c r="J51" s="265">
        <v>675.23333333333323</v>
      </c>
      <c r="K51" s="263">
        <v>653.4</v>
      </c>
      <c r="L51" s="263">
        <v>629.20000000000005</v>
      </c>
      <c r="M51" s="263">
        <v>35.84057</v>
      </c>
    </row>
    <row r="52" spans="1:13">
      <c r="A52" s="283">
        <v>43</v>
      </c>
      <c r="B52" s="263" t="s">
        <v>69</v>
      </c>
      <c r="C52" s="263">
        <v>40.049999999999997</v>
      </c>
      <c r="D52" s="265">
        <v>39.983333333333327</v>
      </c>
      <c r="E52" s="265">
        <v>39.166666666666657</v>
      </c>
      <c r="F52" s="265">
        <v>38.283333333333331</v>
      </c>
      <c r="G52" s="265">
        <v>37.466666666666661</v>
      </c>
      <c r="H52" s="265">
        <v>40.866666666666653</v>
      </c>
      <c r="I52" s="265">
        <v>41.68333333333333</v>
      </c>
      <c r="J52" s="265">
        <v>42.566666666666649</v>
      </c>
      <c r="K52" s="263">
        <v>40.799999999999997</v>
      </c>
      <c r="L52" s="263">
        <v>39.1</v>
      </c>
      <c r="M52" s="263">
        <v>719.63620000000003</v>
      </c>
    </row>
    <row r="53" spans="1:13">
      <c r="A53" s="283">
        <v>44</v>
      </c>
      <c r="B53" s="263" t="s">
        <v>73</v>
      </c>
      <c r="C53" s="263">
        <v>411.7</v>
      </c>
      <c r="D53" s="265">
        <v>409.04999999999995</v>
      </c>
      <c r="E53" s="265">
        <v>404.19999999999993</v>
      </c>
      <c r="F53" s="265">
        <v>396.7</v>
      </c>
      <c r="G53" s="265">
        <v>391.84999999999997</v>
      </c>
      <c r="H53" s="265">
        <v>416.5499999999999</v>
      </c>
      <c r="I53" s="265">
        <v>421.39999999999992</v>
      </c>
      <c r="J53" s="265">
        <v>428.89999999999986</v>
      </c>
      <c r="K53" s="263">
        <v>413.9</v>
      </c>
      <c r="L53" s="263">
        <v>401.55</v>
      </c>
      <c r="M53" s="263">
        <v>85.894310000000004</v>
      </c>
    </row>
    <row r="54" spans="1:13">
      <c r="A54" s="283">
        <v>45</v>
      </c>
      <c r="B54" s="263" t="s">
        <v>68</v>
      </c>
      <c r="C54" s="263">
        <v>593.85</v>
      </c>
      <c r="D54" s="265">
        <v>594.23333333333335</v>
      </c>
      <c r="E54" s="265">
        <v>589.66666666666674</v>
      </c>
      <c r="F54" s="265">
        <v>585.48333333333335</v>
      </c>
      <c r="G54" s="265">
        <v>580.91666666666674</v>
      </c>
      <c r="H54" s="265">
        <v>598.41666666666674</v>
      </c>
      <c r="I54" s="265">
        <v>602.98333333333335</v>
      </c>
      <c r="J54" s="265">
        <v>607.16666666666674</v>
      </c>
      <c r="K54" s="263">
        <v>598.79999999999995</v>
      </c>
      <c r="L54" s="263">
        <v>590.04999999999995</v>
      </c>
      <c r="M54" s="263">
        <v>161.33750000000001</v>
      </c>
    </row>
    <row r="55" spans="1:13">
      <c r="A55" s="283">
        <v>46</v>
      </c>
      <c r="B55" s="263" t="s">
        <v>70</v>
      </c>
      <c r="C55" s="263">
        <v>418.7</v>
      </c>
      <c r="D55" s="265">
        <v>418.95</v>
      </c>
      <c r="E55" s="265">
        <v>414.95</v>
      </c>
      <c r="F55" s="265">
        <v>411.2</v>
      </c>
      <c r="G55" s="265">
        <v>407.2</v>
      </c>
      <c r="H55" s="265">
        <v>422.7</v>
      </c>
      <c r="I55" s="265">
        <v>426.7</v>
      </c>
      <c r="J55" s="265">
        <v>430.45</v>
      </c>
      <c r="K55" s="263">
        <v>422.95</v>
      </c>
      <c r="L55" s="263">
        <v>415.2</v>
      </c>
      <c r="M55" s="263">
        <v>73.950239999999994</v>
      </c>
    </row>
    <row r="56" spans="1:13">
      <c r="A56" s="283">
        <v>47</v>
      </c>
      <c r="B56" s="263" t="s">
        <v>231</v>
      </c>
      <c r="C56" s="263">
        <v>1191.8499999999999</v>
      </c>
      <c r="D56" s="265">
        <v>1196.9333333333334</v>
      </c>
      <c r="E56" s="265">
        <v>1184.9166666666667</v>
      </c>
      <c r="F56" s="265">
        <v>1177.9833333333333</v>
      </c>
      <c r="G56" s="265">
        <v>1165.9666666666667</v>
      </c>
      <c r="H56" s="265">
        <v>1203.8666666666668</v>
      </c>
      <c r="I56" s="265">
        <v>1215.8833333333332</v>
      </c>
      <c r="J56" s="265">
        <v>1222.8166666666668</v>
      </c>
      <c r="K56" s="263">
        <v>1208.95</v>
      </c>
      <c r="L56" s="263">
        <v>1190</v>
      </c>
      <c r="M56" s="263">
        <v>0.33291999999999999</v>
      </c>
    </row>
    <row r="57" spans="1:13">
      <c r="A57" s="283">
        <v>48</v>
      </c>
      <c r="B57" s="263" t="s">
        <v>71</v>
      </c>
      <c r="C57" s="263">
        <v>15795</v>
      </c>
      <c r="D57" s="265">
        <v>15705.9</v>
      </c>
      <c r="E57" s="265">
        <v>15526.8</v>
      </c>
      <c r="F57" s="265">
        <v>15258.6</v>
      </c>
      <c r="G57" s="265">
        <v>15079.5</v>
      </c>
      <c r="H57" s="265">
        <v>15974.099999999999</v>
      </c>
      <c r="I57" s="265">
        <v>16153.2</v>
      </c>
      <c r="J57" s="265">
        <v>16421.399999999998</v>
      </c>
      <c r="K57" s="263">
        <v>15885</v>
      </c>
      <c r="L57" s="263">
        <v>15437.7</v>
      </c>
      <c r="M57" s="263">
        <v>0.46934999999999999</v>
      </c>
    </row>
    <row r="58" spans="1:13">
      <c r="A58" s="283">
        <v>49</v>
      </c>
      <c r="B58" s="263" t="s">
        <v>74</v>
      </c>
      <c r="C58" s="263">
        <v>3364</v>
      </c>
      <c r="D58" s="265">
        <v>3376.2833333333333</v>
      </c>
      <c r="E58" s="265">
        <v>3347.7166666666667</v>
      </c>
      <c r="F58" s="265">
        <v>3331.4333333333334</v>
      </c>
      <c r="G58" s="265">
        <v>3302.8666666666668</v>
      </c>
      <c r="H58" s="265">
        <v>3392.5666666666666</v>
      </c>
      <c r="I58" s="265">
        <v>3421.1333333333332</v>
      </c>
      <c r="J58" s="265">
        <v>3437.4166666666665</v>
      </c>
      <c r="K58" s="263">
        <v>3404.85</v>
      </c>
      <c r="L58" s="263">
        <v>3360</v>
      </c>
      <c r="M58" s="263">
        <v>8.6657100000000007</v>
      </c>
    </row>
    <row r="59" spans="1:13">
      <c r="A59" s="283">
        <v>50</v>
      </c>
      <c r="B59" s="263" t="s">
        <v>80</v>
      </c>
      <c r="C59" s="263">
        <v>606.85</v>
      </c>
      <c r="D59" s="265">
        <v>611.23333333333335</v>
      </c>
      <c r="E59" s="265">
        <v>599.61666666666667</v>
      </c>
      <c r="F59" s="265">
        <v>592.38333333333333</v>
      </c>
      <c r="G59" s="265">
        <v>580.76666666666665</v>
      </c>
      <c r="H59" s="265">
        <v>618.4666666666667</v>
      </c>
      <c r="I59" s="265">
        <v>630.08333333333348</v>
      </c>
      <c r="J59" s="265">
        <v>637.31666666666672</v>
      </c>
      <c r="K59" s="263">
        <v>622.85</v>
      </c>
      <c r="L59" s="263">
        <v>604</v>
      </c>
      <c r="M59" s="263">
        <v>6.1943000000000001</v>
      </c>
    </row>
    <row r="60" spans="1:13">
      <c r="A60" s="283">
        <v>51</v>
      </c>
      <c r="B60" s="263" t="s">
        <v>75</v>
      </c>
      <c r="C60" s="263">
        <v>463.7</v>
      </c>
      <c r="D60" s="265">
        <v>465.3</v>
      </c>
      <c r="E60" s="265">
        <v>459.1</v>
      </c>
      <c r="F60" s="265">
        <v>454.5</v>
      </c>
      <c r="G60" s="265">
        <v>448.3</v>
      </c>
      <c r="H60" s="265">
        <v>469.90000000000003</v>
      </c>
      <c r="I60" s="265">
        <v>476.09999999999997</v>
      </c>
      <c r="J60" s="265">
        <v>480.70000000000005</v>
      </c>
      <c r="K60" s="263">
        <v>471.5</v>
      </c>
      <c r="L60" s="263">
        <v>460.7</v>
      </c>
      <c r="M60" s="263">
        <v>25.563600000000001</v>
      </c>
    </row>
    <row r="61" spans="1:13">
      <c r="A61" s="283">
        <v>52</v>
      </c>
      <c r="B61" s="263" t="s">
        <v>76</v>
      </c>
      <c r="C61" s="263">
        <v>166.25</v>
      </c>
      <c r="D61" s="265">
        <v>165.56666666666666</v>
      </c>
      <c r="E61" s="265">
        <v>162.68333333333334</v>
      </c>
      <c r="F61" s="265">
        <v>159.11666666666667</v>
      </c>
      <c r="G61" s="265">
        <v>156.23333333333335</v>
      </c>
      <c r="H61" s="265">
        <v>169.13333333333333</v>
      </c>
      <c r="I61" s="265">
        <v>172.01666666666665</v>
      </c>
      <c r="J61" s="265">
        <v>175.58333333333331</v>
      </c>
      <c r="K61" s="263">
        <v>168.45</v>
      </c>
      <c r="L61" s="263">
        <v>162</v>
      </c>
      <c r="M61" s="263">
        <v>474.51852000000002</v>
      </c>
    </row>
    <row r="62" spans="1:13">
      <c r="A62" s="283">
        <v>53</v>
      </c>
      <c r="B62" s="263" t="s">
        <v>77</v>
      </c>
      <c r="C62" s="263">
        <v>125.7</v>
      </c>
      <c r="D62" s="265">
        <v>126.21666666666665</v>
      </c>
      <c r="E62" s="265">
        <v>124.63333333333331</v>
      </c>
      <c r="F62" s="265">
        <v>123.56666666666666</v>
      </c>
      <c r="G62" s="265">
        <v>121.98333333333332</v>
      </c>
      <c r="H62" s="265">
        <v>127.2833333333333</v>
      </c>
      <c r="I62" s="265">
        <v>128.86666666666665</v>
      </c>
      <c r="J62" s="265">
        <v>129.93333333333328</v>
      </c>
      <c r="K62" s="263">
        <v>127.8</v>
      </c>
      <c r="L62" s="263">
        <v>125.15</v>
      </c>
      <c r="M62" s="263">
        <v>8.39832</v>
      </c>
    </row>
    <row r="63" spans="1:13">
      <c r="A63" s="283">
        <v>54</v>
      </c>
      <c r="B63" s="263" t="s">
        <v>81</v>
      </c>
      <c r="C63" s="263">
        <v>528</v>
      </c>
      <c r="D63" s="265">
        <v>527.9666666666667</v>
      </c>
      <c r="E63" s="265">
        <v>522.13333333333344</v>
      </c>
      <c r="F63" s="265">
        <v>516.26666666666677</v>
      </c>
      <c r="G63" s="265">
        <v>510.43333333333351</v>
      </c>
      <c r="H63" s="265">
        <v>533.83333333333337</v>
      </c>
      <c r="I63" s="265">
        <v>539.66666666666663</v>
      </c>
      <c r="J63" s="265">
        <v>545.5333333333333</v>
      </c>
      <c r="K63" s="263">
        <v>533.79999999999995</v>
      </c>
      <c r="L63" s="263">
        <v>522.1</v>
      </c>
      <c r="M63" s="263">
        <v>36.586550000000003</v>
      </c>
    </row>
    <row r="64" spans="1:13">
      <c r="A64" s="283">
        <v>55</v>
      </c>
      <c r="B64" s="263" t="s">
        <v>82</v>
      </c>
      <c r="C64" s="263">
        <v>835.7</v>
      </c>
      <c r="D64" s="265">
        <v>841.13333333333333</v>
      </c>
      <c r="E64" s="265">
        <v>827.56666666666661</v>
      </c>
      <c r="F64" s="265">
        <v>819.43333333333328</v>
      </c>
      <c r="G64" s="265">
        <v>805.86666666666656</v>
      </c>
      <c r="H64" s="265">
        <v>849.26666666666665</v>
      </c>
      <c r="I64" s="265">
        <v>862.83333333333348</v>
      </c>
      <c r="J64" s="265">
        <v>870.9666666666667</v>
      </c>
      <c r="K64" s="263">
        <v>854.7</v>
      </c>
      <c r="L64" s="263">
        <v>833</v>
      </c>
      <c r="M64" s="263">
        <v>25.39649</v>
      </c>
    </row>
    <row r="65" spans="1:13">
      <c r="A65" s="283">
        <v>56</v>
      </c>
      <c r="B65" s="263" t="s">
        <v>232</v>
      </c>
      <c r="C65" s="263">
        <v>166.65</v>
      </c>
      <c r="D65" s="265">
        <v>166.56666666666669</v>
      </c>
      <c r="E65" s="265">
        <v>164.48333333333338</v>
      </c>
      <c r="F65" s="265">
        <v>162.31666666666669</v>
      </c>
      <c r="G65" s="265">
        <v>160.23333333333338</v>
      </c>
      <c r="H65" s="265">
        <v>168.73333333333338</v>
      </c>
      <c r="I65" s="265">
        <v>170.81666666666669</v>
      </c>
      <c r="J65" s="265">
        <v>172.98333333333338</v>
      </c>
      <c r="K65" s="263">
        <v>168.65</v>
      </c>
      <c r="L65" s="263">
        <v>164.4</v>
      </c>
      <c r="M65" s="263">
        <v>16.211760000000002</v>
      </c>
    </row>
    <row r="66" spans="1:13">
      <c r="A66" s="283">
        <v>57</v>
      </c>
      <c r="B66" s="263" t="s">
        <v>83</v>
      </c>
      <c r="C66" s="263">
        <v>135.19999999999999</v>
      </c>
      <c r="D66" s="265">
        <v>134.61666666666667</v>
      </c>
      <c r="E66" s="265">
        <v>133.48333333333335</v>
      </c>
      <c r="F66" s="265">
        <v>131.76666666666668</v>
      </c>
      <c r="G66" s="265">
        <v>130.63333333333335</v>
      </c>
      <c r="H66" s="265">
        <v>136.33333333333334</v>
      </c>
      <c r="I66" s="265">
        <v>137.46666666666667</v>
      </c>
      <c r="J66" s="265">
        <v>139.18333333333334</v>
      </c>
      <c r="K66" s="263">
        <v>135.75</v>
      </c>
      <c r="L66" s="263">
        <v>132.9</v>
      </c>
      <c r="M66" s="263">
        <v>89.502579999999995</v>
      </c>
    </row>
    <row r="67" spans="1:13">
      <c r="A67" s="283">
        <v>58</v>
      </c>
      <c r="B67" s="263" t="s">
        <v>825</v>
      </c>
      <c r="C67" s="263">
        <v>2586.8000000000002</v>
      </c>
      <c r="D67" s="265">
        <v>2580.9333333333334</v>
      </c>
      <c r="E67" s="265">
        <v>2545.8666666666668</v>
      </c>
      <c r="F67" s="265">
        <v>2504.9333333333334</v>
      </c>
      <c r="G67" s="265">
        <v>2469.8666666666668</v>
      </c>
      <c r="H67" s="265">
        <v>2621.8666666666668</v>
      </c>
      <c r="I67" s="265">
        <v>2656.9333333333334</v>
      </c>
      <c r="J67" s="265">
        <v>2697.8666666666668</v>
      </c>
      <c r="K67" s="263">
        <v>2616</v>
      </c>
      <c r="L67" s="263">
        <v>2540</v>
      </c>
      <c r="M67" s="263">
        <v>2.0360399999999998</v>
      </c>
    </row>
    <row r="68" spans="1:13">
      <c r="A68" s="283">
        <v>59</v>
      </c>
      <c r="B68" s="263" t="s">
        <v>84</v>
      </c>
      <c r="C68" s="263">
        <v>1594.25</v>
      </c>
      <c r="D68" s="265">
        <v>1591.05</v>
      </c>
      <c r="E68" s="265">
        <v>1580.4499999999998</v>
      </c>
      <c r="F68" s="265">
        <v>1566.6499999999999</v>
      </c>
      <c r="G68" s="265">
        <v>1556.0499999999997</v>
      </c>
      <c r="H68" s="265">
        <v>1604.85</v>
      </c>
      <c r="I68" s="265">
        <v>1615.4499999999998</v>
      </c>
      <c r="J68" s="265">
        <v>1629.25</v>
      </c>
      <c r="K68" s="263">
        <v>1601.65</v>
      </c>
      <c r="L68" s="263">
        <v>1577.25</v>
      </c>
      <c r="M68" s="263">
        <v>3.9003000000000001</v>
      </c>
    </row>
    <row r="69" spans="1:13">
      <c r="A69" s="283">
        <v>60</v>
      </c>
      <c r="B69" s="263" t="s">
        <v>85</v>
      </c>
      <c r="C69" s="263">
        <v>541.54999999999995</v>
      </c>
      <c r="D69" s="265">
        <v>546.9666666666667</v>
      </c>
      <c r="E69" s="265">
        <v>527.08333333333337</v>
      </c>
      <c r="F69" s="265">
        <v>512.61666666666667</v>
      </c>
      <c r="G69" s="265">
        <v>492.73333333333335</v>
      </c>
      <c r="H69" s="265">
        <v>561.43333333333339</v>
      </c>
      <c r="I69" s="265">
        <v>581.31666666666661</v>
      </c>
      <c r="J69" s="265">
        <v>595.78333333333342</v>
      </c>
      <c r="K69" s="263">
        <v>566.85</v>
      </c>
      <c r="L69" s="263">
        <v>532.5</v>
      </c>
      <c r="M69" s="263">
        <v>59.534860000000002</v>
      </c>
    </row>
    <row r="70" spans="1:13">
      <c r="A70" s="283">
        <v>61</v>
      </c>
      <c r="B70" s="263" t="s">
        <v>233</v>
      </c>
      <c r="C70" s="263">
        <v>779.1</v>
      </c>
      <c r="D70" s="265">
        <v>776.31666666666661</v>
      </c>
      <c r="E70" s="265">
        <v>768.83333333333326</v>
      </c>
      <c r="F70" s="265">
        <v>758.56666666666661</v>
      </c>
      <c r="G70" s="265">
        <v>751.08333333333326</v>
      </c>
      <c r="H70" s="265">
        <v>786.58333333333326</v>
      </c>
      <c r="I70" s="265">
        <v>794.06666666666661</v>
      </c>
      <c r="J70" s="265">
        <v>804.33333333333326</v>
      </c>
      <c r="K70" s="263">
        <v>783.8</v>
      </c>
      <c r="L70" s="263">
        <v>766.05</v>
      </c>
      <c r="M70" s="263">
        <v>2.5764800000000001</v>
      </c>
    </row>
    <row r="71" spans="1:13">
      <c r="A71" s="283">
        <v>62</v>
      </c>
      <c r="B71" s="263" t="s">
        <v>234</v>
      </c>
      <c r="C71" s="263">
        <v>395.55</v>
      </c>
      <c r="D71" s="265">
        <v>398.83333333333331</v>
      </c>
      <c r="E71" s="265">
        <v>389.71666666666664</v>
      </c>
      <c r="F71" s="265">
        <v>383.88333333333333</v>
      </c>
      <c r="G71" s="265">
        <v>374.76666666666665</v>
      </c>
      <c r="H71" s="265">
        <v>404.66666666666663</v>
      </c>
      <c r="I71" s="265">
        <v>413.7833333333333</v>
      </c>
      <c r="J71" s="265">
        <v>419.61666666666662</v>
      </c>
      <c r="K71" s="263">
        <v>407.95</v>
      </c>
      <c r="L71" s="263">
        <v>393</v>
      </c>
      <c r="M71" s="263">
        <v>24.461279999999999</v>
      </c>
    </row>
    <row r="72" spans="1:13">
      <c r="A72" s="283">
        <v>63</v>
      </c>
      <c r="B72" s="263" t="s">
        <v>86</v>
      </c>
      <c r="C72" s="263">
        <v>791.05</v>
      </c>
      <c r="D72" s="265">
        <v>782.48333333333323</v>
      </c>
      <c r="E72" s="265">
        <v>770.91666666666652</v>
      </c>
      <c r="F72" s="265">
        <v>750.7833333333333</v>
      </c>
      <c r="G72" s="265">
        <v>739.21666666666658</v>
      </c>
      <c r="H72" s="265">
        <v>802.61666666666645</v>
      </c>
      <c r="I72" s="265">
        <v>814.18333333333328</v>
      </c>
      <c r="J72" s="265">
        <v>834.31666666666638</v>
      </c>
      <c r="K72" s="263">
        <v>794.05</v>
      </c>
      <c r="L72" s="263">
        <v>762.35</v>
      </c>
      <c r="M72" s="263">
        <v>13.32822</v>
      </c>
    </row>
    <row r="73" spans="1:13">
      <c r="A73" s="283">
        <v>64</v>
      </c>
      <c r="B73" s="263" t="s">
        <v>92</v>
      </c>
      <c r="C73" s="263">
        <v>314.89999999999998</v>
      </c>
      <c r="D73" s="265">
        <v>316.55</v>
      </c>
      <c r="E73" s="265">
        <v>311.55</v>
      </c>
      <c r="F73" s="265">
        <v>308.2</v>
      </c>
      <c r="G73" s="265">
        <v>303.2</v>
      </c>
      <c r="H73" s="265">
        <v>319.90000000000003</v>
      </c>
      <c r="I73" s="265">
        <v>324.90000000000003</v>
      </c>
      <c r="J73" s="265">
        <v>328.25000000000006</v>
      </c>
      <c r="K73" s="263">
        <v>321.55</v>
      </c>
      <c r="L73" s="263">
        <v>313.2</v>
      </c>
      <c r="M73" s="263">
        <v>124.70386000000001</v>
      </c>
    </row>
    <row r="74" spans="1:13">
      <c r="A74" s="283">
        <v>65</v>
      </c>
      <c r="B74" s="263" t="s">
        <v>87</v>
      </c>
      <c r="C74" s="263">
        <v>520.04999999999995</v>
      </c>
      <c r="D74" s="265">
        <v>521.68333333333328</v>
      </c>
      <c r="E74" s="265">
        <v>517.36666666666656</v>
      </c>
      <c r="F74" s="265">
        <v>514.68333333333328</v>
      </c>
      <c r="G74" s="265">
        <v>510.36666666666656</v>
      </c>
      <c r="H74" s="265">
        <v>524.36666666666656</v>
      </c>
      <c r="I74" s="265">
        <v>528.68333333333339</v>
      </c>
      <c r="J74" s="265">
        <v>531.36666666666656</v>
      </c>
      <c r="K74" s="263">
        <v>526</v>
      </c>
      <c r="L74" s="263">
        <v>519</v>
      </c>
      <c r="M74" s="263">
        <v>24.36843</v>
      </c>
    </row>
    <row r="75" spans="1:13">
      <c r="A75" s="283">
        <v>66</v>
      </c>
      <c r="B75" s="263" t="s">
        <v>235</v>
      </c>
      <c r="C75" s="263">
        <v>1455.3</v>
      </c>
      <c r="D75" s="265">
        <v>1445.4333333333334</v>
      </c>
      <c r="E75" s="265">
        <v>1414.8666666666668</v>
      </c>
      <c r="F75" s="265">
        <v>1374.4333333333334</v>
      </c>
      <c r="G75" s="265">
        <v>1343.8666666666668</v>
      </c>
      <c r="H75" s="265">
        <v>1485.8666666666668</v>
      </c>
      <c r="I75" s="265">
        <v>1516.4333333333334</v>
      </c>
      <c r="J75" s="265">
        <v>1556.8666666666668</v>
      </c>
      <c r="K75" s="263">
        <v>1476</v>
      </c>
      <c r="L75" s="263">
        <v>1405</v>
      </c>
      <c r="M75" s="263">
        <v>1.3746400000000001</v>
      </c>
    </row>
    <row r="76" spans="1:13">
      <c r="A76" s="283">
        <v>67</v>
      </c>
      <c r="B76" s="263" t="s">
        <v>839</v>
      </c>
      <c r="C76" s="263">
        <v>363.9</v>
      </c>
      <c r="D76" s="265">
        <v>364.2166666666667</v>
      </c>
      <c r="E76" s="265">
        <v>359.68333333333339</v>
      </c>
      <c r="F76" s="265">
        <v>355.4666666666667</v>
      </c>
      <c r="G76" s="265">
        <v>350.93333333333339</v>
      </c>
      <c r="H76" s="265">
        <v>368.43333333333339</v>
      </c>
      <c r="I76" s="265">
        <v>372.9666666666667</v>
      </c>
      <c r="J76" s="265">
        <v>377.18333333333339</v>
      </c>
      <c r="K76" s="263">
        <v>368.75</v>
      </c>
      <c r="L76" s="263">
        <v>360</v>
      </c>
      <c r="M76" s="263">
        <v>5.2272999999999996</v>
      </c>
    </row>
    <row r="77" spans="1:13">
      <c r="A77" s="283">
        <v>68</v>
      </c>
      <c r="B77" s="263" t="s">
        <v>90</v>
      </c>
      <c r="C77" s="263">
        <v>3615.25</v>
      </c>
      <c r="D77" s="265">
        <v>3626.75</v>
      </c>
      <c r="E77" s="265">
        <v>3578.5</v>
      </c>
      <c r="F77" s="265">
        <v>3541.75</v>
      </c>
      <c r="G77" s="265">
        <v>3493.5</v>
      </c>
      <c r="H77" s="265">
        <v>3663.5</v>
      </c>
      <c r="I77" s="265">
        <v>3711.75</v>
      </c>
      <c r="J77" s="265">
        <v>3748.5</v>
      </c>
      <c r="K77" s="263">
        <v>3675</v>
      </c>
      <c r="L77" s="263">
        <v>3590</v>
      </c>
      <c r="M77" s="263">
        <v>6.9134599999999997</v>
      </c>
    </row>
    <row r="78" spans="1:13">
      <c r="A78" s="283">
        <v>69</v>
      </c>
      <c r="B78" s="263" t="s">
        <v>349</v>
      </c>
      <c r="C78" s="263">
        <v>2594.25</v>
      </c>
      <c r="D78" s="265">
        <v>2536.75</v>
      </c>
      <c r="E78" s="265">
        <v>2447.5</v>
      </c>
      <c r="F78" s="265">
        <v>2300.75</v>
      </c>
      <c r="G78" s="265">
        <v>2211.5</v>
      </c>
      <c r="H78" s="265">
        <v>2683.5</v>
      </c>
      <c r="I78" s="265">
        <v>2772.75</v>
      </c>
      <c r="J78" s="265">
        <v>2919.5</v>
      </c>
      <c r="K78" s="263">
        <v>2626</v>
      </c>
      <c r="L78" s="263">
        <v>2390</v>
      </c>
      <c r="M78" s="263">
        <v>14.266690000000001</v>
      </c>
    </row>
    <row r="79" spans="1:13">
      <c r="A79" s="283">
        <v>70</v>
      </c>
      <c r="B79" s="263" t="s">
        <v>93</v>
      </c>
      <c r="C79" s="263">
        <v>4600.55</v>
      </c>
      <c r="D79" s="265">
        <v>4630.166666666667</v>
      </c>
      <c r="E79" s="265">
        <v>4550.3833333333341</v>
      </c>
      <c r="F79" s="265">
        <v>4500.2166666666672</v>
      </c>
      <c r="G79" s="265">
        <v>4420.4333333333343</v>
      </c>
      <c r="H79" s="265">
        <v>4680.3333333333339</v>
      </c>
      <c r="I79" s="265">
        <v>4760.1166666666668</v>
      </c>
      <c r="J79" s="265">
        <v>4810.2833333333338</v>
      </c>
      <c r="K79" s="263">
        <v>4709.95</v>
      </c>
      <c r="L79" s="263">
        <v>4580</v>
      </c>
      <c r="M79" s="263">
        <v>10.21355</v>
      </c>
    </row>
    <row r="80" spans="1:13">
      <c r="A80" s="283">
        <v>71</v>
      </c>
      <c r="B80" s="263" t="s">
        <v>236</v>
      </c>
      <c r="C80" s="263">
        <v>65.45</v>
      </c>
      <c r="D80" s="265">
        <v>65.983333333333334</v>
      </c>
      <c r="E80" s="265">
        <v>64.466666666666669</v>
      </c>
      <c r="F80" s="265">
        <v>63.483333333333334</v>
      </c>
      <c r="G80" s="265">
        <v>61.966666666666669</v>
      </c>
      <c r="H80" s="265">
        <v>66.966666666666669</v>
      </c>
      <c r="I80" s="265">
        <v>68.483333333333348</v>
      </c>
      <c r="J80" s="265">
        <v>69.466666666666669</v>
      </c>
      <c r="K80" s="263">
        <v>67.5</v>
      </c>
      <c r="L80" s="263">
        <v>65</v>
      </c>
      <c r="M80" s="263">
        <v>24.175409999999999</v>
      </c>
    </row>
    <row r="81" spans="1:13">
      <c r="A81" s="283">
        <v>72</v>
      </c>
      <c r="B81" s="263" t="s">
        <v>94</v>
      </c>
      <c r="C81" s="263">
        <v>2695.5</v>
      </c>
      <c r="D81" s="265">
        <v>2708.5</v>
      </c>
      <c r="E81" s="265">
        <v>2672</v>
      </c>
      <c r="F81" s="265">
        <v>2648.5</v>
      </c>
      <c r="G81" s="265">
        <v>2612</v>
      </c>
      <c r="H81" s="265">
        <v>2732</v>
      </c>
      <c r="I81" s="265">
        <v>2768.5</v>
      </c>
      <c r="J81" s="265">
        <v>2792</v>
      </c>
      <c r="K81" s="263">
        <v>2745</v>
      </c>
      <c r="L81" s="263">
        <v>2685</v>
      </c>
      <c r="M81" s="263">
        <v>14.91311</v>
      </c>
    </row>
    <row r="82" spans="1:13">
      <c r="A82" s="283">
        <v>73</v>
      </c>
      <c r="B82" s="263" t="s">
        <v>237</v>
      </c>
      <c r="C82" s="263">
        <v>469.2</v>
      </c>
      <c r="D82" s="265">
        <v>474.05</v>
      </c>
      <c r="E82" s="265">
        <v>463.1</v>
      </c>
      <c r="F82" s="265">
        <v>457</v>
      </c>
      <c r="G82" s="265">
        <v>446.05</v>
      </c>
      <c r="H82" s="265">
        <v>480.15000000000003</v>
      </c>
      <c r="I82" s="265">
        <v>491.09999999999997</v>
      </c>
      <c r="J82" s="265">
        <v>497.20000000000005</v>
      </c>
      <c r="K82" s="263">
        <v>485</v>
      </c>
      <c r="L82" s="263">
        <v>467.95</v>
      </c>
      <c r="M82" s="263">
        <v>3.2378300000000002</v>
      </c>
    </row>
    <row r="83" spans="1:13">
      <c r="A83" s="283">
        <v>74</v>
      </c>
      <c r="B83" s="263" t="s">
        <v>238</v>
      </c>
      <c r="C83" s="263">
        <v>1440.95</v>
      </c>
      <c r="D83" s="265">
        <v>1448.3500000000001</v>
      </c>
      <c r="E83" s="265">
        <v>1417.8500000000004</v>
      </c>
      <c r="F83" s="265">
        <v>1394.7500000000002</v>
      </c>
      <c r="G83" s="265">
        <v>1364.2500000000005</v>
      </c>
      <c r="H83" s="265">
        <v>1471.4500000000003</v>
      </c>
      <c r="I83" s="265">
        <v>1501.9499999999998</v>
      </c>
      <c r="J83" s="265">
        <v>1525.0500000000002</v>
      </c>
      <c r="K83" s="263">
        <v>1478.85</v>
      </c>
      <c r="L83" s="263">
        <v>1425.25</v>
      </c>
      <c r="M83" s="263">
        <v>1.5563800000000001</v>
      </c>
    </row>
    <row r="84" spans="1:13">
      <c r="A84" s="283">
        <v>75</v>
      </c>
      <c r="B84" s="263" t="s">
        <v>96</v>
      </c>
      <c r="C84" s="263">
        <v>1378.2</v>
      </c>
      <c r="D84" s="265">
        <v>1378.6333333333332</v>
      </c>
      <c r="E84" s="265">
        <v>1363.7666666666664</v>
      </c>
      <c r="F84" s="265">
        <v>1349.3333333333333</v>
      </c>
      <c r="G84" s="265">
        <v>1334.4666666666665</v>
      </c>
      <c r="H84" s="265">
        <v>1393.0666666666664</v>
      </c>
      <c r="I84" s="265">
        <v>1407.9333333333332</v>
      </c>
      <c r="J84" s="265">
        <v>1422.3666666666663</v>
      </c>
      <c r="K84" s="263">
        <v>1393.5</v>
      </c>
      <c r="L84" s="263">
        <v>1364.2</v>
      </c>
      <c r="M84" s="263">
        <v>6.6780600000000003</v>
      </c>
    </row>
    <row r="85" spans="1:13">
      <c r="A85" s="283">
        <v>76</v>
      </c>
      <c r="B85" s="263" t="s">
        <v>97</v>
      </c>
      <c r="C85" s="263">
        <v>209.5</v>
      </c>
      <c r="D85" s="265">
        <v>210.70000000000002</v>
      </c>
      <c r="E85" s="265">
        <v>207.55000000000004</v>
      </c>
      <c r="F85" s="265">
        <v>205.60000000000002</v>
      </c>
      <c r="G85" s="265">
        <v>202.45000000000005</v>
      </c>
      <c r="H85" s="265">
        <v>212.65000000000003</v>
      </c>
      <c r="I85" s="265">
        <v>215.8</v>
      </c>
      <c r="J85" s="265">
        <v>217.75000000000003</v>
      </c>
      <c r="K85" s="263">
        <v>213.85</v>
      </c>
      <c r="L85" s="263">
        <v>208.75</v>
      </c>
      <c r="M85" s="263">
        <v>58.010759999999998</v>
      </c>
    </row>
    <row r="86" spans="1:13">
      <c r="A86" s="283">
        <v>77</v>
      </c>
      <c r="B86" s="263" t="s">
        <v>98</v>
      </c>
      <c r="C86" s="263">
        <v>86.7</v>
      </c>
      <c r="D86" s="265">
        <v>86.5</v>
      </c>
      <c r="E86" s="265">
        <v>84.8</v>
      </c>
      <c r="F86" s="265">
        <v>82.899999999999991</v>
      </c>
      <c r="G86" s="265">
        <v>81.199999999999989</v>
      </c>
      <c r="H86" s="265">
        <v>88.4</v>
      </c>
      <c r="I86" s="265">
        <v>90.1</v>
      </c>
      <c r="J86" s="265">
        <v>92.000000000000014</v>
      </c>
      <c r="K86" s="263">
        <v>88.2</v>
      </c>
      <c r="L86" s="263">
        <v>84.6</v>
      </c>
      <c r="M86" s="263">
        <v>301.10061999999999</v>
      </c>
    </row>
    <row r="87" spans="1:13">
      <c r="A87" s="283">
        <v>78</v>
      </c>
      <c r="B87" s="263" t="s">
        <v>360</v>
      </c>
      <c r="C87" s="263">
        <v>160.55000000000001</v>
      </c>
      <c r="D87" s="265">
        <v>161.04999999999998</v>
      </c>
      <c r="E87" s="265">
        <v>157.09999999999997</v>
      </c>
      <c r="F87" s="265">
        <v>153.64999999999998</v>
      </c>
      <c r="G87" s="265">
        <v>149.69999999999996</v>
      </c>
      <c r="H87" s="265">
        <v>164.49999999999997</v>
      </c>
      <c r="I87" s="265">
        <v>168.44999999999996</v>
      </c>
      <c r="J87" s="265">
        <v>171.89999999999998</v>
      </c>
      <c r="K87" s="263">
        <v>165</v>
      </c>
      <c r="L87" s="263">
        <v>157.6</v>
      </c>
      <c r="M87" s="263">
        <v>53.605510000000002</v>
      </c>
    </row>
    <row r="88" spans="1:13">
      <c r="A88" s="283">
        <v>79</v>
      </c>
      <c r="B88" s="263" t="s">
        <v>241</v>
      </c>
      <c r="C88" s="263">
        <v>75.45</v>
      </c>
      <c r="D88" s="265">
        <v>75.849999999999994</v>
      </c>
      <c r="E88" s="265">
        <v>74.699999999999989</v>
      </c>
      <c r="F88" s="265">
        <v>73.949999999999989</v>
      </c>
      <c r="G88" s="265">
        <v>72.799999999999983</v>
      </c>
      <c r="H88" s="265">
        <v>76.599999999999994</v>
      </c>
      <c r="I88" s="265">
        <v>77.75</v>
      </c>
      <c r="J88" s="265">
        <v>78.5</v>
      </c>
      <c r="K88" s="263">
        <v>77</v>
      </c>
      <c r="L88" s="263">
        <v>75.099999999999994</v>
      </c>
      <c r="M88" s="263">
        <v>19.126799999999999</v>
      </c>
    </row>
    <row r="89" spans="1:13">
      <c r="A89" s="283">
        <v>80</v>
      </c>
      <c r="B89" s="263" t="s">
        <v>99</v>
      </c>
      <c r="C89" s="263">
        <v>134.4</v>
      </c>
      <c r="D89" s="265">
        <v>134.45000000000002</v>
      </c>
      <c r="E89" s="265">
        <v>131.95000000000005</v>
      </c>
      <c r="F89" s="265">
        <v>129.50000000000003</v>
      </c>
      <c r="G89" s="265">
        <v>127.00000000000006</v>
      </c>
      <c r="H89" s="265">
        <v>136.90000000000003</v>
      </c>
      <c r="I89" s="265">
        <v>139.39999999999998</v>
      </c>
      <c r="J89" s="265">
        <v>141.85000000000002</v>
      </c>
      <c r="K89" s="263">
        <v>136.94999999999999</v>
      </c>
      <c r="L89" s="263">
        <v>132</v>
      </c>
      <c r="M89" s="263">
        <v>216.15744000000001</v>
      </c>
    </row>
    <row r="90" spans="1:13">
      <c r="A90" s="283">
        <v>81</v>
      </c>
      <c r="B90" s="263" t="s">
        <v>102</v>
      </c>
      <c r="C90" s="263">
        <v>25.05</v>
      </c>
      <c r="D90" s="265">
        <v>25.166666666666668</v>
      </c>
      <c r="E90" s="265">
        <v>24.883333333333336</v>
      </c>
      <c r="F90" s="265">
        <v>24.716666666666669</v>
      </c>
      <c r="G90" s="265">
        <v>24.433333333333337</v>
      </c>
      <c r="H90" s="265">
        <v>25.333333333333336</v>
      </c>
      <c r="I90" s="265">
        <v>25.616666666666667</v>
      </c>
      <c r="J90" s="265">
        <v>25.783333333333335</v>
      </c>
      <c r="K90" s="263">
        <v>25.45</v>
      </c>
      <c r="L90" s="263">
        <v>25</v>
      </c>
      <c r="M90" s="263">
        <v>69.563910000000007</v>
      </c>
    </row>
    <row r="91" spans="1:13">
      <c r="A91" s="283">
        <v>82</v>
      </c>
      <c r="B91" s="263" t="s">
        <v>242</v>
      </c>
      <c r="C91" s="263">
        <v>142.44999999999999</v>
      </c>
      <c r="D91" s="265">
        <v>142.48333333333332</v>
      </c>
      <c r="E91" s="265">
        <v>140.46666666666664</v>
      </c>
      <c r="F91" s="265">
        <v>138.48333333333332</v>
      </c>
      <c r="G91" s="265">
        <v>136.46666666666664</v>
      </c>
      <c r="H91" s="265">
        <v>144.46666666666664</v>
      </c>
      <c r="I91" s="265">
        <v>146.48333333333335</v>
      </c>
      <c r="J91" s="265">
        <v>148.46666666666664</v>
      </c>
      <c r="K91" s="263">
        <v>144.5</v>
      </c>
      <c r="L91" s="263">
        <v>140.5</v>
      </c>
      <c r="M91" s="263">
        <v>4.23142</v>
      </c>
    </row>
    <row r="92" spans="1:13">
      <c r="A92" s="283">
        <v>83</v>
      </c>
      <c r="B92" s="263" t="s">
        <v>100</v>
      </c>
      <c r="C92" s="263">
        <v>494.3</v>
      </c>
      <c r="D92" s="265">
        <v>498.39999999999992</v>
      </c>
      <c r="E92" s="265">
        <v>488.54999999999984</v>
      </c>
      <c r="F92" s="265">
        <v>482.7999999999999</v>
      </c>
      <c r="G92" s="265">
        <v>472.94999999999982</v>
      </c>
      <c r="H92" s="265">
        <v>504.14999999999986</v>
      </c>
      <c r="I92" s="265">
        <v>513.99999999999989</v>
      </c>
      <c r="J92" s="265">
        <v>519.74999999999989</v>
      </c>
      <c r="K92" s="263">
        <v>508.25</v>
      </c>
      <c r="L92" s="263">
        <v>492.65</v>
      </c>
      <c r="M92" s="263">
        <v>13.74738</v>
      </c>
    </row>
    <row r="93" spans="1:13">
      <c r="A93" s="283">
        <v>84</v>
      </c>
      <c r="B93" s="263" t="s">
        <v>243</v>
      </c>
      <c r="C93" s="263">
        <v>492.5</v>
      </c>
      <c r="D93" s="265">
        <v>494.7</v>
      </c>
      <c r="E93" s="265">
        <v>487.7</v>
      </c>
      <c r="F93" s="265">
        <v>482.9</v>
      </c>
      <c r="G93" s="265">
        <v>475.9</v>
      </c>
      <c r="H93" s="265">
        <v>499.5</v>
      </c>
      <c r="I93" s="265">
        <v>506.5</v>
      </c>
      <c r="J93" s="265">
        <v>511.3</v>
      </c>
      <c r="K93" s="263">
        <v>501.7</v>
      </c>
      <c r="L93" s="263">
        <v>489.9</v>
      </c>
      <c r="M93" s="263">
        <v>1.5724899999999999</v>
      </c>
    </row>
    <row r="94" spans="1:13">
      <c r="A94" s="283">
        <v>85</v>
      </c>
      <c r="B94" s="263" t="s">
        <v>103</v>
      </c>
      <c r="C94" s="263">
        <v>720.8</v>
      </c>
      <c r="D94" s="265">
        <v>720.63333333333333</v>
      </c>
      <c r="E94" s="265">
        <v>715.26666666666665</v>
      </c>
      <c r="F94" s="265">
        <v>709.73333333333335</v>
      </c>
      <c r="G94" s="265">
        <v>704.36666666666667</v>
      </c>
      <c r="H94" s="265">
        <v>726.16666666666663</v>
      </c>
      <c r="I94" s="265">
        <v>731.53333333333319</v>
      </c>
      <c r="J94" s="265">
        <v>737.06666666666661</v>
      </c>
      <c r="K94" s="263">
        <v>726</v>
      </c>
      <c r="L94" s="263">
        <v>715.1</v>
      </c>
      <c r="M94" s="263">
        <v>7.7478499999999997</v>
      </c>
    </row>
    <row r="95" spans="1:13">
      <c r="A95" s="283">
        <v>86</v>
      </c>
      <c r="B95" s="263" t="s">
        <v>244</v>
      </c>
      <c r="C95" s="263">
        <v>444.5</v>
      </c>
      <c r="D95" s="265">
        <v>444.61666666666662</v>
      </c>
      <c r="E95" s="265">
        <v>441.18333333333322</v>
      </c>
      <c r="F95" s="265">
        <v>437.86666666666662</v>
      </c>
      <c r="G95" s="265">
        <v>434.43333333333322</v>
      </c>
      <c r="H95" s="265">
        <v>447.93333333333322</v>
      </c>
      <c r="I95" s="265">
        <v>451.36666666666662</v>
      </c>
      <c r="J95" s="265">
        <v>454.68333333333322</v>
      </c>
      <c r="K95" s="263">
        <v>448.05</v>
      </c>
      <c r="L95" s="263">
        <v>441.3</v>
      </c>
      <c r="M95" s="263">
        <v>0.91134000000000004</v>
      </c>
    </row>
    <row r="96" spans="1:13">
      <c r="A96" s="283">
        <v>87</v>
      </c>
      <c r="B96" s="263" t="s">
        <v>245</v>
      </c>
      <c r="C96" s="263">
        <v>1505.3</v>
      </c>
      <c r="D96" s="265">
        <v>1507.4166666666667</v>
      </c>
      <c r="E96" s="265">
        <v>1485.8833333333334</v>
      </c>
      <c r="F96" s="265">
        <v>1466.4666666666667</v>
      </c>
      <c r="G96" s="265">
        <v>1444.9333333333334</v>
      </c>
      <c r="H96" s="265">
        <v>1526.8333333333335</v>
      </c>
      <c r="I96" s="265">
        <v>1548.3666666666668</v>
      </c>
      <c r="J96" s="265">
        <v>1567.7833333333335</v>
      </c>
      <c r="K96" s="263">
        <v>1528.95</v>
      </c>
      <c r="L96" s="263">
        <v>1488</v>
      </c>
      <c r="M96" s="263">
        <v>7.4858099999999999</v>
      </c>
    </row>
    <row r="97" spans="1:13">
      <c r="A97" s="283">
        <v>88</v>
      </c>
      <c r="B97" s="263" t="s">
        <v>104</v>
      </c>
      <c r="C97" s="263">
        <v>1238.45</v>
      </c>
      <c r="D97" s="265">
        <v>1238.4833333333333</v>
      </c>
      <c r="E97" s="265">
        <v>1227.9666666666667</v>
      </c>
      <c r="F97" s="265">
        <v>1217.4833333333333</v>
      </c>
      <c r="G97" s="265">
        <v>1206.9666666666667</v>
      </c>
      <c r="H97" s="265">
        <v>1248.9666666666667</v>
      </c>
      <c r="I97" s="265">
        <v>1259.4833333333336</v>
      </c>
      <c r="J97" s="265">
        <v>1269.9666666666667</v>
      </c>
      <c r="K97" s="263">
        <v>1249</v>
      </c>
      <c r="L97" s="263">
        <v>1228</v>
      </c>
      <c r="M97" s="263">
        <v>10.48606</v>
      </c>
    </row>
    <row r="98" spans="1:13">
      <c r="A98" s="283">
        <v>89</v>
      </c>
      <c r="B98" s="263" t="s">
        <v>373</v>
      </c>
      <c r="C98" s="263">
        <v>444.35</v>
      </c>
      <c r="D98" s="265">
        <v>444.98333333333335</v>
      </c>
      <c r="E98" s="265">
        <v>435.66666666666669</v>
      </c>
      <c r="F98" s="265">
        <v>426.98333333333335</v>
      </c>
      <c r="G98" s="265">
        <v>417.66666666666669</v>
      </c>
      <c r="H98" s="265">
        <v>453.66666666666669</v>
      </c>
      <c r="I98" s="265">
        <v>462.98333333333329</v>
      </c>
      <c r="J98" s="265">
        <v>471.66666666666669</v>
      </c>
      <c r="K98" s="263">
        <v>454.3</v>
      </c>
      <c r="L98" s="263">
        <v>436.3</v>
      </c>
      <c r="M98" s="263">
        <v>6.8441799999999997</v>
      </c>
    </row>
    <row r="99" spans="1:13">
      <c r="A99" s="283">
        <v>90</v>
      </c>
      <c r="B99" s="263" t="s">
        <v>247</v>
      </c>
      <c r="C99" s="263">
        <v>239.55</v>
      </c>
      <c r="D99" s="265">
        <v>239.45000000000002</v>
      </c>
      <c r="E99" s="265">
        <v>237.20000000000005</v>
      </c>
      <c r="F99" s="265">
        <v>234.85000000000002</v>
      </c>
      <c r="G99" s="265">
        <v>232.60000000000005</v>
      </c>
      <c r="H99" s="265">
        <v>241.80000000000004</v>
      </c>
      <c r="I99" s="265">
        <v>244.04999999999998</v>
      </c>
      <c r="J99" s="265">
        <v>246.40000000000003</v>
      </c>
      <c r="K99" s="263">
        <v>241.7</v>
      </c>
      <c r="L99" s="263">
        <v>237.1</v>
      </c>
      <c r="M99" s="263">
        <v>8.7605500000000003</v>
      </c>
    </row>
    <row r="100" spans="1:13">
      <c r="A100" s="283">
        <v>91</v>
      </c>
      <c r="B100" s="263" t="s">
        <v>107</v>
      </c>
      <c r="C100" s="263">
        <v>943.2</v>
      </c>
      <c r="D100" s="265">
        <v>947.5333333333333</v>
      </c>
      <c r="E100" s="265">
        <v>936.66666666666663</v>
      </c>
      <c r="F100" s="265">
        <v>930.13333333333333</v>
      </c>
      <c r="G100" s="265">
        <v>919.26666666666665</v>
      </c>
      <c r="H100" s="265">
        <v>954.06666666666661</v>
      </c>
      <c r="I100" s="265">
        <v>964.93333333333339</v>
      </c>
      <c r="J100" s="265">
        <v>971.46666666666658</v>
      </c>
      <c r="K100" s="263">
        <v>958.4</v>
      </c>
      <c r="L100" s="263">
        <v>941</v>
      </c>
      <c r="M100" s="263">
        <v>36.431759999999997</v>
      </c>
    </row>
    <row r="101" spans="1:13">
      <c r="A101" s="283">
        <v>92</v>
      </c>
      <c r="B101" s="263" t="s">
        <v>249</v>
      </c>
      <c r="C101" s="263">
        <v>2986.7</v>
      </c>
      <c r="D101" s="265">
        <v>2996.2666666666664</v>
      </c>
      <c r="E101" s="265">
        <v>2968.5333333333328</v>
      </c>
      <c r="F101" s="265">
        <v>2950.3666666666663</v>
      </c>
      <c r="G101" s="265">
        <v>2922.6333333333328</v>
      </c>
      <c r="H101" s="265">
        <v>3014.4333333333329</v>
      </c>
      <c r="I101" s="265">
        <v>3042.1666666666665</v>
      </c>
      <c r="J101" s="265">
        <v>3060.333333333333</v>
      </c>
      <c r="K101" s="263">
        <v>3024</v>
      </c>
      <c r="L101" s="263">
        <v>2978.1</v>
      </c>
      <c r="M101" s="263">
        <v>1.8460700000000001</v>
      </c>
    </row>
    <row r="102" spans="1:13">
      <c r="A102" s="283">
        <v>93</v>
      </c>
      <c r="B102" s="263" t="s">
        <v>109</v>
      </c>
      <c r="C102" s="263">
        <v>1586.5</v>
      </c>
      <c r="D102" s="265">
        <v>1597.1000000000001</v>
      </c>
      <c r="E102" s="265">
        <v>1572.4000000000003</v>
      </c>
      <c r="F102" s="265">
        <v>1558.3000000000002</v>
      </c>
      <c r="G102" s="265">
        <v>1533.6000000000004</v>
      </c>
      <c r="H102" s="265">
        <v>1611.2000000000003</v>
      </c>
      <c r="I102" s="265">
        <v>1635.9</v>
      </c>
      <c r="J102" s="265">
        <v>1650.0000000000002</v>
      </c>
      <c r="K102" s="263">
        <v>1621.8</v>
      </c>
      <c r="L102" s="263">
        <v>1583</v>
      </c>
      <c r="M102" s="263">
        <v>63.97213</v>
      </c>
    </row>
    <row r="103" spans="1:13">
      <c r="A103" s="283">
        <v>94</v>
      </c>
      <c r="B103" s="263" t="s">
        <v>250</v>
      </c>
      <c r="C103" s="263">
        <v>703.1</v>
      </c>
      <c r="D103" s="265">
        <v>702.5333333333333</v>
      </c>
      <c r="E103" s="265">
        <v>693.56666666666661</v>
      </c>
      <c r="F103" s="265">
        <v>684.0333333333333</v>
      </c>
      <c r="G103" s="265">
        <v>675.06666666666661</v>
      </c>
      <c r="H103" s="265">
        <v>712.06666666666661</v>
      </c>
      <c r="I103" s="265">
        <v>721.0333333333333</v>
      </c>
      <c r="J103" s="265">
        <v>730.56666666666661</v>
      </c>
      <c r="K103" s="263">
        <v>711.5</v>
      </c>
      <c r="L103" s="263">
        <v>693</v>
      </c>
      <c r="M103" s="263">
        <v>35.334940000000003</v>
      </c>
    </row>
    <row r="104" spans="1:13">
      <c r="A104" s="283">
        <v>95</v>
      </c>
      <c r="B104" s="263" t="s">
        <v>105</v>
      </c>
      <c r="C104" s="263">
        <v>1194.5</v>
      </c>
      <c r="D104" s="265">
        <v>1203.3</v>
      </c>
      <c r="E104" s="265">
        <v>1174.6999999999998</v>
      </c>
      <c r="F104" s="265">
        <v>1154.8999999999999</v>
      </c>
      <c r="G104" s="265">
        <v>1126.2999999999997</v>
      </c>
      <c r="H104" s="265">
        <v>1223.0999999999999</v>
      </c>
      <c r="I104" s="265">
        <v>1251.6999999999998</v>
      </c>
      <c r="J104" s="265">
        <v>1271.5</v>
      </c>
      <c r="K104" s="263">
        <v>1231.9000000000001</v>
      </c>
      <c r="L104" s="263">
        <v>1183.5</v>
      </c>
      <c r="M104" s="263">
        <v>25.924910000000001</v>
      </c>
    </row>
    <row r="105" spans="1:13">
      <c r="A105" s="283">
        <v>96</v>
      </c>
      <c r="B105" s="263" t="s">
        <v>110</v>
      </c>
      <c r="C105" s="263">
        <v>3584</v>
      </c>
      <c r="D105" s="265">
        <v>3545.4166666666665</v>
      </c>
      <c r="E105" s="265">
        <v>3495.833333333333</v>
      </c>
      <c r="F105" s="265">
        <v>3407.6666666666665</v>
      </c>
      <c r="G105" s="265">
        <v>3358.083333333333</v>
      </c>
      <c r="H105" s="265">
        <v>3633.583333333333</v>
      </c>
      <c r="I105" s="265">
        <v>3683.1666666666661</v>
      </c>
      <c r="J105" s="265">
        <v>3771.333333333333</v>
      </c>
      <c r="K105" s="263">
        <v>3595</v>
      </c>
      <c r="L105" s="263">
        <v>3457.25</v>
      </c>
      <c r="M105" s="263">
        <v>19.462070000000001</v>
      </c>
    </row>
    <row r="106" spans="1:13">
      <c r="A106" s="283">
        <v>97</v>
      </c>
      <c r="B106" s="263" t="s">
        <v>112</v>
      </c>
      <c r="C106" s="263">
        <v>303.89999999999998</v>
      </c>
      <c r="D106" s="265">
        <v>304.46666666666664</v>
      </c>
      <c r="E106" s="265">
        <v>300.43333333333328</v>
      </c>
      <c r="F106" s="265">
        <v>296.96666666666664</v>
      </c>
      <c r="G106" s="265">
        <v>292.93333333333328</v>
      </c>
      <c r="H106" s="265">
        <v>307.93333333333328</v>
      </c>
      <c r="I106" s="265">
        <v>311.9666666666667</v>
      </c>
      <c r="J106" s="265">
        <v>315.43333333333328</v>
      </c>
      <c r="K106" s="263">
        <v>308.5</v>
      </c>
      <c r="L106" s="263">
        <v>301</v>
      </c>
      <c r="M106" s="263">
        <v>182.21106</v>
      </c>
    </row>
    <row r="107" spans="1:13">
      <c r="A107" s="283">
        <v>98</v>
      </c>
      <c r="B107" s="263" t="s">
        <v>113</v>
      </c>
      <c r="C107" s="263">
        <v>234.45</v>
      </c>
      <c r="D107" s="265">
        <v>231.46666666666667</v>
      </c>
      <c r="E107" s="265">
        <v>227.93333333333334</v>
      </c>
      <c r="F107" s="265">
        <v>221.41666666666666</v>
      </c>
      <c r="G107" s="265">
        <v>217.88333333333333</v>
      </c>
      <c r="H107" s="265">
        <v>237.98333333333335</v>
      </c>
      <c r="I107" s="265">
        <v>241.51666666666671</v>
      </c>
      <c r="J107" s="265">
        <v>248.03333333333336</v>
      </c>
      <c r="K107" s="263">
        <v>235</v>
      </c>
      <c r="L107" s="263">
        <v>224.95</v>
      </c>
      <c r="M107" s="263">
        <v>119.34678</v>
      </c>
    </row>
    <row r="108" spans="1:13">
      <c r="A108" s="283">
        <v>99</v>
      </c>
      <c r="B108" s="263" t="s">
        <v>114</v>
      </c>
      <c r="C108" s="263">
        <v>2163.9</v>
      </c>
      <c r="D108" s="265">
        <v>2175.15</v>
      </c>
      <c r="E108" s="265">
        <v>2148.75</v>
      </c>
      <c r="F108" s="265">
        <v>2133.6</v>
      </c>
      <c r="G108" s="265">
        <v>2107.1999999999998</v>
      </c>
      <c r="H108" s="265">
        <v>2190.3000000000002</v>
      </c>
      <c r="I108" s="265">
        <v>2216.7000000000007</v>
      </c>
      <c r="J108" s="265">
        <v>2231.8500000000004</v>
      </c>
      <c r="K108" s="263">
        <v>2201.5500000000002</v>
      </c>
      <c r="L108" s="263">
        <v>2160</v>
      </c>
      <c r="M108" s="263">
        <v>24.479559999999999</v>
      </c>
    </row>
    <row r="109" spans="1:13">
      <c r="A109" s="283">
        <v>100</v>
      </c>
      <c r="B109" s="263" t="s">
        <v>251</v>
      </c>
      <c r="C109" s="263">
        <v>305.60000000000002</v>
      </c>
      <c r="D109" s="265">
        <v>305.33333333333331</v>
      </c>
      <c r="E109" s="265">
        <v>301.76666666666665</v>
      </c>
      <c r="F109" s="265">
        <v>297.93333333333334</v>
      </c>
      <c r="G109" s="265">
        <v>294.36666666666667</v>
      </c>
      <c r="H109" s="265">
        <v>309.16666666666663</v>
      </c>
      <c r="I109" s="265">
        <v>312.73333333333335</v>
      </c>
      <c r="J109" s="265">
        <v>316.56666666666661</v>
      </c>
      <c r="K109" s="263">
        <v>308.89999999999998</v>
      </c>
      <c r="L109" s="263">
        <v>301.5</v>
      </c>
      <c r="M109" s="263">
        <v>8.4832400000000003</v>
      </c>
    </row>
    <row r="110" spans="1:13">
      <c r="A110" s="283">
        <v>101</v>
      </c>
      <c r="B110" s="263" t="s">
        <v>252</v>
      </c>
      <c r="C110" s="263">
        <v>44.4</v>
      </c>
      <c r="D110" s="265">
        <v>44.533333333333331</v>
      </c>
      <c r="E110" s="265">
        <v>43.716666666666661</v>
      </c>
      <c r="F110" s="265">
        <v>43.033333333333331</v>
      </c>
      <c r="G110" s="265">
        <v>42.216666666666661</v>
      </c>
      <c r="H110" s="265">
        <v>45.216666666666661</v>
      </c>
      <c r="I110" s="265">
        <v>46.033333333333324</v>
      </c>
      <c r="J110" s="265">
        <v>46.716666666666661</v>
      </c>
      <c r="K110" s="263">
        <v>45.35</v>
      </c>
      <c r="L110" s="263">
        <v>43.85</v>
      </c>
      <c r="M110" s="263">
        <v>17.577459999999999</v>
      </c>
    </row>
    <row r="111" spans="1:13">
      <c r="A111" s="283">
        <v>102</v>
      </c>
      <c r="B111" s="263" t="s">
        <v>108</v>
      </c>
      <c r="C111" s="263">
        <v>2805.35</v>
      </c>
      <c r="D111" s="265">
        <v>2816.6</v>
      </c>
      <c r="E111" s="265">
        <v>2776.6</v>
      </c>
      <c r="F111" s="265">
        <v>2747.85</v>
      </c>
      <c r="G111" s="265">
        <v>2707.85</v>
      </c>
      <c r="H111" s="265">
        <v>2845.35</v>
      </c>
      <c r="I111" s="265">
        <v>2885.35</v>
      </c>
      <c r="J111" s="265">
        <v>2914.1</v>
      </c>
      <c r="K111" s="263">
        <v>2856.6</v>
      </c>
      <c r="L111" s="263">
        <v>2787.85</v>
      </c>
      <c r="M111" s="263">
        <v>28.746490000000001</v>
      </c>
    </row>
    <row r="112" spans="1:13">
      <c r="A112" s="283">
        <v>103</v>
      </c>
      <c r="B112" s="263" t="s">
        <v>116</v>
      </c>
      <c r="C112" s="263">
        <v>657.35</v>
      </c>
      <c r="D112" s="265">
        <v>657.2166666666667</v>
      </c>
      <c r="E112" s="265">
        <v>649.48333333333335</v>
      </c>
      <c r="F112" s="265">
        <v>641.61666666666667</v>
      </c>
      <c r="G112" s="265">
        <v>633.88333333333333</v>
      </c>
      <c r="H112" s="265">
        <v>665.08333333333337</v>
      </c>
      <c r="I112" s="265">
        <v>672.81666666666672</v>
      </c>
      <c r="J112" s="265">
        <v>680.68333333333339</v>
      </c>
      <c r="K112" s="263">
        <v>664.95</v>
      </c>
      <c r="L112" s="263">
        <v>649.35</v>
      </c>
      <c r="M112" s="263">
        <v>216.84753000000001</v>
      </c>
    </row>
    <row r="113" spans="1:13">
      <c r="A113" s="283">
        <v>104</v>
      </c>
      <c r="B113" s="263" t="s">
        <v>253</v>
      </c>
      <c r="C113" s="263">
        <v>1497.85</v>
      </c>
      <c r="D113" s="265">
        <v>1511.5666666666666</v>
      </c>
      <c r="E113" s="265">
        <v>1481.3333333333333</v>
      </c>
      <c r="F113" s="265">
        <v>1464.8166666666666</v>
      </c>
      <c r="G113" s="265">
        <v>1434.5833333333333</v>
      </c>
      <c r="H113" s="265">
        <v>1528.0833333333333</v>
      </c>
      <c r="I113" s="265">
        <v>1558.3166666666668</v>
      </c>
      <c r="J113" s="265">
        <v>1574.8333333333333</v>
      </c>
      <c r="K113" s="263">
        <v>1541.8</v>
      </c>
      <c r="L113" s="263">
        <v>1495.05</v>
      </c>
      <c r="M113" s="263">
        <v>8.7171599999999998</v>
      </c>
    </row>
    <row r="114" spans="1:13">
      <c r="A114" s="283">
        <v>105</v>
      </c>
      <c r="B114" s="263" t="s">
        <v>117</v>
      </c>
      <c r="C114" s="263">
        <v>488.3</v>
      </c>
      <c r="D114" s="265">
        <v>492.8</v>
      </c>
      <c r="E114" s="265">
        <v>482.1</v>
      </c>
      <c r="F114" s="265">
        <v>475.90000000000003</v>
      </c>
      <c r="G114" s="265">
        <v>465.20000000000005</v>
      </c>
      <c r="H114" s="265">
        <v>499</v>
      </c>
      <c r="I114" s="265">
        <v>509.69999999999993</v>
      </c>
      <c r="J114" s="265">
        <v>515.9</v>
      </c>
      <c r="K114" s="263">
        <v>503.5</v>
      </c>
      <c r="L114" s="263">
        <v>486.6</v>
      </c>
      <c r="M114" s="263">
        <v>24.33135</v>
      </c>
    </row>
    <row r="115" spans="1:13">
      <c r="A115" s="283">
        <v>106</v>
      </c>
      <c r="B115" s="263" t="s">
        <v>388</v>
      </c>
      <c r="C115" s="263">
        <v>417.2</v>
      </c>
      <c r="D115" s="265">
        <v>417.06666666666666</v>
      </c>
      <c r="E115" s="265">
        <v>413.13333333333333</v>
      </c>
      <c r="F115" s="265">
        <v>409.06666666666666</v>
      </c>
      <c r="G115" s="265">
        <v>405.13333333333333</v>
      </c>
      <c r="H115" s="265">
        <v>421.13333333333333</v>
      </c>
      <c r="I115" s="265">
        <v>425.06666666666661</v>
      </c>
      <c r="J115" s="265">
        <v>429.13333333333333</v>
      </c>
      <c r="K115" s="263">
        <v>421</v>
      </c>
      <c r="L115" s="263">
        <v>413</v>
      </c>
      <c r="M115" s="263">
        <v>3.9307500000000002</v>
      </c>
    </row>
    <row r="116" spans="1:13">
      <c r="A116" s="283">
        <v>107</v>
      </c>
      <c r="B116" s="263" t="s">
        <v>119</v>
      </c>
      <c r="C116" s="263">
        <v>56.4</v>
      </c>
      <c r="D116" s="265">
        <v>55.6</v>
      </c>
      <c r="E116" s="265">
        <v>53.7</v>
      </c>
      <c r="F116" s="265">
        <v>51</v>
      </c>
      <c r="G116" s="265">
        <v>49.1</v>
      </c>
      <c r="H116" s="265">
        <v>58.300000000000004</v>
      </c>
      <c r="I116" s="265">
        <v>60.199999999999996</v>
      </c>
      <c r="J116" s="265">
        <v>62.900000000000006</v>
      </c>
      <c r="K116" s="263">
        <v>57.5</v>
      </c>
      <c r="L116" s="263">
        <v>52.9</v>
      </c>
      <c r="M116" s="263">
        <v>840.77529000000004</v>
      </c>
    </row>
    <row r="117" spans="1:13">
      <c r="A117" s="283">
        <v>108</v>
      </c>
      <c r="B117" s="263" t="s">
        <v>126</v>
      </c>
      <c r="C117" s="263">
        <v>217.75</v>
      </c>
      <c r="D117" s="265">
        <v>217.56666666666669</v>
      </c>
      <c r="E117" s="265">
        <v>216.73333333333338</v>
      </c>
      <c r="F117" s="265">
        <v>215.7166666666667</v>
      </c>
      <c r="G117" s="265">
        <v>214.88333333333338</v>
      </c>
      <c r="H117" s="265">
        <v>218.58333333333337</v>
      </c>
      <c r="I117" s="265">
        <v>219.41666666666669</v>
      </c>
      <c r="J117" s="265">
        <v>220.43333333333337</v>
      </c>
      <c r="K117" s="263">
        <v>218.4</v>
      </c>
      <c r="L117" s="263">
        <v>216.55</v>
      </c>
      <c r="M117" s="263">
        <v>198.50515999999999</v>
      </c>
    </row>
    <row r="118" spans="1:13">
      <c r="A118" s="283">
        <v>109</v>
      </c>
      <c r="B118" s="263" t="s">
        <v>115</v>
      </c>
      <c r="C118" s="263">
        <v>221.5</v>
      </c>
      <c r="D118" s="265">
        <v>223.20000000000002</v>
      </c>
      <c r="E118" s="265">
        <v>218.55000000000004</v>
      </c>
      <c r="F118" s="265">
        <v>215.60000000000002</v>
      </c>
      <c r="G118" s="265">
        <v>210.95000000000005</v>
      </c>
      <c r="H118" s="265">
        <v>226.15000000000003</v>
      </c>
      <c r="I118" s="265">
        <v>230.8</v>
      </c>
      <c r="J118" s="265">
        <v>233.75000000000003</v>
      </c>
      <c r="K118" s="263">
        <v>227.85</v>
      </c>
      <c r="L118" s="263">
        <v>220.25</v>
      </c>
      <c r="M118" s="263">
        <v>151.29255000000001</v>
      </c>
    </row>
    <row r="119" spans="1:13">
      <c r="A119" s="283">
        <v>110</v>
      </c>
      <c r="B119" s="263" t="s">
        <v>256</v>
      </c>
      <c r="C119" s="263">
        <v>125.5</v>
      </c>
      <c r="D119" s="265">
        <v>126.23333333333333</v>
      </c>
      <c r="E119" s="265">
        <v>123.26666666666668</v>
      </c>
      <c r="F119" s="265">
        <v>121.03333333333335</v>
      </c>
      <c r="G119" s="265">
        <v>118.06666666666669</v>
      </c>
      <c r="H119" s="265">
        <v>128.46666666666667</v>
      </c>
      <c r="I119" s="265">
        <v>131.43333333333334</v>
      </c>
      <c r="J119" s="265">
        <v>133.66666666666666</v>
      </c>
      <c r="K119" s="263">
        <v>129.19999999999999</v>
      </c>
      <c r="L119" s="263">
        <v>124</v>
      </c>
      <c r="M119" s="263">
        <v>20.49549</v>
      </c>
    </row>
    <row r="120" spans="1:13">
      <c r="A120" s="283">
        <v>111</v>
      </c>
      <c r="B120" s="263" t="s">
        <v>125</v>
      </c>
      <c r="C120" s="263">
        <v>95</v>
      </c>
      <c r="D120" s="265">
        <v>95.116666666666674</v>
      </c>
      <c r="E120" s="265">
        <v>94.533333333333346</v>
      </c>
      <c r="F120" s="265">
        <v>94.066666666666677</v>
      </c>
      <c r="G120" s="265">
        <v>93.483333333333348</v>
      </c>
      <c r="H120" s="265">
        <v>95.583333333333343</v>
      </c>
      <c r="I120" s="265">
        <v>96.166666666666657</v>
      </c>
      <c r="J120" s="265">
        <v>96.63333333333334</v>
      </c>
      <c r="K120" s="263">
        <v>95.7</v>
      </c>
      <c r="L120" s="263">
        <v>94.65</v>
      </c>
      <c r="M120" s="263">
        <v>164.59092999999999</v>
      </c>
    </row>
    <row r="121" spans="1:13">
      <c r="A121" s="283">
        <v>112</v>
      </c>
      <c r="B121" s="263" t="s">
        <v>773</v>
      </c>
      <c r="C121" s="263">
        <v>1698.65</v>
      </c>
      <c r="D121" s="265">
        <v>1695.2166666666665</v>
      </c>
      <c r="E121" s="265">
        <v>1660.4333333333329</v>
      </c>
      <c r="F121" s="265">
        <v>1622.2166666666665</v>
      </c>
      <c r="G121" s="265">
        <v>1587.4333333333329</v>
      </c>
      <c r="H121" s="265">
        <v>1733.4333333333329</v>
      </c>
      <c r="I121" s="265">
        <v>1768.2166666666662</v>
      </c>
      <c r="J121" s="265">
        <v>1806.4333333333329</v>
      </c>
      <c r="K121" s="263">
        <v>1730</v>
      </c>
      <c r="L121" s="263">
        <v>1657</v>
      </c>
      <c r="M121" s="263">
        <v>20.9209</v>
      </c>
    </row>
    <row r="122" spans="1:13">
      <c r="A122" s="283">
        <v>113</v>
      </c>
      <c r="B122" s="263" t="s">
        <v>120</v>
      </c>
      <c r="C122" s="263">
        <v>545.20000000000005</v>
      </c>
      <c r="D122" s="265">
        <v>547.6</v>
      </c>
      <c r="E122" s="265">
        <v>540.6</v>
      </c>
      <c r="F122" s="265">
        <v>536</v>
      </c>
      <c r="G122" s="265">
        <v>529</v>
      </c>
      <c r="H122" s="265">
        <v>552.20000000000005</v>
      </c>
      <c r="I122" s="265">
        <v>559.20000000000005</v>
      </c>
      <c r="J122" s="265">
        <v>563.80000000000007</v>
      </c>
      <c r="K122" s="263">
        <v>554.6</v>
      </c>
      <c r="L122" s="263">
        <v>543</v>
      </c>
      <c r="M122" s="263">
        <v>12.65066</v>
      </c>
    </row>
    <row r="123" spans="1:13">
      <c r="A123" s="283">
        <v>114</v>
      </c>
      <c r="B123" s="263" t="s">
        <v>831</v>
      </c>
      <c r="C123" s="263">
        <v>256.55</v>
      </c>
      <c r="D123" s="265">
        <v>253.63333333333333</v>
      </c>
      <c r="E123" s="265">
        <v>249.06666666666666</v>
      </c>
      <c r="F123" s="265">
        <v>241.58333333333334</v>
      </c>
      <c r="G123" s="265">
        <v>237.01666666666668</v>
      </c>
      <c r="H123" s="265">
        <v>261.11666666666667</v>
      </c>
      <c r="I123" s="265">
        <v>265.68333333333328</v>
      </c>
      <c r="J123" s="265">
        <v>273.16666666666663</v>
      </c>
      <c r="K123" s="263">
        <v>258.2</v>
      </c>
      <c r="L123" s="263">
        <v>246.15</v>
      </c>
      <c r="M123" s="263">
        <v>152.54400000000001</v>
      </c>
    </row>
    <row r="124" spans="1:13">
      <c r="A124" s="283">
        <v>115</v>
      </c>
      <c r="B124" s="263" t="s">
        <v>122</v>
      </c>
      <c r="C124" s="263">
        <v>1033.2</v>
      </c>
      <c r="D124" s="265">
        <v>1048.1333333333332</v>
      </c>
      <c r="E124" s="265">
        <v>1011.2666666666664</v>
      </c>
      <c r="F124" s="265">
        <v>989.33333333333326</v>
      </c>
      <c r="G124" s="265">
        <v>952.46666666666647</v>
      </c>
      <c r="H124" s="265">
        <v>1070.0666666666664</v>
      </c>
      <c r="I124" s="265">
        <v>1106.9333333333332</v>
      </c>
      <c r="J124" s="265">
        <v>1128.8666666666663</v>
      </c>
      <c r="K124" s="263">
        <v>1085</v>
      </c>
      <c r="L124" s="263">
        <v>1026.2</v>
      </c>
      <c r="M124" s="263">
        <v>138.55321000000001</v>
      </c>
    </row>
    <row r="125" spans="1:13">
      <c r="A125" s="283">
        <v>116</v>
      </c>
      <c r="B125" s="263" t="s">
        <v>257</v>
      </c>
      <c r="C125" s="263">
        <v>4916.7</v>
      </c>
      <c r="D125" s="265">
        <v>4956.5666666666666</v>
      </c>
      <c r="E125" s="265">
        <v>4788.1333333333332</v>
      </c>
      <c r="F125" s="265">
        <v>4659.5666666666666</v>
      </c>
      <c r="G125" s="265">
        <v>4491.1333333333332</v>
      </c>
      <c r="H125" s="265">
        <v>5085.1333333333332</v>
      </c>
      <c r="I125" s="265">
        <v>5253.5666666666657</v>
      </c>
      <c r="J125" s="265">
        <v>5382.1333333333332</v>
      </c>
      <c r="K125" s="263">
        <v>5125</v>
      </c>
      <c r="L125" s="263">
        <v>4828</v>
      </c>
      <c r="M125" s="263">
        <v>17.149159999999998</v>
      </c>
    </row>
    <row r="126" spans="1:13">
      <c r="A126" s="283">
        <v>117</v>
      </c>
      <c r="B126" s="263" t="s">
        <v>124</v>
      </c>
      <c r="C126" s="263">
        <v>1281.3</v>
      </c>
      <c r="D126" s="265">
        <v>1283.6000000000001</v>
      </c>
      <c r="E126" s="265">
        <v>1272.7000000000003</v>
      </c>
      <c r="F126" s="265">
        <v>1264.1000000000001</v>
      </c>
      <c r="G126" s="265">
        <v>1253.2000000000003</v>
      </c>
      <c r="H126" s="265">
        <v>1292.2000000000003</v>
      </c>
      <c r="I126" s="265">
        <v>1303.1000000000004</v>
      </c>
      <c r="J126" s="265">
        <v>1311.7000000000003</v>
      </c>
      <c r="K126" s="263">
        <v>1294.5</v>
      </c>
      <c r="L126" s="263">
        <v>1275</v>
      </c>
      <c r="M126" s="263">
        <v>45.75741</v>
      </c>
    </row>
    <row r="127" spans="1:13">
      <c r="A127" s="283">
        <v>118</v>
      </c>
      <c r="B127" s="263" t="s">
        <v>121</v>
      </c>
      <c r="C127" s="263">
        <v>1610.05</v>
      </c>
      <c r="D127" s="265">
        <v>1605.3666666666666</v>
      </c>
      <c r="E127" s="265">
        <v>1581.8833333333332</v>
      </c>
      <c r="F127" s="265">
        <v>1553.7166666666667</v>
      </c>
      <c r="G127" s="265">
        <v>1530.2333333333333</v>
      </c>
      <c r="H127" s="265">
        <v>1633.5333333333331</v>
      </c>
      <c r="I127" s="265">
        <v>1657.0166666666662</v>
      </c>
      <c r="J127" s="265">
        <v>1685.1833333333329</v>
      </c>
      <c r="K127" s="263">
        <v>1628.85</v>
      </c>
      <c r="L127" s="263">
        <v>1577.2</v>
      </c>
      <c r="M127" s="263">
        <v>11.923590000000001</v>
      </c>
    </row>
    <row r="128" spans="1:13">
      <c r="A128" s="283">
        <v>119</v>
      </c>
      <c r="B128" s="263" t="s">
        <v>258</v>
      </c>
      <c r="C128" s="263">
        <v>1890</v>
      </c>
      <c r="D128" s="265">
        <v>1886.7833333333335</v>
      </c>
      <c r="E128" s="265">
        <v>1871.7166666666672</v>
      </c>
      <c r="F128" s="265">
        <v>1853.4333333333336</v>
      </c>
      <c r="G128" s="265">
        <v>1838.3666666666672</v>
      </c>
      <c r="H128" s="265">
        <v>1905.0666666666671</v>
      </c>
      <c r="I128" s="265">
        <v>1920.1333333333332</v>
      </c>
      <c r="J128" s="265">
        <v>1938.416666666667</v>
      </c>
      <c r="K128" s="263">
        <v>1901.85</v>
      </c>
      <c r="L128" s="263">
        <v>1868.5</v>
      </c>
      <c r="M128" s="263">
        <v>1.82223</v>
      </c>
    </row>
    <row r="129" spans="1:13">
      <c r="A129" s="283">
        <v>120</v>
      </c>
      <c r="B129" s="263" t="s">
        <v>259</v>
      </c>
      <c r="C129" s="263">
        <v>74.650000000000006</v>
      </c>
      <c r="D129" s="265">
        <v>74.766666666666666</v>
      </c>
      <c r="E129" s="265">
        <v>73.933333333333337</v>
      </c>
      <c r="F129" s="265">
        <v>73.216666666666669</v>
      </c>
      <c r="G129" s="265">
        <v>72.38333333333334</v>
      </c>
      <c r="H129" s="265">
        <v>75.483333333333334</v>
      </c>
      <c r="I129" s="265">
        <v>76.316666666666677</v>
      </c>
      <c r="J129" s="265">
        <v>77.033333333333331</v>
      </c>
      <c r="K129" s="263">
        <v>75.599999999999994</v>
      </c>
      <c r="L129" s="263">
        <v>74.05</v>
      </c>
      <c r="M129" s="263">
        <v>18.067609999999998</v>
      </c>
    </row>
    <row r="130" spans="1:13">
      <c r="A130" s="283">
        <v>121</v>
      </c>
      <c r="B130" s="263" t="s">
        <v>128</v>
      </c>
      <c r="C130" s="263">
        <v>408.7</v>
      </c>
      <c r="D130" s="265">
        <v>406.90000000000003</v>
      </c>
      <c r="E130" s="265">
        <v>402.80000000000007</v>
      </c>
      <c r="F130" s="265">
        <v>396.90000000000003</v>
      </c>
      <c r="G130" s="265">
        <v>392.80000000000007</v>
      </c>
      <c r="H130" s="265">
        <v>412.80000000000007</v>
      </c>
      <c r="I130" s="265">
        <v>416.90000000000009</v>
      </c>
      <c r="J130" s="265">
        <v>422.80000000000007</v>
      </c>
      <c r="K130" s="263">
        <v>411</v>
      </c>
      <c r="L130" s="263">
        <v>401</v>
      </c>
      <c r="M130" s="263">
        <v>54.863230000000001</v>
      </c>
    </row>
    <row r="131" spans="1:13">
      <c r="A131" s="283">
        <v>122</v>
      </c>
      <c r="B131" s="263" t="s">
        <v>127</v>
      </c>
      <c r="C131" s="263">
        <v>325.2</v>
      </c>
      <c r="D131" s="265">
        <v>325.31666666666666</v>
      </c>
      <c r="E131" s="265">
        <v>320.93333333333334</v>
      </c>
      <c r="F131" s="265">
        <v>316.66666666666669</v>
      </c>
      <c r="G131" s="265">
        <v>312.28333333333336</v>
      </c>
      <c r="H131" s="265">
        <v>329.58333333333331</v>
      </c>
      <c r="I131" s="265">
        <v>333.96666666666664</v>
      </c>
      <c r="J131" s="265">
        <v>338.23333333333329</v>
      </c>
      <c r="K131" s="263">
        <v>329.7</v>
      </c>
      <c r="L131" s="263">
        <v>321.05</v>
      </c>
      <c r="M131" s="263">
        <v>99.008409999999998</v>
      </c>
    </row>
    <row r="132" spans="1:13">
      <c r="A132" s="283">
        <v>123</v>
      </c>
      <c r="B132" s="263" t="s">
        <v>129</v>
      </c>
      <c r="C132" s="263">
        <v>2881.8</v>
      </c>
      <c r="D132" s="265">
        <v>2897.7999999999997</v>
      </c>
      <c r="E132" s="265">
        <v>2851.0999999999995</v>
      </c>
      <c r="F132" s="265">
        <v>2820.3999999999996</v>
      </c>
      <c r="G132" s="265">
        <v>2773.6999999999994</v>
      </c>
      <c r="H132" s="265">
        <v>2928.4999999999995</v>
      </c>
      <c r="I132" s="265">
        <v>2975.1999999999994</v>
      </c>
      <c r="J132" s="265">
        <v>3005.8999999999996</v>
      </c>
      <c r="K132" s="263">
        <v>2944.5</v>
      </c>
      <c r="L132" s="263">
        <v>2867.1</v>
      </c>
      <c r="M132" s="263">
        <v>6.24838</v>
      </c>
    </row>
    <row r="133" spans="1:13">
      <c r="A133" s="283">
        <v>124</v>
      </c>
      <c r="B133" s="263" t="s">
        <v>131</v>
      </c>
      <c r="C133" s="263">
        <v>1989.45</v>
      </c>
      <c r="D133" s="265">
        <v>1994.0333333333335</v>
      </c>
      <c r="E133" s="265">
        <v>1964.5666666666671</v>
      </c>
      <c r="F133" s="265">
        <v>1939.6833333333336</v>
      </c>
      <c r="G133" s="265">
        <v>1910.2166666666672</v>
      </c>
      <c r="H133" s="265">
        <v>2018.916666666667</v>
      </c>
      <c r="I133" s="265">
        <v>2048.3833333333337</v>
      </c>
      <c r="J133" s="265">
        <v>2073.2666666666669</v>
      </c>
      <c r="K133" s="263">
        <v>2023.5</v>
      </c>
      <c r="L133" s="263">
        <v>1969.15</v>
      </c>
      <c r="M133" s="263">
        <v>43.952240000000003</v>
      </c>
    </row>
    <row r="134" spans="1:13">
      <c r="A134" s="283">
        <v>125</v>
      </c>
      <c r="B134" s="263" t="s">
        <v>132</v>
      </c>
      <c r="C134" s="263">
        <v>97.85</v>
      </c>
      <c r="D134" s="265">
        <v>98.066666666666677</v>
      </c>
      <c r="E134" s="265">
        <v>96.933333333333351</v>
      </c>
      <c r="F134" s="265">
        <v>96.01666666666668</v>
      </c>
      <c r="G134" s="265">
        <v>94.883333333333354</v>
      </c>
      <c r="H134" s="265">
        <v>98.983333333333348</v>
      </c>
      <c r="I134" s="265">
        <v>100.11666666666667</v>
      </c>
      <c r="J134" s="265">
        <v>101.03333333333335</v>
      </c>
      <c r="K134" s="263">
        <v>99.2</v>
      </c>
      <c r="L134" s="263">
        <v>97.15</v>
      </c>
      <c r="M134" s="263">
        <v>121.02312000000001</v>
      </c>
    </row>
    <row r="135" spans="1:13">
      <c r="A135" s="283">
        <v>126</v>
      </c>
      <c r="B135" s="263" t="s">
        <v>260</v>
      </c>
      <c r="C135" s="263">
        <v>2667.1</v>
      </c>
      <c r="D135" s="265">
        <v>2659.8333333333335</v>
      </c>
      <c r="E135" s="265">
        <v>2629.666666666667</v>
      </c>
      <c r="F135" s="265">
        <v>2592.2333333333336</v>
      </c>
      <c r="G135" s="265">
        <v>2562.0666666666671</v>
      </c>
      <c r="H135" s="265">
        <v>2697.2666666666669</v>
      </c>
      <c r="I135" s="265">
        <v>2727.4333333333338</v>
      </c>
      <c r="J135" s="265">
        <v>2764.8666666666668</v>
      </c>
      <c r="K135" s="263">
        <v>2690</v>
      </c>
      <c r="L135" s="263">
        <v>2622.4</v>
      </c>
      <c r="M135" s="263">
        <v>1.9216200000000001</v>
      </c>
    </row>
    <row r="136" spans="1:13">
      <c r="A136" s="283">
        <v>127</v>
      </c>
      <c r="B136" s="263" t="s">
        <v>133</v>
      </c>
      <c r="C136" s="263">
        <v>470.45</v>
      </c>
      <c r="D136" s="265">
        <v>470.25</v>
      </c>
      <c r="E136" s="265">
        <v>463.2</v>
      </c>
      <c r="F136" s="265">
        <v>455.95</v>
      </c>
      <c r="G136" s="265">
        <v>448.9</v>
      </c>
      <c r="H136" s="265">
        <v>477.5</v>
      </c>
      <c r="I136" s="265">
        <v>484.54999999999995</v>
      </c>
      <c r="J136" s="265">
        <v>491.8</v>
      </c>
      <c r="K136" s="263">
        <v>477.3</v>
      </c>
      <c r="L136" s="263">
        <v>463</v>
      </c>
      <c r="M136" s="263">
        <v>68.517930000000007</v>
      </c>
    </row>
    <row r="137" spans="1:13">
      <c r="A137" s="283">
        <v>128</v>
      </c>
      <c r="B137" s="263" t="s">
        <v>261</v>
      </c>
      <c r="C137" s="263">
        <v>3875.9</v>
      </c>
      <c r="D137" s="265">
        <v>3905.8166666666671</v>
      </c>
      <c r="E137" s="265">
        <v>3837.0833333333339</v>
      </c>
      <c r="F137" s="265">
        <v>3798.2666666666669</v>
      </c>
      <c r="G137" s="265">
        <v>3729.5333333333338</v>
      </c>
      <c r="H137" s="265">
        <v>3944.6333333333341</v>
      </c>
      <c r="I137" s="265">
        <v>4013.3666666666668</v>
      </c>
      <c r="J137" s="265">
        <v>4052.1833333333343</v>
      </c>
      <c r="K137" s="263">
        <v>3974.55</v>
      </c>
      <c r="L137" s="263">
        <v>3867</v>
      </c>
      <c r="M137" s="263">
        <v>1.0572699999999999</v>
      </c>
    </row>
    <row r="138" spans="1:13">
      <c r="A138" s="283">
        <v>129</v>
      </c>
      <c r="B138" s="263" t="s">
        <v>134</v>
      </c>
      <c r="C138" s="263">
        <v>1548.35</v>
      </c>
      <c r="D138" s="265">
        <v>1549.45</v>
      </c>
      <c r="E138" s="265">
        <v>1531.9</v>
      </c>
      <c r="F138" s="265">
        <v>1515.45</v>
      </c>
      <c r="G138" s="265">
        <v>1497.9</v>
      </c>
      <c r="H138" s="265">
        <v>1565.9</v>
      </c>
      <c r="I138" s="265">
        <v>1583.4499999999998</v>
      </c>
      <c r="J138" s="265">
        <v>1599.9</v>
      </c>
      <c r="K138" s="263">
        <v>1567</v>
      </c>
      <c r="L138" s="263">
        <v>1533</v>
      </c>
      <c r="M138" s="263">
        <v>23.40184</v>
      </c>
    </row>
    <row r="139" spans="1:13">
      <c r="A139" s="283">
        <v>130</v>
      </c>
      <c r="B139" s="263" t="s">
        <v>135</v>
      </c>
      <c r="C139" s="263">
        <v>1063.4000000000001</v>
      </c>
      <c r="D139" s="265">
        <v>1077.4666666666667</v>
      </c>
      <c r="E139" s="265">
        <v>1045.9333333333334</v>
      </c>
      <c r="F139" s="265">
        <v>1028.4666666666667</v>
      </c>
      <c r="G139" s="265">
        <v>996.93333333333339</v>
      </c>
      <c r="H139" s="265">
        <v>1094.9333333333334</v>
      </c>
      <c r="I139" s="265">
        <v>1126.4666666666667</v>
      </c>
      <c r="J139" s="265">
        <v>1143.9333333333334</v>
      </c>
      <c r="K139" s="263">
        <v>1109</v>
      </c>
      <c r="L139" s="263">
        <v>1060</v>
      </c>
      <c r="M139" s="263">
        <v>39.522289999999998</v>
      </c>
    </row>
    <row r="140" spans="1:13">
      <c r="A140" s="283">
        <v>131</v>
      </c>
      <c r="B140" s="263" t="s">
        <v>146</v>
      </c>
      <c r="C140" s="263">
        <v>89184.5</v>
      </c>
      <c r="D140" s="265">
        <v>89665.133333333346</v>
      </c>
      <c r="E140" s="265">
        <v>88330.366666666698</v>
      </c>
      <c r="F140" s="265">
        <v>87476.233333333352</v>
      </c>
      <c r="G140" s="265">
        <v>86141.466666666704</v>
      </c>
      <c r="H140" s="265">
        <v>90519.266666666692</v>
      </c>
      <c r="I140" s="265">
        <v>91854.033333333326</v>
      </c>
      <c r="J140" s="265">
        <v>92708.166666666686</v>
      </c>
      <c r="K140" s="263">
        <v>90999.9</v>
      </c>
      <c r="L140" s="263">
        <v>88811</v>
      </c>
      <c r="M140" s="263">
        <v>0.39383000000000001</v>
      </c>
    </row>
    <row r="141" spans="1:13">
      <c r="A141" s="283">
        <v>132</v>
      </c>
      <c r="B141" s="263" t="s">
        <v>143</v>
      </c>
      <c r="C141" s="263">
        <v>1150.8499999999999</v>
      </c>
      <c r="D141" s="265">
        <v>1145.9666666666667</v>
      </c>
      <c r="E141" s="265">
        <v>1134.0333333333333</v>
      </c>
      <c r="F141" s="265">
        <v>1117.2166666666667</v>
      </c>
      <c r="G141" s="265">
        <v>1105.2833333333333</v>
      </c>
      <c r="H141" s="265">
        <v>1162.7833333333333</v>
      </c>
      <c r="I141" s="265">
        <v>1174.7166666666667</v>
      </c>
      <c r="J141" s="265">
        <v>1191.5333333333333</v>
      </c>
      <c r="K141" s="263">
        <v>1157.9000000000001</v>
      </c>
      <c r="L141" s="263">
        <v>1129.1500000000001</v>
      </c>
      <c r="M141" s="263">
        <v>5.2704599999999999</v>
      </c>
    </row>
    <row r="142" spans="1:13">
      <c r="A142" s="283">
        <v>133</v>
      </c>
      <c r="B142" s="263" t="s">
        <v>137</v>
      </c>
      <c r="C142" s="263">
        <v>218.4</v>
      </c>
      <c r="D142" s="265">
        <v>218.63333333333333</v>
      </c>
      <c r="E142" s="265">
        <v>216.26666666666665</v>
      </c>
      <c r="F142" s="265">
        <v>214.13333333333333</v>
      </c>
      <c r="G142" s="265">
        <v>211.76666666666665</v>
      </c>
      <c r="H142" s="265">
        <v>220.76666666666665</v>
      </c>
      <c r="I142" s="265">
        <v>223.13333333333333</v>
      </c>
      <c r="J142" s="265">
        <v>225.26666666666665</v>
      </c>
      <c r="K142" s="263">
        <v>221</v>
      </c>
      <c r="L142" s="263">
        <v>216.5</v>
      </c>
      <c r="M142" s="263">
        <v>80.718410000000006</v>
      </c>
    </row>
    <row r="143" spans="1:13">
      <c r="A143" s="283">
        <v>134</v>
      </c>
      <c r="B143" s="263" t="s">
        <v>136</v>
      </c>
      <c r="C143" s="263">
        <v>914.95</v>
      </c>
      <c r="D143" s="265">
        <v>913.23333333333323</v>
      </c>
      <c r="E143" s="265">
        <v>906.31666666666649</v>
      </c>
      <c r="F143" s="265">
        <v>897.68333333333328</v>
      </c>
      <c r="G143" s="265">
        <v>890.76666666666654</v>
      </c>
      <c r="H143" s="265">
        <v>921.86666666666645</v>
      </c>
      <c r="I143" s="265">
        <v>928.78333333333319</v>
      </c>
      <c r="J143" s="265">
        <v>937.4166666666664</v>
      </c>
      <c r="K143" s="263">
        <v>920.15</v>
      </c>
      <c r="L143" s="263">
        <v>904.6</v>
      </c>
      <c r="M143" s="263">
        <v>39.035220000000002</v>
      </c>
    </row>
    <row r="144" spans="1:13">
      <c r="A144" s="283">
        <v>135</v>
      </c>
      <c r="B144" s="263" t="s">
        <v>138</v>
      </c>
      <c r="C144" s="263">
        <v>177.05</v>
      </c>
      <c r="D144" s="265">
        <v>176.9</v>
      </c>
      <c r="E144" s="265">
        <v>174.85000000000002</v>
      </c>
      <c r="F144" s="265">
        <v>172.65</v>
      </c>
      <c r="G144" s="265">
        <v>170.60000000000002</v>
      </c>
      <c r="H144" s="265">
        <v>179.10000000000002</v>
      </c>
      <c r="I144" s="265">
        <v>181.15000000000003</v>
      </c>
      <c r="J144" s="265">
        <v>183.35000000000002</v>
      </c>
      <c r="K144" s="263">
        <v>178.95</v>
      </c>
      <c r="L144" s="263">
        <v>174.7</v>
      </c>
      <c r="M144" s="263">
        <v>33.285769999999999</v>
      </c>
    </row>
    <row r="145" spans="1:13">
      <c r="A145" s="283">
        <v>136</v>
      </c>
      <c r="B145" s="263" t="s">
        <v>139</v>
      </c>
      <c r="C145" s="263">
        <v>416.3</v>
      </c>
      <c r="D145" s="265">
        <v>413.93333333333334</v>
      </c>
      <c r="E145" s="265">
        <v>409.86666666666667</v>
      </c>
      <c r="F145" s="265">
        <v>403.43333333333334</v>
      </c>
      <c r="G145" s="265">
        <v>399.36666666666667</v>
      </c>
      <c r="H145" s="265">
        <v>420.36666666666667</v>
      </c>
      <c r="I145" s="265">
        <v>424.43333333333339</v>
      </c>
      <c r="J145" s="265">
        <v>430.86666666666667</v>
      </c>
      <c r="K145" s="263">
        <v>418</v>
      </c>
      <c r="L145" s="263">
        <v>407.5</v>
      </c>
      <c r="M145" s="263">
        <v>21.236499999999999</v>
      </c>
    </row>
    <row r="146" spans="1:13">
      <c r="A146" s="283">
        <v>137</v>
      </c>
      <c r="B146" s="263" t="s">
        <v>140</v>
      </c>
      <c r="C146" s="263">
        <v>7503.2</v>
      </c>
      <c r="D146" s="265">
        <v>7555.333333333333</v>
      </c>
      <c r="E146" s="265">
        <v>7419.1666666666661</v>
      </c>
      <c r="F146" s="265">
        <v>7335.1333333333332</v>
      </c>
      <c r="G146" s="265">
        <v>7198.9666666666662</v>
      </c>
      <c r="H146" s="265">
        <v>7639.3666666666659</v>
      </c>
      <c r="I146" s="265">
        <v>7775.5333333333319</v>
      </c>
      <c r="J146" s="265">
        <v>7859.5666666666657</v>
      </c>
      <c r="K146" s="263">
        <v>7691.5</v>
      </c>
      <c r="L146" s="263">
        <v>7471.3</v>
      </c>
      <c r="M146" s="263">
        <v>10.235480000000001</v>
      </c>
    </row>
    <row r="147" spans="1:13">
      <c r="A147" s="283">
        <v>138</v>
      </c>
      <c r="B147" s="263" t="s">
        <v>142</v>
      </c>
      <c r="C147" s="263">
        <v>868.1</v>
      </c>
      <c r="D147" s="265">
        <v>864.41666666666663</v>
      </c>
      <c r="E147" s="265">
        <v>843.83333333333326</v>
      </c>
      <c r="F147" s="265">
        <v>819.56666666666661</v>
      </c>
      <c r="G147" s="265">
        <v>798.98333333333323</v>
      </c>
      <c r="H147" s="265">
        <v>888.68333333333328</v>
      </c>
      <c r="I147" s="265">
        <v>909.26666666666654</v>
      </c>
      <c r="J147" s="265">
        <v>933.5333333333333</v>
      </c>
      <c r="K147" s="263">
        <v>885</v>
      </c>
      <c r="L147" s="263">
        <v>840.15</v>
      </c>
      <c r="M147" s="263">
        <v>40.85783</v>
      </c>
    </row>
    <row r="148" spans="1:13">
      <c r="A148" s="283">
        <v>139</v>
      </c>
      <c r="B148" s="263" t="s">
        <v>144</v>
      </c>
      <c r="C148" s="263">
        <v>1677.3</v>
      </c>
      <c r="D148" s="265">
        <v>1686</v>
      </c>
      <c r="E148" s="265">
        <v>1660.3</v>
      </c>
      <c r="F148" s="265">
        <v>1643.3</v>
      </c>
      <c r="G148" s="265">
        <v>1617.6</v>
      </c>
      <c r="H148" s="265">
        <v>1703</v>
      </c>
      <c r="I148" s="265">
        <v>1728.6999999999998</v>
      </c>
      <c r="J148" s="265">
        <v>1745.7</v>
      </c>
      <c r="K148" s="263">
        <v>1711.7</v>
      </c>
      <c r="L148" s="263">
        <v>1669</v>
      </c>
      <c r="M148" s="263">
        <v>4.9826699999999997</v>
      </c>
    </row>
    <row r="149" spans="1:13">
      <c r="A149" s="283">
        <v>140</v>
      </c>
      <c r="B149" s="263" t="s">
        <v>145</v>
      </c>
      <c r="C149" s="263">
        <v>227.15</v>
      </c>
      <c r="D149" s="265">
        <v>222.43333333333331</v>
      </c>
      <c r="E149" s="265">
        <v>215.46666666666661</v>
      </c>
      <c r="F149" s="265">
        <v>203.7833333333333</v>
      </c>
      <c r="G149" s="265">
        <v>196.81666666666661</v>
      </c>
      <c r="H149" s="265">
        <v>234.11666666666662</v>
      </c>
      <c r="I149" s="265">
        <v>241.08333333333331</v>
      </c>
      <c r="J149" s="265">
        <v>252.76666666666662</v>
      </c>
      <c r="K149" s="263">
        <v>229.4</v>
      </c>
      <c r="L149" s="263">
        <v>210.75</v>
      </c>
      <c r="M149" s="263">
        <v>664.61712999999997</v>
      </c>
    </row>
    <row r="150" spans="1:13">
      <c r="A150" s="283">
        <v>141</v>
      </c>
      <c r="B150" s="263" t="s">
        <v>263</v>
      </c>
      <c r="C150" s="263">
        <v>1644.9</v>
      </c>
      <c r="D150" s="265">
        <v>1653.6333333333332</v>
      </c>
      <c r="E150" s="265">
        <v>1617.2666666666664</v>
      </c>
      <c r="F150" s="265">
        <v>1589.6333333333332</v>
      </c>
      <c r="G150" s="265">
        <v>1553.2666666666664</v>
      </c>
      <c r="H150" s="265">
        <v>1681.2666666666664</v>
      </c>
      <c r="I150" s="265">
        <v>1717.6333333333332</v>
      </c>
      <c r="J150" s="265">
        <v>1745.2666666666664</v>
      </c>
      <c r="K150" s="263">
        <v>1690</v>
      </c>
      <c r="L150" s="263">
        <v>1626</v>
      </c>
      <c r="M150" s="263">
        <v>2.3483000000000001</v>
      </c>
    </row>
    <row r="151" spans="1:13">
      <c r="A151" s="283">
        <v>142</v>
      </c>
      <c r="B151" s="263" t="s">
        <v>147</v>
      </c>
      <c r="C151" s="263">
        <v>1323.45</v>
      </c>
      <c r="D151" s="265">
        <v>1320.6166666666668</v>
      </c>
      <c r="E151" s="265">
        <v>1287.8333333333335</v>
      </c>
      <c r="F151" s="265">
        <v>1252.2166666666667</v>
      </c>
      <c r="G151" s="265">
        <v>1219.4333333333334</v>
      </c>
      <c r="H151" s="265">
        <v>1356.2333333333336</v>
      </c>
      <c r="I151" s="265">
        <v>1389.0166666666669</v>
      </c>
      <c r="J151" s="265">
        <v>1424.6333333333337</v>
      </c>
      <c r="K151" s="263">
        <v>1353.4</v>
      </c>
      <c r="L151" s="263">
        <v>1285</v>
      </c>
      <c r="M151" s="263">
        <v>22.37472</v>
      </c>
    </row>
    <row r="152" spans="1:13">
      <c r="A152" s="283">
        <v>143</v>
      </c>
      <c r="B152" s="263" t="s">
        <v>264</v>
      </c>
      <c r="C152" s="263">
        <v>806.25</v>
      </c>
      <c r="D152" s="265">
        <v>811.35</v>
      </c>
      <c r="E152" s="265">
        <v>790.80000000000007</v>
      </c>
      <c r="F152" s="265">
        <v>775.35</v>
      </c>
      <c r="G152" s="265">
        <v>754.80000000000007</v>
      </c>
      <c r="H152" s="265">
        <v>826.80000000000007</v>
      </c>
      <c r="I152" s="265">
        <v>847.35</v>
      </c>
      <c r="J152" s="265">
        <v>862.80000000000007</v>
      </c>
      <c r="K152" s="263">
        <v>831.9</v>
      </c>
      <c r="L152" s="263">
        <v>795.9</v>
      </c>
      <c r="M152" s="263">
        <v>6.17272</v>
      </c>
    </row>
    <row r="153" spans="1:13">
      <c r="A153" s="283">
        <v>144</v>
      </c>
      <c r="B153" s="263" t="s">
        <v>152</v>
      </c>
      <c r="C153" s="263">
        <v>116.5</v>
      </c>
      <c r="D153" s="265">
        <v>116.06666666666666</v>
      </c>
      <c r="E153" s="265">
        <v>114.88333333333333</v>
      </c>
      <c r="F153" s="265">
        <v>113.26666666666667</v>
      </c>
      <c r="G153" s="265">
        <v>112.08333333333333</v>
      </c>
      <c r="H153" s="265">
        <v>117.68333333333332</v>
      </c>
      <c r="I153" s="265">
        <v>118.86666666666666</v>
      </c>
      <c r="J153" s="265">
        <v>120.48333333333332</v>
      </c>
      <c r="K153" s="263">
        <v>117.25</v>
      </c>
      <c r="L153" s="263">
        <v>114.45</v>
      </c>
      <c r="M153" s="263">
        <v>69.969350000000006</v>
      </c>
    </row>
    <row r="154" spans="1:13">
      <c r="A154" s="283">
        <v>145</v>
      </c>
      <c r="B154" s="263" t="s">
        <v>153</v>
      </c>
      <c r="C154" s="263">
        <v>99.35</v>
      </c>
      <c r="D154" s="265">
        <v>98.833333333333329</v>
      </c>
      <c r="E154" s="265">
        <v>97.516666666666652</v>
      </c>
      <c r="F154" s="265">
        <v>95.683333333333323</v>
      </c>
      <c r="G154" s="265">
        <v>94.366666666666646</v>
      </c>
      <c r="H154" s="265">
        <v>100.66666666666666</v>
      </c>
      <c r="I154" s="265">
        <v>101.98333333333335</v>
      </c>
      <c r="J154" s="265">
        <v>103.81666666666666</v>
      </c>
      <c r="K154" s="263">
        <v>100.15</v>
      </c>
      <c r="L154" s="263">
        <v>97</v>
      </c>
      <c r="M154" s="263">
        <v>287.74856999999997</v>
      </c>
    </row>
    <row r="155" spans="1:13">
      <c r="A155" s="283">
        <v>146</v>
      </c>
      <c r="B155" s="263" t="s">
        <v>148</v>
      </c>
      <c r="C155" s="263">
        <v>50.5</v>
      </c>
      <c r="D155" s="265">
        <v>50.433333333333337</v>
      </c>
      <c r="E155" s="265">
        <v>49.716666666666676</v>
      </c>
      <c r="F155" s="265">
        <v>48.933333333333337</v>
      </c>
      <c r="G155" s="265">
        <v>48.216666666666676</v>
      </c>
      <c r="H155" s="265">
        <v>51.216666666666676</v>
      </c>
      <c r="I155" s="265">
        <v>51.933333333333344</v>
      </c>
      <c r="J155" s="265">
        <v>52.716666666666676</v>
      </c>
      <c r="K155" s="263">
        <v>51.15</v>
      </c>
      <c r="L155" s="263">
        <v>49.65</v>
      </c>
      <c r="M155" s="263">
        <v>183.38990000000001</v>
      </c>
    </row>
    <row r="156" spans="1:13">
      <c r="A156" s="283">
        <v>147</v>
      </c>
      <c r="B156" s="263" t="s">
        <v>451</v>
      </c>
      <c r="C156" s="263">
        <v>2501.8000000000002</v>
      </c>
      <c r="D156" s="265">
        <v>2512.35</v>
      </c>
      <c r="E156" s="265">
        <v>2480.6999999999998</v>
      </c>
      <c r="F156" s="265">
        <v>2459.6</v>
      </c>
      <c r="G156" s="265">
        <v>2427.9499999999998</v>
      </c>
      <c r="H156" s="265">
        <v>2533.4499999999998</v>
      </c>
      <c r="I156" s="265">
        <v>2565.1000000000004</v>
      </c>
      <c r="J156" s="265">
        <v>2586.1999999999998</v>
      </c>
      <c r="K156" s="263">
        <v>2544</v>
      </c>
      <c r="L156" s="263">
        <v>2491.25</v>
      </c>
      <c r="M156" s="263">
        <v>0.85870000000000002</v>
      </c>
    </row>
    <row r="157" spans="1:13">
      <c r="A157" s="283">
        <v>148</v>
      </c>
      <c r="B157" s="263" t="s">
        <v>151</v>
      </c>
      <c r="C157" s="263">
        <v>16741.2</v>
      </c>
      <c r="D157" s="265">
        <v>16663.733333333334</v>
      </c>
      <c r="E157" s="265">
        <v>16427.466666666667</v>
      </c>
      <c r="F157" s="265">
        <v>16113.733333333334</v>
      </c>
      <c r="G157" s="265">
        <v>15877.466666666667</v>
      </c>
      <c r="H157" s="265">
        <v>16977.466666666667</v>
      </c>
      <c r="I157" s="265">
        <v>17213.733333333337</v>
      </c>
      <c r="J157" s="265">
        <v>17527.466666666667</v>
      </c>
      <c r="K157" s="263">
        <v>16900</v>
      </c>
      <c r="L157" s="263">
        <v>16350</v>
      </c>
      <c r="M157" s="263">
        <v>5.99343</v>
      </c>
    </row>
    <row r="158" spans="1:13">
      <c r="A158" s="283">
        <v>149</v>
      </c>
      <c r="B158" s="263" t="s">
        <v>792</v>
      </c>
      <c r="C158" s="263">
        <v>344.8</v>
      </c>
      <c r="D158" s="265">
        <v>345.56666666666666</v>
      </c>
      <c r="E158" s="265">
        <v>339.33333333333331</v>
      </c>
      <c r="F158" s="265">
        <v>333.86666666666667</v>
      </c>
      <c r="G158" s="265">
        <v>327.63333333333333</v>
      </c>
      <c r="H158" s="265">
        <v>351.0333333333333</v>
      </c>
      <c r="I158" s="265">
        <v>357.26666666666665</v>
      </c>
      <c r="J158" s="265">
        <v>362.73333333333329</v>
      </c>
      <c r="K158" s="263">
        <v>351.8</v>
      </c>
      <c r="L158" s="263">
        <v>340.1</v>
      </c>
      <c r="M158" s="263">
        <v>10.22452</v>
      </c>
    </row>
    <row r="159" spans="1:13">
      <c r="A159" s="283">
        <v>150</v>
      </c>
      <c r="B159" s="263" t="s">
        <v>266</v>
      </c>
      <c r="C159" s="263">
        <v>571.4</v>
      </c>
      <c r="D159" s="265">
        <v>571.08333333333337</v>
      </c>
      <c r="E159" s="265">
        <v>565.66666666666674</v>
      </c>
      <c r="F159" s="265">
        <v>559.93333333333339</v>
      </c>
      <c r="G159" s="265">
        <v>554.51666666666677</v>
      </c>
      <c r="H159" s="265">
        <v>576.81666666666672</v>
      </c>
      <c r="I159" s="265">
        <v>582.23333333333346</v>
      </c>
      <c r="J159" s="265">
        <v>587.9666666666667</v>
      </c>
      <c r="K159" s="263">
        <v>576.5</v>
      </c>
      <c r="L159" s="263">
        <v>565.35</v>
      </c>
      <c r="M159" s="263">
        <v>1.55579</v>
      </c>
    </row>
    <row r="160" spans="1:13">
      <c r="A160" s="283">
        <v>151</v>
      </c>
      <c r="B160" s="263" t="s">
        <v>155</v>
      </c>
      <c r="C160" s="263">
        <v>102.25</v>
      </c>
      <c r="D160" s="265">
        <v>102.18333333333334</v>
      </c>
      <c r="E160" s="265">
        <v>100.86666666666667</v>
      </c>
      <c r="F160" s="265">
        <v>99.483333333333334</v>
      </c>
      <c r="G160" s="265">
        <v>98.166666666666671</v>
      </c>
      <c r="H160" s="265">
        <v>103.56666666666668</v>
      </c>
      <c r="I160" s="265">
        <v>104.88333333333334</v>
      </c>
      <c r="J160" s="265">
        <v>106.26666666666668</v>
      </c>
      <c r="K160" s="263">
        <v>103.5</v>
      </c>
      <c r="L160" s="263">
        <v>100.8</v>
      </c>
      <c r="M160" s="263">
        <v>210.14090999999999</v>
      </c>
    </row>
    <row r="161" spans="1:13">
      <c r="A161" s="283">
        <v>152</v>
      </c>
      <c r="B161" s="263" t="s">
        <v>154</v>
      </c>
      <c r="C161" s="263">
        <v>119.55</v>
      </c>
      <c r="D161" s="265">
        <v>119.3</v>
      </c>
      <c r="E161" s="265">
        <v>118.3</v>
      </c>
      <c r="F161" s="265">
        <v>117.05</v>
      </c>
      <c r="G161" s="265">
        <v>116.05</v>
      </c>
      <c r="H161" s="265">
        <v>120.55</v>
      </c>
      <c r="I161" s="265">
        <v>121.55</v>
      </c>
      <c r="J161" s="265">
        <v>122.8</v>
      </c>
      <c r="K161" s="263">
        <v>120.3</v>
      </c>
      <c r="L161" s="263">
        <v>118.05</v>
      </c>
      <c r="M161" s="263">
        <v>29.600829999999998</v>
      </c>
    </row>
    <row r="162" spans="1:13">
      <c r="A162" s="283">
        <v>153</v>
      </c>
      <c r="B162" s="263" t="s">
        <v>267</v>
      </c>
      <c r="C162" s="263">
        <v>3090.55</v>
      </c>
      <c r="D162" s="265">
        <v>3101.8166666666671</v>
      </c>
      <c r="E162" s="265">
        <v>3053.733333333334</v>
      </c>
      <c r="F162" s="265">
        <v>3016.916666666667</v>
      </c>
      <c r="G162" s="265">
        <v>2968.8333333333339</v>
      </c>
      <c r="H162" s="265">
        <v>3138.6333333333341</v>
      </c>
      <c r="I162" s="265">
        <v>3186.7166666666672</v>
      </c>
      <c r="J162" s="265">
        <v>3223.5333333333342</v>
      </c>
      <c r="K162" s="263">
        <v>3149.9</v>
      </c>
      <c r="L162" s="263">
        <v>3065</v>
      </c>
      <c r="M162" s="263">
        <v>0.69726999999999995</v>
      </c>
    </row>
    <row r="163" spans="1:13">
      <c r="A163" s="283">
        <v>154</v>
      </c>
      <c r="B163" s="263" t="s">
        <v>268</v>
      </c>
      <c r="C163" s="263">
        <v>2223.1</v>
      </c>
      <c r="D163" s="265">
        <v>2228.6833333333334</v>
      </c>
      <c r="E163" s="265">
        <v>2207.3666666666668</v>
      </c>
      <c r="F163" s="265">
        <v>2191.6333333333332</v>
      </c>
      <c r="G163" s="265">
        <v>2170.3166666666666</v>
      </c>
      <c r="H163" s="265">
        <v>2244.416666666667</v>
      </c>
      <c r="I163" s="265">
        <v>2265.7333333333336</v>
      </c>
      <c r="J163" s="265">
        <v>2281.4666666666672</v>
      </c>
      <c r="K163" s="263">
        <v>2250</v>
      </c>
      <c r="L163" s="263">
        <v>2212.9499999999998</v>
      </c>
      <c r="M163" s="263">
        <v>5.0359600000000002</v>
      </c>
    </row>
    <row r="164" spans="1:13">
      <c r="A164" s="283">
        <v>155</v>
      </c>
      <c r="B164" s="263" t="s">
        <v>156</v>
      </c>
      <c r="C164" s="263">
        <v>28309</v>
      </c>
      <c r="D164" s="265">
        <v>28499.649999999998</v>
      </c>
      <c r="E164" s="265">
        <v>27509.349999999995</v>
      </c>
      <c r="F164" s="265">
        <v>26709.699999999997</v>
      </c>
      <c r="G164" s="265">
        <v>25719.399999999994</v>
      </c>
      <c r="H164" s="265">
        <v>29299.299999999996</v>
      </c>
      <c r="I164" s="265">
        <v>30289.599999999999</v>
      </c>
      <c r="J164" s="265">
        <v>31089.249999999996</v>
      </c>
      <c r="K164" s="263">
        <v>29489.95</v>
      </c>
      <c r="L164" s="263">
        <v>27700</v>
      </c>
      <c r="M164" s="263">
        <v>1.1604099999999999</v>
      </c>
    </row>
    <row r="165" spans="1:13">
      <c r="A165" s="283">
        <v>156</v>
      </c>
      <c r="B165" s="263" t="s">
        <v>158</v>
      </c>
      <c r="C165" s="263">
        <v>240.3</v>
      </c>
      <c r="D165" s="265">
        <v>241.25</v>
      </c>
      <c r="E165" s="265">
        <v>238.15</v>
      </c>
      <c r="F165" s="265">
        <v>236</v>
      </c>
      <c r="G165" s="265">
        <v>232.9</v>
      </c>
      <c r="H165" s="265">
        <v>243.4</v>
      </c>
      <c r="I165" s="265">
        <v>246.50000000000003</v>
      </c>
      <c r="J165" s="265">
        <v>248.65</v>
      </c>
      <c r="K165" s="263">
        <v>244.35</v>
      </c>
      <c r="L165" s="263">
        <v>239.1</v>
      </c>
      <c r="M165" s="263">
        <v>67.58811</v>
      </c>
    </row>
    <row r="166" spans="1:13">
      <c r="A166" s="283">
        <v>157</v>
      </c>
      <c r="B166" s="263" t="s">
        <v>270</v>
      </c>
      <c r="C166" s="263">
        <v>4613.55</v>
      </c>
      <c r="D166" s="265">
        <v>4617.4666666666672</v>
      </c>
      <c r="E166" s="265">
        <v>4561.0833333333339</v>
      </c>
      <c r="F166" s="265">
        <v>4508.6166666666668</v>
      </c>
      <c r="G166" s="265">
        <v>4452.2333333333336</v>
      </c>
      <c r="H166" s="265">
        <v>4669.9333333333343</v>
      </c>
      <c r="I166" s="265">
        <v>4726.3166666666675</v>
      </c>
      <c r="J166" s="265">
        <v>4778.7833333333347</v>
      </c>
      <c r="K166" s="263">
        <v>4673.8500000000004</v>
      </c>
      <c r="L166" s="263">
        <v>4565</v>
      </c>
      <c r="M166" s="263">
        <v>0.52036000000000004</v>
      </c>
    </row>
    <row r="167" spans="1:13">
      <c r="A167" s="283">
        <v>158</v>
      </c>
      <c r="B167" s="263" t="s">
        <v>160</v>
      </c>
      <c r="C167" s="263">
        <v>1765.4</v>
      </c>
      <c r="D167" s="265">
        <v>1778.1000000000001</v>
      </c>
      <c r="E167" s="265">
        <v>1747.3000000000002</v>
      </c>
      <c r="F167" s="265">
        <v>1729.2</v>
      </c>
      <c r="G167" s="265">
        <v>1698.4</v>
      </c>
      <c r="H167" s="265">
        <v>1796.2000000000003</v>
      </c>
      <c r="I167" s="265">
        <v>1827</v>
      </c>
      <c r="J167" s="265">
        <v>1845.1000000000004</v>
      </c>
      <c r="K167" s="263">
        <v>1808.9</v>
      </c>
      <c r="L167" s="263">
        <v>1760</v>
      </c>
      <c r="M167" s="263">
        <v>9.2349499999999995</v>
      </c>
    </row>
    <row r="168" spans="1:13">
      <c r="A168" s="283">
        <v>159</v>
      </c>
      <c r="B168" s="263" t="s">
        <v>157</v>
      </c>
      <c r="C168" s="263">
        <v>1886.65</v>
      </c>
      <c r="D168" s="265">
        <v>1867.2166666666665</v>
      </c>
      <c r="E168" s="265">
        <v>1839.4333333333329</v>
      </c>
      <c r="F168" s="265">
        <v>1792.2166666666665</v>
      </c>
      <c r="G168" s="265">
        <v>1764.4333333333329</v>
      </c>
      <c r="H168" s="265">
        <v>1914.4333333333329</v>
      </c>
      <c r="I168" s="265">
        <v>1942.2166666666662</v>
      </c>
      <c r="J168" s="265">
        <v>1989.4333333333329</v>
      </c>
      <c r="K168" s="263">
        <v>1895</v>
      </c>
      <c r="L168" s="263">
        <v>1820</v>
      </c>
      <c r="M168" s="263">
        <v>21.492529999999999</v>
      </c>
    </row>
    <row r="169" spans="1:13">
      <c r="A169" s="283">
        <v>160</v>
      </c>
      <c r="B169" s="263" t="s">
        <v>462</v>
      </c>
      <c r="C169" s="263">
        <v>1353.65</v>
      </c>
      <c r="D169" s="265">
        <v>1346.2333333333333</v>
      </c>
      <c r="E169" s="265">
        <v>1328.4666666666667</v>
      </c>
      <c r="F169" s="265">
        <v>1303.2833333333333</v>
      </c>
      <c r="G169" s="265">
        <v>1285.5166666666667</v>
      </c>
      <c r="H169" s="265">
        <v>1371.4166666666667</v>
      </c>
      <c r="I169" s="265">
        <v>1389.1833333333336</v>
      </c>
      <c r="J169" s="265">
        <v>1414.3666666666668</v>
      </c>
      <c r="K169" s="263">
        <v>1364</v>
      </c>
      <c r="L169" s="263">
        <v>1321.05</v>
      </c>
      <c r="M169" s="263">
        <v>4.8290600000000001</v>
      </c>
    </row>
    <row r="170" spans="1:13">
      <c r="A170" s="283">
        <v>161</v>
      </c>
      <c r="B170" s="263" t="s">
        <v>159</v>
      </c>
      <c r="C170" s="263">
        <v>130</v>
      </c>
      <c r="D170" s="265">
        <v>131.1</v>
      </c>
      <c r="E170" s="265">
        <v>128.44999999999999</v>
      </c>
      <c r="F170" s="265">
        <v>126.9</v>
      </c>
      <c r="G170" s="265">
        <v>124.25</v>
      </c>
      <c r="H170" s="265">
        <v>132.64999999999998</v>
      </c>
      <c r="I170" s="265">
        <v>135.30000000000001</v>
      </c>
      <c r="J170" s="265">
        <v>136.84999999999997</v>
      </c>
      <c r="K170" s="263">
        <v>133.75</v>
      </c>
      <c r="L170" s="263">
        <v>129.55000000000001</v>
      </c>
      <c r="M170" s="263">
        <v>70.096149999999994</v>
      </c>
    </row>
    <row r="171" spans="1:13">
      <c r="A171" s="283">
        <v>162</v>
      </c>
      <c r="B171" s="263" t="s">
        <v>162</v>
      </c>
      <c r="C171" s="263">
        <v>230.05</v>
      </c>
      <c r="D171" s="265">
        <v>227.81666666666669</v>
      </c>
      <c r="E171" s="265">
        <v>224.43333333333339</v>
      </c>
      <c r="F171" s="265">
        <v>218.81666666666669</v>
      </c>
      <c r="G171" s="265">
        <v>215.43333333333339</v>
      </c>
      <c r="H171" s="265">
        <v>233.43333333333339</v>
      </c>
      <c r="I171" s="265">
        <v>236.81666666666666</v>
      </c>
      <c r="J171" s="265">
        <v>242.43333333333339</v>
      </c>
      <c r="K171" s="263">
        <v>231.2</v>
      </c>
      <c r="L171" s="263">
        <v>222.2</v>
      </c>
      <c r="M171" s="263">
        <v>219.57171</v>
      </c>
    </row>
    <row r="172" spans="1:13">
      <c r="A172" s="283">
        <v>163</v>
      </c>
      <c r="B172" s="263" t="s">
        <v>271</v>
      </c>
      <c r="C172" s="263">
        <v>294.95</v>
      </c>
      <c r="D172" s="265">
        <v>293.41666666666669</v>
      </c>
      <c r="E172" s="265">
        <v>287.13333333333338</v>
      </c>
      <c r="F172" s="265">
        <v>279.31666666666672</v>
      </c>
      <c r="G172" s="265">
        <v>273.03333333333342</v>
      </c>
      <c r="H172" s="265">
        <v>301.23333333333335</v>
      </c>
      <c r="I172" s="265">
        <v>307.51666666666665</v>
      </c>
      <c r="J172" s="265">
        <v>315.33333333333331</v>
      </c>
      <c r="K172" s="263">
        <v>299.7</v>
      </c>
      <c r="L172" s="263">
        <v>285.60000000000002</v>
      </c>
      <c r="M172" s="263">
        <v>5.7093699999999998</v>
      </c>
    </row>
    <row r="173" spans="1:13">
      <c r="A173" s="283">
        <v>164</v>
      </c>
      <c r="B173" s="263" t="s">
        <v>272</v>
      </c>
      <c r="C173" s="263">
        <v>13224.25</v>
      </c>
      <c r="D173" s="265">
        <v>13185.9</v>
      </c>
      <c r="E173" s="265">
        <v>12893.449999999999</v>
      </c>
      <c r="F173" s="265">
        <v>12562.65</v>
      </c>
      <c r="G173" s="265">
        <v>12270.199999999999</v>
      </c>
      <c r="H173" s="265">
        <v>13516.699999999999</v>
      </c>
      <c r="I173" s="265">
        <v>13809.15</v>
      </c>
      <c r="J173" s="265">
        <v>14139.949999999999</v>
      </c>
      <c r="K173" s="263">
        <v>13478.35</v>
      </c>
      <c r="L173" s="263">
        <v>12855.1</v>
      </c>
      <c r="M173" s="263">
        <v>0.11865000000000001</v>
      </c>
    </row>
    <row r="174" spans="1:13">
      <c r="A174" s="283">
        <v>165</v>
      </c>
      <c r="B174" s="263" t="s">
        <v>161</v>
      </c>
      <c r="C174" s="263">
        <v>41.7</v>
      </c>
      <c r="D174" s="265">
        <v>41.166666666666664</v>
      </c>
      <c r="E174" s="265">
        <v>39.833333333333329</v>
      </c>
      <c r="F174" s="265">
        <v>37.966666666666661</v>
      </c>
      <c r="G174" s="265">
        <v>36.633333333333326</v>
      </c>
      <c r="H174" s="265">
        <v>43.033333333333331</v>
      </c>
      <c r="I174" s="265">
        <v>44.36666666666666</v>
      </c>
      <c r="J174" s="265">
        <v>46.233333333333334</v>
      </c>
      <c r="K174" s="263">
        <v>42.5</v>
      </c>
      <c r="L174" s="263">
        <v>39.299999999999997</v>
      </c>
      <c r="M174" s="263">
        <v>4665.79666</v>
      </c>
    </row>
    <row r="175" spans="1:13">
      <c r="A175" s="283">
        <v>166</v>
      </c>
      <c r="B175" s="263" t="s">
        <v>165</v>
      </c>
      <c r="C175" s="263">
        <v>253.15</v>
      </c>
      <c r="D175" s="265">
        <v>254.23333333333335</v>
      </c>
      <c r="E175" s="265">
        <v>250.11666666666667</v>
      </c>
      <c r="F175" s="265">
        <v>247.08333333333331</v>
      </c>
      <c r="G175" s="265">
        <v>242.96666666666664</v>
      </c>
      <c r="H175" s="265">
        <v>257.26666666666671</v>
      </c>
      <c r="I175" s="265">
        <v>261.38333333333338</v>
      </c>
      <c r="J175" s="265">
        <v>264.41666666666674</v>
      </c>
      <c r="K175" s="263">
        <v>258.35000000000002</v>
      </c>
      <c r="L175" s="263">
        <v>251.2</v>
      </c>
      <c r="M175" s="263">
        <v>118.80397000000001</v>
      </c>
    </row>
    <row r="176" spans="1:13">
      <c r="A176" s="283">
        <v>167</v>
      </c>
      <c r="B176" s="263" t="s">
        <v>166</v>
      </c>
      <c r="C176" s="263">
        <v>151.69999999999999</v>
      </c>
      <c r="D176" s="265">
        <v>152.70000000000002</v>
      </c>
      <c r="E176" s="265">
        <v>150.15000000000003</v>
      </c>
      <c r="F176" s="265">
        <v>148.60000000000002</v>
      </c>
      <c r="G176" s="265">
        <v>146.05000000000004</v>
      </c>
      <c r="H176" s="265">
        <v>154.25000000000003</v>
      </c>
      <c r="I176" s="265">
        <v>156.80000000000004</v>
      </c>
      <c r="J176" s="265">
        <v>158.35000000000002</v>
      </c>
      <c r="K176" s="263">
        <v>155.25</v>
      </c>
      <c r="L176" s="263">
        <v>151.15</v>
      </c>
      <c r="M176" s="263">
        <v>49.858910000000002</v>
      </c>
    </row>
    <row r="177" spans="1:13">
      <c r="A177" s="283">
        <v>168</v>
      </c>
      <c r="B177" s="263" t="s">
        <v>274</v>
      </c>
      <c r="C177" s="263">
        <v>483.35</v>
      </c>
      <c r="D177" s="265">
        <v>483.85000000000008</v>
      </c>
      <c r="E177" s="265">
        <v>480.85000000000014</v>
      </c>
      <c r="F177" s="265">
        <v>478.35000000000008</v>
      </c>
      <c r="G177" s="265">
        <v>475.35000000000014</v>
      </c>
      <c r="H177" s="265">
        <v>486.35000000000014</v>
      </c>
      <c r="I177" s="265">
        <v>489.35</v>
      </c>
      <c r="J177" s="265">
        <v>491.85000000000014</v>
      </c>
      <c r="K177" s="263">
        <v>486.85</v>
      </c>
      <c r="L177" s="263">
        <v>481.35</v>
      </c>
      <c r="M177" s="263">
        <v>1.8653200000000001</v>
      </c>
    </row>
    <row r="178" spans="1:13">
      <c r="A178" s="283">
        <v>169</v>
      </c>
      <c r="B178" s="263" t="s">
        <v>167</v>
      </c>
      <c r="C178" s="263">
        <v>2083.25</v>
      </c>
      <c r="D178" s="265">
        <v>2076.6</v>
      </c>
      <c r="E178" s="265">
        <v>2057.25</v>
      </c>
      <c r="F178" s="265">
        <v>2031.25</v>
      </c>
      <c r="G178" s="265">
        <v>2011.9</v>
      </c>
      <c r="H178" s="265">
        <v>2102.6</v>
      </c>
      <c r="I178" s="265">
        <v>2121.9499999999994</v>
      </c>
      <c r="J178" s="265">
        <v>2147.9499999999998</v>
      </c>
      <c r="K178" s="263">
        <v>2095.9499999999998</v>
      </c>
      <c r="L178" s="263">
        <v>2050.6</v>
      </c>
      <c r="M178" s="263">
        <v>109.57388</v>
      </c>
    </row>
    <row r="179" spans="1:13">
      <c r="A179" s="283">
        <v>170</v>
      </c>
      <c r="B179" s="263" t="s">
        <v>817</v>
      </c>
      <c r="C179" s="263">
        <v>1024.45</v>
      </c>
      <c r="D179" s="265">
        <v>1021.1833333333333</v>
      </c>
      <c r="E179" s="265">
        <v>1014.3666666666666</v>
      </c>
      <c r="F179" s="265">
        <v>1004.2833333333333</v>
      </c>
      <c r="G179" s="265">
        <v>997.46666666666658</v>
      </c>
      <c r="H179" s="265">
        <v>1031.2666666666664</v>
      </c>
      <c r="I179" s="265">
        <v>1038.0833333333335</v>
      </c>
      <c r="J179" s="265">
        <v>1048.1666666666665</v>
      </c>
      <c r="K179" s="263">
        <v>1028</v>
      </c>
      <c r="L179" s="263">
        <v>1011.1</v>
      </c>
      <c r="M179" s="263">
        <v>5.5502099999999999</v>
      </c>
    </row>
    <row r="180" spans="1:13">
      <c r="A180" s="283">
        <v>171</v>
      </c>
      <c r="B180" s="263" t="s">
        <v>275</v>
      </c>
      <c r="C180" s="263">
        <v>877.15</v>
      </c>
      <c r="D180" s="265">
        <v>876.76666666666677</v>
      </c>
      <c r="E180" s="265">
        <v>870.38333333333355</v>
      </c>
      <c r="F180" s="265">
        <v>863.61666666666679</v>
      </c>
      <c r="G180" s="265">
        <v>857.23333333333358</v>
      </c>
      <c r="H180" s="265">
        <v>883.53333333333353</v>
      </c>
      <c r="I180" s="265">
        <v>889.91666666666674</v>
      </c>
      <c r="J180" s="265">
        <v>896.68333333333351</v>
      </c>
      <c r="K180" s="263">
        <v>883.15</v>
      </c>
      <c r="L180" s="263">
        <v>870</v>
      </c>
      <c r="M180" s="263">
        <v>14.96973</v>
      </c>
    </row>
    <row r="181" spans="1:13">
      <c r="A181" s="283">
        <v>172</v>
      </c>
      <c r="B181" s="263" t="s">
        <v>172</v>
      </c>
      <c r="C181" s="263">
        <v>5686.15</v>
      </c>
      <c r="D181" s="265">
        <v>5726.2166666666672</v>
      </c>
      <c r="E181" s="265">
        <v>5609.9333333333343</v>
      </c>
      <c r="F181" s="265">
        <v>5533.7166666666672</v>
      </c>
      <c r="G181" s="265">
        <v>5417.4333333333343</v>
      </c>
      <c r="H181" s="265">
        <v>5802.4333333333343</v>
      </c>
      <c r="I181" s="265">
        <v>5918.7166666666672</v>
      </c>
      <c r="J181" s="265">
        <v>5994.9333333333343</v>
      </c>
      <c r="K181" s="263">
        <v>5842.5</v>
      </c>
      <c r="L181" s="263">
        <v>5650</v>
      </c>
      <c r="M181" s="263">
        <v>2.15848</v>
      </c>
    </row>
    <row r="182" spans="1:13">
      <c r="A182" s="283">
        <v>173</v>
      </c>
      <c r="B182" s="263" t="s">
        <v>479</v>
      </c>
      <c r="C182" s="263">
        <v>7792.2</v>
      </c>
      <c r="D182" s="265">
        <v>7813.4000000000005</v>
      </c>
      <c r="E182" s="265">
        <v>7762.8000000000011</v>
      </c>
      <c r="F182" s="265">
        <v>7733.4000000000005</v>
      </c>
      <c r="G182" s="265">
        <v>7682.8000000000011</v>
      </c>
      <c r="H182" s="265">
        <v>7842.8000000000011</v>
      </c>
      <c r="I182" s="265">
        <v>7893.4000000000015</v>
      </c>
      <c r="J182" s="265">
        <v>7922.8000000000011</v>
      </c>
      <c r="K182" s="263">
        <v>7864</v>
      </c>
      <c r="L182" s="263">
        <v>7784</v>
      </c>
      <c r="M182" s="263">
        <v>0.22703999999999999</v>
      </c>
    </row>
    <row r="183" spans="1:13">
      <c r="A183" s="283">
        <v>174</v>
      </c>
      <c r="B183" s="263" t="s">
        <v>170</v>
      </c>
      <c r="C183" s="263">
        <v>28268.5</v>
      </c>
      <c r="D183" s="265">
        <v>28419.666666666668</v>
      </c>
      <c r="E183" s="265">
        <v>27998.883333333335</v>
      </c>
      <c r="F183" s="265">
        <v>27729.266666666666</v>
      </c>
      <c r="G183" s="265">
        <v>27308.483333333334</v>
      </c>
      <c r="H183" s="265">
        <v>28689.283333333336</v>
      </c>
      <c r="I183" s="265">
        <v>29110.066666666669</v>
      </c>
      <c r="J183" s="265">
        <v>29379.683333333338</v>
      </c>
      <c r="K183" s="263">
        <v>28840.45</v>
      </c>
      <c r="L183" s="263">
        <v>28150.05</v>
      </c>
      <c r="M183" s="263">
        <v>0.41155999999999998</v>
      </c>
    </row>
    <row r="184" spans="1:13">
      <c r="A184" s="283">
        <v>175</v>
      </c>
      <c r="B184" s="263" t="s">
        <v>173</v>
      </c>
      <c r="C184" s="263">
        <v>1459.7</v>
      </c>
      <c r="D184" s="265">
        <v>1472.1833333333334</v>
      </c>
      <c r="E184" s="265">
        <v>1435.6666666666667</v>
      </c>
      <c r="F184" s="265">
        <v>1411.6333333333334</v>
      </c>
      <c r="G184" s="265">
        <v>1375.1166666666668</v>
      </c>
      <c r="H184" s="265">
        <v>1496.2166666666667</v>
      </c>
      <c r="I184" s="265">
        <v>1532.7333333333331</v>
      </c>
      <c r="J184" s="265">
        <v>1556.7666666666667</v>
      </c>
      <c r="K184" s="263">
        <v>1508.7</v>
      </c>
      <c r="L184" s="263">
        <v>1448.15</v>
      </c>
      <c r="M184" s="263">
        <v>26.305409999999998</v>
      </c>
    </row>
    <row r="185" spans="1:13">
      <c r="A185" s="283">
        <v>176</v>
      </c>
      <c r="B185" s="263" t="s">
        <v>171</v>
      </c>
      <c r="C185" s="263">
        <v>1870.25</v>
      </c>
      <c r="D185" s="265">
        <v>1855.75</v>
      </c>
      <c r="E185" s="265">
        <v>1834.5</v>
      </c>
      <c r="F185" s="265">
        <v>1798.75</v>
      </c>
      <c r="G185" s="265">
        <v>1777.5</v>
      </c>
      <c r="H185" s="265">
        <v>1891.5</v>
      </c>
      <c r="I185" s="265">
        <v>1912.75</v>
      </c>
      <c r="J185" s="265">
        <v>1948.5</v>
      </c>
      <c r="K185" s="263">
        <v>1877</v>
      </c>
      <c r="L185" s="263">
        <v>1820</v>
      </c>
      <c r="M185" s="263">
        <v>5.3962300000000001</v>
      </c>
    </row>
    <row r="186" spans="1:13">
      <c r="A186" s="283">
        <v>177</v>
      </c>
      <c r="B186" s="263" t="s">
        <v>169</v>
      </c>
      <c r="C186" s="263">
        <v>411.75</v>
      </c>
      <c r="D186" s="265">
        <v>408.91666666666669</v>
      </c>
      <c r="E186" s="265">
        <v>402.98333333333335</v>
      </c>
      <c r="F186" s="265">
        <v>394.21666666666664</v>
      </c>
      <c r="G186" s="265">
        <v>388.2833333333333</v>
      </c>
      <c r="H186" s="265">
        <v>417.68333333333339</v>
      </c>
      <c r="I186" s="265">
        <v>423.61666666666667</v>
      </c>
      <c r="J186" s="265">
        <v>432.38333333333344</v>
      </c>
      <c r="K186" s="263">
        <v>414.85</v>
      </c>
      <c r="L186" s="263">
        <v>400.15</v>
      </c>
      <c r="M186" s="263">
        <v>741.61369999999999</v>
      </c>
    </row>
    <row r="187" spans="1:13">
      <c r="A187" s="283">
        <v>178</v>
      </c>
      <c r="B187" s="263" t="s">
        <v>168</v>
      </c>
      <c r="C187" s="263">
        <v>64.599999999999994</v>
      </c>
      <c r="D187" s="265">
        <v>64.716666666666669</v>
      </c>
      <c r="E187" s="265">
        <v>63.533333333333331</v>
      </c>
      <c r="F187" s="265">
        <v>62.466666666666661</v>
      </c>
      <c r="G187" s="265">
        <v>61.283333333333324</v>
      </c>
      <c r="H187" s="265">
        <v>65.783333333333331</v>
      </c>
      <c r="I187" s="265">
        <v>66.966666666666669</v>
      </c>
      <c r="J187" s="265">
        <v>68.033333333333346</v>
      </c>
      <c r="K187" s="263">
        <v>65.900000000000006</v>
      </c>
      <c r="L187" s="263">
        <v>63.65</v>
      </c>
      <c r="M187" s="263">
        <v>277.64443</v>
      </c>
    </row>
    <row r="188" spans="1:13">
      <c r="A188" s="283">
        <v>179</v>
      </c>
      <c r="B188" s="263" t="s">
        <v>175</v>
      </c>
      <c r="C188" s="263">
        <v>621.25</v>
      </c>
      <c r="D188" s="265">
        <v>624.48333333333335</v>
      </c>
      <c r="E188" s="265">
        <v>616.56666666666672</v>
      </c>
      <c r="F188" s="265">
        <v>611.88333333333333</v>
      </c>
      <c r="G188" s="265">
        <v>603.9666666666667</v>
      </c>
      <c r="H188" s="265">
        <v>629.16666666666674</v>
      </c>
      <c r="I188" s="265">
        <v>637.08333333333326</v>
      </c>
      <c r="J188" s="265">
        <v>641.76666666666677</v>
      </c>
      <c r="K188" s="263">
        <v>632.4</v>
      </c>
      <c r="L188" s="263">
        <v>619.79999999999995</v>
      </c>
      <c r="M188" s="263">
        <v>47.007330000000003</v>
      </c>
    </row>
    <row r="189" spans="1:13">
      <c r="A189" s="283">
        <v>180</v>
      </c>
      <c r="B189" s="263" t="s">
        <v>176</v>
      </c>
      <c r="C189" s="263">
        <v>525.25</v>
      </c>
      <c r="D189" s="265">
        <v>520.5</v>
      </c>
      <c r="E189" s="265">
        <v>513</v>
      </c>
      <c r="F189" s="265">
        <v>500.75</v>
      </c>
      <c r="G189" s="265">
        <v>493.25</v>
      </c>
      <c r="H189" s="265">
        <v>532.75</v>
      </c>
      <c r="I189" s="265">
        <v>540.25</v>
      </c>
      <c r="J189" s="265">
        <v>552.5</v>
      </c>
      <c r="K189" s="263">
        <v>528</v>
      </c>
      <c r="L189" s="263">
        <v>508.25</v>
      </c>
      <c r="M189" s="263">
        <v>31.079830000000001</v>
      </c>
    </row>
    <row r="190" spans="1:13">
      <c r="A190" s="283">
        <v>181</v>
      </c>
      <c r="B190" s="263" t="s">
        <v>276</v>
      </c>
      <c r="C190" s="263">
        <v>590.70000000000005</v>
      </c>
      <c r="D190" s="265">
        <v>591.79999999999995</v>
      </c>
      <c r="E190" s="265">
        <v>586.69999999999993</v>
      </c>
      <c r="F190" s="265">
        <v>582.69999999999993</v>
      </c>
      <c r="G190" s="265">
        <v>577.59999999999991</v>
      </c>
      <c r="H190" s="265">
        <v>595.79999999999995</v>
      </c>
      <c r="I190" s="265">
        <v>600.89999999999986</v>
      </c>
      <c r="J190" s="265">
        <v>604.9</v>
      </c>
      <c r="K190" s="263">
        <v>596.9</v>
      </c>
      <c r="L190" s="263">
        <v>587.79999999999995</v>
      </c>
      <c r="M190" s="263">
        <v>2.34829</v>
      </c>
    </row>
    <row r="191" spans="1:13">
      <c r="A191" s="283">
        <v>182</v>
      </c>
      <c r="B191" s="263" t="s">
        <v>189</v>
      </c>
      <c r="C191" s="263">
        <v>618.70000000000005</v>
      </c>
      <c r="D191" s="265">
        <v>622</v>
      </c>
      <c r="E191" s="265">
        <v>612.45000000000005</v>
      </c>
      <c r="F191" s="265">
        <v>606.20000000000005</v>
      </c>
      <c r="G191" s="265">
        <v>596.65000000000009</v>
      </c>
      <c r="H191" s="265">
        <v>628.25</v>
      </c>
      <c r="I191" s="265">
        <v>637.79999999999995</v>
      </c>
      <c r="J191" s="265">
        <v>644.04999999999995</v>
      </c>
      <c r="K191" s="263">
        <v>631.54999999999995</v>
      </c>
      <c r="L191" s="263">
        <v>615.75</v>
      </c>
      <c r="M191" s="263">
        <v>18.911180000000002</v>
      </c>
    </row>
    <row r="192" spans="1:13">
      <c r="A192" s="283">
        <v>183</v>
      </c>
      <c r="B192" s="263" t="s">
        <v>178</v>
      </c>
      <c r="C192" s="263">
        <v>580.35</v>
      </c>
      <c r="D192" s="265">
        <v>583.46666666666658</v>
      </c>
      <c r="E192" s="265">
        <v>572.43333333333317</v>
      </c>
      <c r="F192" s="265">
        <v>564.51666666666654</v>
      </c>
      <c r="G192" s="265">
        <v>553.48333333333312</v>
      </c>
      <c r="H192" s="265">
        <v>591.38333333333321</v>
      </c>
      <c r="I192" s="265">
        <v>602.41666666666674</v>
      </c>
      <c r="J192" s="265">
        <v>610.33333333333326</v>
      </c>
      <c r="K192" s="263">
        <v>594.5</v>
      </c>
      <c r="L192" s="263">
        <v>575.54999999999995</v>
      </c>
      <c r="M192" s="263">
        <v>60.472580000000001</v>
      </c>
    </row>
    <row r="193" spans="1:13">
      <c r="A193" s="283">
        <v>184</v>
      </c>
      <c r="B193" s="263" t="s">
        <v>184</v>
      </c>
      <c r="C193" s="263">
        <v>3073.1</v>
      </c>
      <c r="D193" s="265">
        <v>3083.8333333333335</v>
      </c>
      <c r="E193" s="265">
        <v>3034.8166666666671</v>
      </c>
      <c r="F193" s="265">
        <v>2996.5333333333338</v>
      </c>
      <c r="G193" s="265">
        <v>2947.5166666666673</v>
      </c>
      <c r="H193" s="265">
        <v>3122.1166666666668</v>
      </c>
      <c r="I193" s="265">
        <v>3171.1333333333332</v>
      </c>
      <c r="J193" s="265">
        <v>3209.4166666666665</v>
      </c>
      <c r="K193" s="263">
        <v>3132.85</v>
      </c>
      <c r="L193" s="263">
        <v>3045.55</v>
      </c>
      <c r="M193" s="263">
        <v>36.784260000000003</v>
      </c>
    </row>
    <row r="194" spans="1:13">
      <c r="A194" s="283">
        <v>185</v>
      </c>
      <c r="B194" s="263" t="s">
        <v>806</v>
      </c>
      <c r="C194" s="263">
        <v>632.15</v>
      </c>
      <c r="D194" s="265">
        <v>634.0333333333333</v>
      </c>
      <c r="E194" s="265">
        <v>622.36666666666656</v>
      </c>
      <c r="F194" s="265">
        <v>612.58333333333326</v>
      </c>
      <c r="G194" s="265">
        <v>600.91666666666652</v>
      </c>
      <c r="H194" s="265">
        <v>643.81666666666661</v>
      </c>
      <c r="I194" s="265">
        <v>655.48333333333335</v>
      </c>
      <c r="J194" s="265">
        <v>665.26666666666665</v>
      </c>
      <c r="K194" s="263">
        <v>645.70000000000005</v>
      </c>
      <c r="L194" s="263">
        <v>624.25</v>
      </c>
      <c r="M194" s="263">
        <v>85.565989999999999</v>
      </c>
    </row>
    <row r="195" spans="1:13">
      <c r="A195" s="283">
        <v>186</v>
      </c>
      <c r="B195" s="263" t="s">
        <v>180</v>
      </c>
      <c r="C195" s="263">
        <v>330.15</v>
      </c>
      <c r="D195" s="265">
        <v>329.95</v>
      </c>
      <c r="E195" s="265">
        <v>325.64999999999998</v>
      </c>
      <c r="F195" s="265">
        <v>321.14999999999998</v>
      </c>
      <c r="G195" s="265">
        <v>316.84999999999997</v>
      </c>
      <c r="H195" s="265">
        <v>334.45</v>
      </c>
      <c r="I195" s="265">
        <v>338.75000000000006</v>
      </c>
      <c r="J195" s="265">
        <v>343.25</v>
      </c>
      <c r="K195" s="263">
        <v>334.25</v>
      </c>
      <c r="L195" s="263">
        <v>325.45</v>
      </c>
      <c r="M195" s="263">
        <v>521.50941</v>
      </c>
    </row>
    <row r="196" spans="1:13">
      <c r="A196" s="283">
        <v>187</v>
      </c>
      <c r="B196" s="254" t="s">
        <v>182</v>
      </c>
      <c r="C196" s="254">
        <v>91.1</v>
      </c>
      <c r="D196" s="290">
        <v>91.116666666666674</v>
      </c>
      <c r="E196" s="290">
        <v>89.783333333333346</v>
      </c>
      <c r="F196" s="290">
        <v>88.466666666666669</v>
      </c>
      <c r="G196" s="290">
        <v>87.13333333333334</v>
      </c>
      <c r="H196" s="290">
        <v>92.433333333333351</v>
      </c>
      <c r="I196" s="290">
        <v>93.766666666666666</v>
      </c>
      <c r="J196" s="290">
        <v>95.083333333333357</v>
      </c>
      <c r="K196" s="254">
        <v>92.45</v>
      </c>
      <c r="L196" s="254">
        <v>89.8</v>
      </c>
      <c r="M196" s="254">
        <v>669.47754999999995</v>
      </c>
    </row>
    <row r="197" spans="1:13">
      <c r="A197" s="283">
        <v>188</v>
      </c>
      <c r="B197" s="254" t="s">
        <v>183</v>
      </c>
      <c r="C197" s="254">
        <v>696.8</v>
      </c>
      <c r="D197" s="290">
        <v>695.93333333333339</v>
      </c>
      <c r="E197" s="290">
        <v>688.36666666666679</v>
      </c>
      <c r="F197" s="290">
        <v>679.93333333333339</v>
      </c>
      <c r="G197" s="290">
        <v>672.36666666666679</v>
      </c>
      <c r="H197" s="290">
        <v>704.36666666666679</v>
      </c>
      <c r="I197" s="290">
        <v>711.93333333333339</v>
      </c>
      <c r="J197" s="290">
        <v>720.36666666666679</v>
      </c>
      <c r="K197" s="254">
        <v>703.5</v>
      </c>
      <c r="L197" s="254">
        <v>687.5</v>
      </c>
      <c r="M197" s="254">
        <v>159.57482999999999</v>
      </c>
    </row>
    <row r="198" spans="1:13">
      <c r="A198" s="283">
        <v>189</v>
      </c>
      <c r="B198" s="254" t="s">
        <v>185</v>
      </c>
      <c r="C198" s="254">
        <v>980.45</v>
      </c>
      <c r="D198" s="290">
        <v>982.81666666666672</v>
      </c>
      <c r="E198" s="290">
        <v>969.03333333333342</v>
      </c>
      <c r="F198" s="290">
        <v>957.61666666666667</v>
      </c>
      <c r="G198" s="290">
        <v>943.83333333333337</v>
      </c>
      <c r="H198" s="290">
        <v>994.23333333333346</v>
      </c>
      <c r="I198" s="290">
        <v>1008.0166666666668</v>
      </c>
      <c r="J198" s="290">
        <v>1019.4333333333335</v>
      </c>
      <c r="K198" s="254">
        <v>996.6</v>
      </c>
      <c r="L198" s="254">
        <v>971.4</v>
      </c>
      <c r="M198" s="254">
        <v>22.277239999999999</v>
      </c>
    </row>
    <row r="199" spans="1:13">
      <c r="A199" s="283">
        <v>190</v>
      </c>
      <c r="B199" s="254" t="s">
        <v>164</v>
      </c>
      <c r="C199" s="254">
        <v>978.85</v>
      </c>
      <c r="D199" s="290">
        <v>983.91666666666663</v>
      </c>
      <c r="E199" s="290">
        <v>970.33333333333326</v>
      </c>
      <c r="F199" s="290">
        <v>961.81666666666661</v>
      </c>
      <c r="G199" s="290">
        <v>948.23333333333323</v>
      </c>
      <c r="H199" s="290">
        <v>992.43333333333328</v>
      </c>
      <c r="I199" s="290">
        <v>1006.0166666666665</v>
      </c>
      <c r="J199" s="290">
        <v>1014.5333333333333</v>
      </c>
      <c r="K199" s="254">
        <v>997.5</v>
      </c>
      <c r="L199" s="254">
        <v>975.4</v>
      </c>
      <c r="M199" s="254">
        <v>4.5159200000000004</v>
      </c>
    </row>
    <row r="200" spans="1:13">
      <c r="A200" s="283">
        <v>191</v>
      </c>
      <c r="B200" s="254" t="s">
        <v>186</v>
      </c>
      <c r="C200" s="254">
        <v>1460.4</v>
      </c>
      <c r="D200" s="290">
        <v>1464.3</v>
      </c>
      <c r="E200" s="290">
        <v>1445.6</v>
      </c>
      <c r="F200" s="290">
        <v>1430.8</v>
      </c>
      <c r="G200" s="290">
        <v>1412.1</v>
      </c>
      <c r="H200" s="290">
        <v>1479.1</v>
      </c>
      <c r="I200" s="290">
        <v>1497.8000000000002</v>
      </c>
      <c r="J200" s="290">
        <v>1512.6</v>
      </c>
      <c r="K200" s="254">
        <v>1483</v>
      </c>
      <c r="L200" s="254">
        <v>1449.5</v>
      </c>
      <c r="M200" s="254">
        <v>20.96959</v>
      </c>
    </row>
    <row r="201" spans="1:13">
      <c r="A201" s="283">
        <v>192</v>
      </c>
      <c r="B201" s="254" t="s">
        <v>187</v>
      </c>
      <c r="C201" s="254">
        <v>2538.1999999999998</v>
      </c>
      <c r="D201" s="290">
        <v>2554.4166666666665</v>
      </c>
      <c r="E201" s="290">
        <v>2508.833333333333</v>
      </c>
      <c r="F201" s="290">
        <v>2479.4666666666667</v>
      </c>
      <c r="G201" s="290">
        <v>2433.8833333333332</v>
      </c>
      <c r="H201" s="290">
        <v>2583.7833333333328</v>
      </c>
      <c r="I201" s="290">
        <v>2629.3666666666659</v>
      </c>
      <c r="J201" s="290">
        <v>2658.7333333333327</v>
      </c>
      <c r="K201" s="254">
        <v>2600</v>
      </c>
      <c r="L201" s="254">
        <v>2525.0500000000002</v>
      </c>
      <c r="M201" s="254">
        <v>3.2201900000000001</v>
      </c>
    </row>
    <row r="202" spans="1:13">
      <c r="A202" s="283">
        <v>193</v>
      </c>
      <c r="B202" s="254" t="s">
        <v>188</v>
      </c>
      <c r="C202" s="254">
        <v>345.45</v>
      </c>
      <c r="D202" s="290">
        <v>347.2</v>
      </c>
      <c r="E202" s="290">
        <v>340.5</v>
      </c>
      <c r="F202" s="290">
        <v>335.55</v>
      </c>
      <c r="G202" s="290">
        <v>328.85</v>
      </c>
      <c r="H202" s="290">
        <v>352.15</v>
      </c>
      <c r="I202" s="290">
        <v>358.84999999999991</v>
      </c>
      <c r="J202" s="290">
        <v>363.79999999999995</v>
      </c>
      <c r="K202" s="254">
        <v>353.9</v>
      </c>
      <c r="L202" s="254">
        <v>342.25</v>
      </c>
      <c r="M202" s="254">
        <v>48.741849999999999</v>
      </c>
    </row>
    <row r="203" spans="1:13">
      <c r="A203" s="283">
        <v>194</v>
      </c>
      <c r="B203" s="254" t="s">
        <v>511</v>
      </c>
      <c r="C203" s="254">
        <v>768.4</v>
      </c>
      <c r="D203" s="290">
        <v>758.88333333333333</v>
      </c>
      <c r="E203" s="290">
        <v>739.76666666666665</v>
      </c>
      <c r="F203" s="290">
        <v>711.13333333333333</v>
      </c>
      <c r="G203" s="290">
        <v>692.01666666666665</v>
      </c>
      <c r="H203" s="290">
        <v>787.51666666666665</v>
      </c>
      <c r="I203" s="290">
        <v>806.63333333333321</v>
      </c>
      <c r="J203" s="290">
        <v>835.26666666666665</v>
      </c>
      <c r="K203" s="254">
        <v>778</v>
      </c>
      <c r="L203" s="254">
        <v>730.25</v>
      </c>
      <c r="M203" s="254">
        <v>13.48015</v>
      </c>
    </row>
    <row r="204" spans="1:13">
      <c r="A204" s="283">
        <v>195</v>
      </c>
      <c r="B204" s="254" t="s">
        <v>194</v>
      </c>
      <c r="C204" s="254">
        <v>539</v>
      </c>
      <c r="D204" s="290">
        <v>535.63333333333333</v>
      </c>
      <c r="E204" s="290">
        <v>528.66666666666663</v>
      </c>
      <c r="F204" s="290">
        <v>518.33333333333326</v>
      </c>
      <c r="G204" s="290">
        <v>511.36666666666656</v>
      </c>
      <c r="H204" s="290">
        <v>545.9666666666667</v>
      </c>
      <c r="I204" s="290">
        <v>552.93333333333339</v>
      </c>
      <c r="J204" s="290">
        <v>563.26666666666677</v>
      </c>
      <c r="K204" s="254">
        <v>542.6</v>
      </c>
      <c r="L204" s="254">
        <v>525.29999999999995</v>
      </c>
      <c r="M204" s="254">
        <v>29.345890000000001</v>
      </c>
    </row>
    <row r="205" spans="1:13">
      <c r="A205" s="283">
        <v>196</v>
      </c>
      <c r="B205" s="254" t="s">
        <v>192</v>
      </c>
      <c r="C205" s="254">
        <v>6419.2</v>
      </c>
      <c r="D205" s="290">
        <v>6451.55</v>
      </c>
      <c r="E205" s="290">
        <v>6358.6</v>
      </c>
      <c r="F205" s="290">
        <v>6298</v>
      </c>
      <c r="G205" s="290">
        <v>6205.05</v>
      </c>
      <c r="H205" s="290">
        <v>6512.1500000000005</v>
      </c>
      <c r="I205" s="290">
        <v>6605.0999999999995</v>
      </c>
      <c r="J205" s="290">
        <v>6665.7000000000007</v>
      </c>
      <c r="K205" s="254">
        <v>6544.5</v>
      </c>
      <c r="L205" s="254">
        <v>6390.95</v>
      </c>
      <c r="M205" s="254">
        <v>5.5552000000000001</v>
      </c>
    </row>
    <row r="206" spans="1:13">
      <c r="A206" s="283">
        <v>197</v>
      </c>
      <c r="B206" s="254" t="s">
        <v>193</v>
      </c>
      <c r="C206" s="254">
        <v>38.1</v>
      </c>
      <c r="D206" s="290">
        <v>37.06666666666667</v>
      </c>
      <c r="E206" s="290">
        <v>35.233333333333341</v>
      </c>
      <c r="F206" s="290">
        <v>32.366666666666674</v>
      </c>
      <c r="G206" s="290">
        <v>30.533333333333346</v>
      </c>
      <c r="H206" s="290">
        <v>39.933333333333337</v>
      </c>
      <c r="I206" s="290">
        <v>41.766666666666666</v>
      </c>
      <c r="J206" s="290">
        <v>44.633333333333333</v>
      </c>
      <c r="K206" s="254">
        <v>38.9</v>
      </c>
      <c r="L206" s="254">
        <v>34.200000000000003</v>
      </c>
      <c r="M206" s="254">
        <v>925.10035000000005</v>
      </c>
    </row>
    <row r="207" spans="1:13">
      <c r="A207" s="283">
        <v>198</v>
      </c>
      <c r="B207" s="254" t="s">
        <v>190</v>
      </c>
      <c r="C207" s="254">
        <v>1269.75</v>
      </c>
      <c r="D207" s="290">
        <v>1272.1000000000001</v>
      </c>
      <c r="E207" s="290">
        <v>1255.6000000000004</v>
      </c>
      <c r="F207" s="290">
        <v>1241.4500000000003</v>
      </c>
      <c r="G207" s="290">
        <v>1224.9500000000005</v>
      </c>
      <c r="H207" s="290">
        <v>1286.2500000000002</v>
      </c>
      <c r="I207" s="290">
        <v>1302.7499999999998</v>
      </c>
      <c r="J207" s="290">
        <v>1316.9</v>
      </c>
      <c r="K207" s="254">
        <v>1288.5999999999999</v>
      </c>
      <c r="L207" s="254">
        <v>1257.95</v>
      </c>
      <c r="M207" s="254">
        <v>10.16208</v>
      </c>
    </row>
    <row r="208" spans="1:13">
      <c r="A208" s="283">
        <v>199</v>
      </c>
      <c r="B208" s="254" t="s">
        <v>141</v>
      </c>
      <c r="C208" s="254">
        <v>564.95000000000005</v>
      </c>
      <c r="D208" s="290">
        <v>564.51666666666677</v>
      </c>
      <c r="E208" s="290">
        <v>561.08333333333348</v>
      </c>
      <c r="F208" s="290">
        <v>557.2166666666667</v>
      </c>
      <c r="G208" s="290">
        <v>553.78333333333342</v>
      </c>
      <c r="H208" s="290">
        <v>568.38333333333355</v>
      </c>
      <c r="I208" s="290">
        <v>571.81666666666672</v>
      </c>
      <c r="J208" s="290">
        <v>575.68333333333362</v>
      </c>
      <c r="K208" s="254">
        <v>567.95000000000005</v>
      </c>
      <c r="L208" s="254">
        <v>560.65</v>
      </c>
      <c r="M208" s="254">
        <v>18.900829999999999</v>
      </c>
    </row>
    <row r="209" spans="1:13">
      <c r="A209" s="283">
        <v>200</v>
      </c>
      <c r="B209" s="254" t="s">
        <v>278</v>
      </c>
      <c r="C209" s="254">
        <v>227.1</v>
      </c>
      <c r="D209" s="290">
        <v>227.51666666666665</v>
      </c>
      <c r="E209" s="290">
        <v>220.58333333333331</v>
      </c>
      <c r="F209" s="290">
        <v>214.06666666666666</v>
      </c>
      <c r="G209" s="290">
        <v>207.13333333333333</v>
      </c>
      <c r="H209" s="290">
        <v>234.0333333333333</v>
      </c>
      <c r="I209" s="290">
        <v>240.96666666666664</v>
      </c>
      <c r="J209" s="290">
        <v>247.48333333333329</v>
      </c>
      <c r="K209" s="254">
        <v>234.45</v>
      </c>
      <c r="L209" s="254">
        <v>221</v>
      </c>
      <c r="M209" s="254">
        <v>28.974309999999999</v>
      </c>
    </row>
    <row r="210" spans="1:13">
      <c r="A210" s="283">
        <v>201</v>
      </c>
      <c r="B210" s="254" t="s">
        <v>523</v>
      </c>
      <c r="C210" s="254">
        <v>945.35</v>
      </c>
      <c r="D210" s="290">
        <v>933.7833333333333</v>
      </c>
      <c r="E210" s="290">
        <v>917.56666666666661</v>
      </c>
      <c r="F210" s="290">
        <v>889.7833333333333</v>
      </c>
      <c r="G210" s="290">
        <v>873.56666666666661</v>
      </c>
      <c r="H210" s="290">
        <v>961.56666666666661</v>
      </c>
      <c r="I210" s="290">
        <v>977.7833333333333</v>
      </c>
      <c r="J210" s="290">
        <v>1005.5666666666666</v>
      </c>
      <c r="K210" s="254">
        <v>950</v>
      </c>
      <c r="L210" s="254">
        <v>906</v>
      </c>
      <c r="M210" s="254">
        <v>9.7392099999999999</v>
      </c>
    </row>
    <row r="211" spans="1:13">
      <c r="A211" s="283">
        <v>202</v>
      </c>
      <c r="B211" s="254" t="s">
        <v>118</v>
      </c>
      <c r="C211" s="254">
        <v>11.9</v>
      </c>
      <c r="D211" s="290">
        <v>11.983333333333334</v>
      </c>
      <c r="E211" s="290">
        <v>11.566666666666668</v>
      </c>
      <c r="F211" s="290">
        <v>11.233333333333334</v>
      </c>
      <c r="G211" s="290">
        <v>10.816666666666668</v>
      </c>
      <c r="H211" s="290">
        <v>12.316666666666668</v>
      </c>
      <c r="I211" s="290">
        <v>12.733333333333333</v>
      </c>
      <c r="J211" s="290">
        <v>13.066666666666668</v>
      </c>
      <c r="K211" s="254">
        <v>12.4</v>
      </c>
      <c r="L211" s="254">
        <v>11.65</v>
      </c>
      <c r="M211" s="254">
        <v>2368.7638099999999</v>
      </c>
    </row>
    <row r="212" spans="1:13">
      <c r="A212" s="283">
        <v>203</v>
      </c>
      <c r="B212" s="254" t="s">
        <v>196</v>
      </c>
      <c r="C212" s="254">
        <v>1032.0999999999999</v>
      </c>
      <c r="D212" s="290">
        <v>1033.3666666666666</v>
      </c>
      <c r="E212" s="290">
        <v>1017.7333333333331</v>
      </c>
      <c r="F212" s="290">
        <v>1003.3666666666666</v>
      </c>
      <c r="G212" s="290">
        <v>987.73333333333312</v>
      </c>
      <c r="H212" s="290">
        <v>1047.7333333333331</v>
      </c>
      <c r="I212" s="290">
        <v>1063.3666666666668</v>
      </c>
      <c r="J212" s="290">
        <v>1077.7333333333331</v>
      </c>
      <c r="K212" s="254">
        <v>1049</v>
      </c>
      <c r="L212" s="254">
        <v>1019</v>
      </c>
      <c r="M212" s="254">
        <v>25.776789999999998</v>
      </c>
    </row>
    <row r="213" spans="1:13">
      <c r="A213" s="283">
        <v>204</v>
      </c>
      <c r="B213" s="254" t="s">
        <v>529</v>
      </c>
      <c r="C213" s="254">
        <v>2417.9</v>
      </c>
      <c r="D213" s="290">
        <v>2425.75</v>
      </c>
      <c r="E213" s="290">
        <v>2397.15</v>
      </c>
      <c r="F213" s="290">
        <v>2376.4</v>
      </c>
      <c r="G213" s="290">
        <v>2347.8000000000002</v>
      </c>
      <c r="H213" s="290">
        <v>2446.5</v>
      </c>
      <c r="I213" s="290">
        <v>2475.1000000000004</v>
      </c>
      <c r="J213" s="290">
        <v>2495.85</v>
      </c>
      <c r="K213" s="254">
        <v>2454.35</v>
      </c>
      <c r="L213" s="254">
        <v>2405</v>
      </c>
      <c r="M213" s="254">
        <v>1.4104399999999999</v>
      </c>
    </row>
    <row r="214" spans="1:13">
      <c r="A214" s="283">
        <v>205</v>
      </c>
      <c r="B214" s="254" t="s">
        <v>197</v>
      </c>
      <c r="C214" s="290">
        <v>430.2</v>
      </c>
      <c r="D214" s="290">
        <v>432.56666666666666</v>
      </c>
      <c r="E214" s="290">
        <v>426.13333333333333</v>
      </c>
      <c r="F214" s="290">
        <v>422.06666666666666</v>
      </c>
      <c r="G214" s="290">
        <v>415.63333333333333</v>
      </c>
      <c r="H214" s="290">
        <v>436.63333333333333</v>
      </c>
      <c r="I214" s="290">
        <v>443.06666666666661</v>
      </c>
      <c r="J214" s="290">
        <v>447.13333333333333</v>
      </c>
      <c r="K214" s="290">
        <v>439</v>
      </c>
      <c r="L214" s="290">
        <v>428.5</v>
      </c>
      <c r="M214" s="290">
        <v>73.901920000000004</v>
      </c>
    </row>
    <row r="215" spans="1:13">
      <c r="A215" s="283">
        <v>206</v>
      </c>
      <c r="B215" s="254" t="s">
        <v>198</v>
      </c>
      <c r="C215" s="290">
        <v>15.9</v>
      </c>
      <c r="D215" s="290">
        <v>15.916666666666666</v>
      </c>
      <c r="E215" s="290">
        <v>15.733333333333331</v>
      </c>
      <c r="F215" s="290">
        <v>15.566666666666665</v>
      </c>
      <c r="G215" s="290">
        <v>15.383333333333329</v>
      </c>
      <c r="H215" s="290">
        <v>16.083333333333332</v>
      </c>
      <c r="I215" s="290">
        <v>16.266666666666666</v>
      </c>
      <c r="J215" s="290">
        <v>16.433333333333334</v>
      </c>
      <c r="K215" s="290">
        <v>16.100000000000001</v>
      </c>
      <c r="L215" s="290">
        <v>15.75</v>
      </c>
      <c r="M215" s="290">
        <v>875.86901</v>
      </c>
    </row>
    <row r="216" spans="1:13">
      <c r="A216" s="283">
        <v>207</v>
      </c>
      <c r="B216" s="254" t="s">
        <v>199</v>
      </c>
      <c r="C216" s="290">
        <v>214.95</v>
      </c>
      <c r="D216" s="290">
        <v>212.06666666666669</v>
      </c>
      <c r="E216" s="290">
        <v>208.13333333333338</v>
      </c>
      <c r="F216" s="290">
        <v>201.31666666666669</v>
      </c>
      <c r="G216" s="290">
        <v>197.38333333333338</v>
      </c>
      <c r="H216" s="290">
        <v>218.88333333333338</v>
      </c>
      <c r="I216" s="290">
        <v>222.81666666666672</v>
      </c>
      <c r="J216" s="290">
        <v>229.63333333333338</v>
      </c>
      <c r="K216" s="290">
        <v>216</v>
      </c>
      <c r="L216" s="290">
        <v>205.25</v>
      </c>
      <c r="M216" s="290">
        <v>249.35346000000001</v>
      </c>
    </row>
    <row r="217" spans="1:13">
      <c r="A217" s="283"/>
      <c r="B217" s="254"/>
      <c r="C217" s="290"/>
      <c r="D217" s="290"/>
      <c r="E217" s="290"/>
      <c r="F217" s="290"/>
      <c r="G217" s="290"/>
      <c r="H217" s="290"/>
      <c r="I217" s="290"/>
      <c r="J217" s="290"/>
      <c r="K217" s="290"/>
      <c r="L217" s="290"/>
      <c r="M217" s="290"/>
    </row>
    <row r="218" spans="1:13">
      <c r="A218" s="38"/>
      <c r="B218" s="274"/>
      <c r="C218" s="273"/>
      <c r="D218" s="273"/>
      <c r="E218" s="273"/>
      <c r="F218" s="273"/>
      <c r="G218" s="273"/>
      <c r="H218" s="273"/>
      <c r="I218" s="273"/>
      <c r="J218" s="273"/>
      <c r="K218" s="273"/>
      <c r="L218" s="294"/>
      <c r="M218" s="13"/>
    </row>
    <row r="219" spans="1:13">
      <c r="A219" s="38"/>
      <c r="B219" s="13"/>
      <c r="C219" s="273"/>
      <c r="D219" s="273"/>
      <c r="E219" s="273"/>
      <c r="F219" s="273"/>
      <c r="G219" s="273"/>
      <c r="H219" s="273"/>
      <c r="I219" s="273"/>
      <c r="J219" s="273"/>
      <c r="K219" s="273"/>
      <c r="L219" s="294"/>
      <c r="M219" s="13"/>
    </row>
    <row r="220" spans="1:13">
      <c r="A220" s="38"/>
      <c r="B220" s="13"/>
      <c r="C220" s="273"/>
      <c r="D220" s="273"/>
      <c r="E220" s="273"/>
      <c r="F220" s="273"/>
      <c r="G220" s="273"/>
      <c r="H220" s="273"/>
      <c r="I220" s="273"/>
      <c r="J220" s="273"/>
      <c r="K220" s="273"/>
      <c r="L220" s="294"/>
      <c r="M220" s="13"/>
    </row>
    <row r="221" spans="1:13">
      <c r="A221" s="291" t="s">
        <v>280</v>
      </c>
      <c r="B221" s="13"/>
      <c r="C221" s="273"/>
      <c r="D221" s="273"/>
      <c r="E221" s="273"/>
      <c r="F221" s="273"/>
      <c r="G221" s="273"/>
      <c r="H221" s="273"/>
      <c r="I221" s="273"/>
      <c r="J221" s="273"/>
      <c r="K221" s="273"/>
      <c r="L221" s="294"/>
      <c r="M221" s="13"/>
    </row>
    <row r="222" spans="1:13">
      <c r="B222" s="13"/>
      <c r="C222" s="273"/>
      <c r="D222" s="273"/>
      <c r="E222" s="273"/>
      <c r="F222" s="273"/>
      <c r="G222" s="273"/>
      <c r="H222" s="273"/>
      <c r="I222" s="273"/>
      <c r="J222" s="273"/>
      <c r="K222" s="273"/>
      <c r="L222" s="294"/>
      <c r="M222" s="13"/>
    </row>
    <row r="223" spans="1:13">
      <c r="B223" s="13"/>
      <c r="C223" s="273"/>
      <c r="D223" s="273"/>
      <c r="E223" s="273"/>
      <c r="F223" s="273"/>
      <c r="G223" s="273"/>
      <c r="H223" s="273"/>
      <c r="I223" s="273"/>
      <c r="J223" s="273"/>
      <c r="K223" s="273"/>
      <c r="L223" s="294"/>
      <c r="M223" s="13"/>
    </row>
    <row r="224" spans="1:13">
      <c r="A224" s="292" t="s">
        <v>281</v>
      </c>
      <c r="B224" s="13"/>
      <c r="C224" s="273"/>
      <c r="D224" s="273"/>
      <c r="E224" s="273"/>
      <c r="F224" s="273"/>
      <c r="G224" s="273"/>
      <c r="H224" s="273"/>
      <c r="I224" s="273"/>
      <c r="J224" s="273"/>
      <c r="K224" s="273"/>
      <c r="L224" s="294"/>
      <c r="M224" s="13"/>
    </row>
    <row r="225" spans="1:15">
      <c r="A225" s="293"/>
      <c r="B225" s="13"/>
      <c r="C225" s="273"/>
      <c r="D225" s="273"/>
      <c r="E225" s="273"/>
      <c r="F225" s="273"/>
      <c r="G225" s="273"/>
      <c r="H225" s="273"/>
      <c r="I225" s="273"/>
      <c r="J225" s="273"/>
      <c r="K225" s="273"/>
      <c r="L225" s="294"/>
      <c r="M225" s="13"/>
    </row>
    <row r="226" spans="1:15">
      <c r="A226" s="277" t="s">
        <v>282</v>
      </c>
      <c r="B226" s="13"/>
      <c r="C226" s="273"/>
      <c r="D226" s="273"/>
      <c r="E226" s="273"/>
      <c r="F226" s="273"/>
      <c r="G226" s="273"/>
      <c r="H226" s="273"/>
      <c r="I226" s="273"/>
      <c r="J226" s="273"/>
      <c r="K226" s="273"/>
      <c r="L226" s="294"/>
      <c r="M226" s="13"/>
    </row>
    <row r="227" spans="1:15">
      <c r="A227" s="278" t="s">
        <v>200</v>
      </c>
      <c r="B227" s="13"/>
      <c r="C227" s="273"/>
      <c r="D227" s="273"/>
      <c r="E227" s="273"/>
      <c r="F227" s="273"/>
      <c r="G227" s="273"/>
      <c r="H227" s="273"/>
      <c r="I227" s="273"/>
      <c r="J227" s="273"/>
      <c r="K227" s="273"/>
      <c r="L227" s="294"/>
      <c r="M227" s="13"/>
      <c r="N227" s="13"/>
      <c r="O227" s="13"/>
    </row>
    <row r="228" spans="1:15">
      <c r="A228" s="278" t="s">
        <v>201</v>
      </c>
      <c r="B228" s="13"/>
      <c r="C228" s="273"/>
      <c r="D228" s="273"/>
      <c r="E228" s="273"/>
      <c r="F228" s="273"/>
      <c r="G228" s="273"/>
      <c r="H228" s="273"/>
      <c r="I228" s="273"/>
      <c r="J228" s="273"/>
      <c r="K228" s="273"/>
      <c r="L228" s="294"/>
      <c r="M228" s="13"/>
      <c r="N228" s="13"/>
      <c r="O228" s="13"/>
    </row>
    <row r="229" spans="1:15">
      <c r="A229" s="278" t="s">
        <v>202</v>
      </c>
      <c r="B229" s="13"/>
      <c r="C229" s="275"/>
      <c r="D229" s="275"/>
      <c r="E229" s="275"/>
      <c r="F229" s="275"/>
      <c r="G229" s="275"/>
      <c r="H229" s="275"/>
      <c r="I229" s="275"/>
      <c r="J229" s="275"/>
      <c r="K229" s="275"/>
      <c r="L229" s="294"/>
      <c r="M229" s="13"/>
      <c r="N229" s="13"/>
      <c r="O229" s="13"/>
    </row>
    <row r="230" spans="1:15">
      <c r="A230" s="278" t="s">
        <v>203</v>
      </c>
      <c r="B230" s="13"/>
      <c r="C230" s="273"/>
      <c r="D230" s="273"/>
      <c r="E230" s="273"/>
      <c r="F230" s="273"/>
      <c r="G230" s="273"/>
      <c r="H230" s="273"/>
      <c r="I230" s="273"/>
      <c r="J230" s="273"/>
      <c r="K230" s="273"/>
      <c r="L230" s="294"/>
      <c r="M230" s="13"/>
      <c r="N230" s="13"/>
      <c r="O230" s="13"/>
    </row>
    <row r="231" spans="1:15">
      <c r="A231" s="278" t="s">
        <v>204</v>
      </c>
      <c r="B231" s="13"/>
      <c r="C231" s="273"/>
      <c r="D231" s="273"/>
      <c r="E231" s="273"/>
      <c r="F231" s="273"/>
      <c r="G231" s="273"/>
      <c r="H231" s="273"/>
      <c r="I231" s="273"/>
      <c r="J231" s="273"/>
      <c r="K231" s="273"/>
      <c r="L231" s="294"/>
      <c r="M231" s="13"/>
      <c r="N231" s="13"/>
      <c r="O231" s="13"/>
    </row>
    <row r="232" spans="1:15">
      <c r="A232" s="279"/>
      <c r="B232" s="13"/>
      <c r="C232" s="273"/>
      <c r="D232" s="273"/>
      <c r="E232" s="273"/>
      <c r="F232" s="273"/>
      <c r="G232" s="273"/>
      <c r="H232" s="273"/>
      <c r="I232" s="273"/>
      <c r="J232" s="273"/>
      <c r="K232" s="273"/>
      <c r="L232" s="294"/>
      <c r="M232" s="13"/>
      <c r="N232" s="13"/>
      <c r="O232" s="13"/>
    </row>
    <row r="233" spans="1:15">
      <c r="A233" s="13"/>
      <c r="B233" s="13"/>
      <c r="C233" s="273"/>
      <c r="D233" s="273"/>
      <c r="E233" s="273"/>
      <c r="F233" s="273"/>
      <c r="G233" s="273"/>
      <c r="H233" s="273"/>
      <c r="I233" s="273"/>
      <c r="J233" s="273"/>
      <c r="K233" s="273"/>
      <c r="L233" s="294"/>
      <c r="M233" s="13"/>
      <c r="N233" s="13"/>
      <c r="O233" s="13"/>
    </row>
    <row r="234" spans="1:15">
      <c r="A234" s="13"/>
      <c r="B234" s="13"/>
      <c r="C234" s="273"/>
      <c r="D234" s="273"/>
      <c r="E234" s="273"/>
      <c r="F234" s="273"/>
      <c r="G234" s="273"/>
      <c r="H234" s="273"/>
      <c r="I234" s="273"/>
      <c r="J234" s="273"/>
      <c r="K234" s="273"/>
      <c r="L234" s="294"/>
      <c r="M234" s="13"/>
      <c r="N234" s="13"/>
      <c r="O234" s="13"/>
    </row>
    <row r="235" spans="1:15">
      <c r="A235" s="13"/>
      <c r="B235" s="13"/>
      <c r="C235" s="273"/>
      <c r="D235" s="273"/>
      <c r="E235" s="273"/>
      <c r="F235" s="273"/>
      <c r="G235" s="273"/>
      <c r="H235" s="273"/>
      <c r="I235" s="273"/>
      <c r="J235" s="273"/>
      <c r="K235" s="273"/>
      <c r="L235" s="294"/>
      <c r="M235" s="13"/>
      <c r="N235" s="13"/>
      <c r="O235" s="13"/>
    </row>
    <row r="236" spans="1:15">
      <c r="A236" s="13"/>
      <c r="B236" s="13"/>
      <c r="C236" s="273"/>
      <c r="D236" s="273"/>
      <c r="E236" s="273"/>
      <c r="F236" s="273"/>
      <c r="G236" s="273"/>
      <c r="H236" s="273"/>
      <c r="I236" s="273"/>
      <c r="J236" s="273"/>
      <c r="K236" s="273"/>
      <c r="L236" s="294"/>
      <c r="M236" s="13"/>
      <c r="N236" s="13"/>
      <c r="O236" s="13"/>
    </row>
    <row r="237" spans="1:15">
      <c r="A237" s="257" t="s">
        <v>205</v>
      </c>
      <c r="B237" s="13"/>
      <c r="C237" s="273"/>
      <c r="D237" s="273"/>
      <c r="E237" s="273"/>
      <c r="F237" s="273"/>
      <c r="G237" s="273"/>
      <c r="H237" s="273"/>
      <c r="I237" s="273"/>
      <c r="J237" s="273"/>
      <c r="K237" s="273"/>
      <c r="L237" s="294"/>
      <c r="M237" s="13"/>
      <c r="N237" s="13"/>
      <c r="O237" s="13"/>
    </row>
    <row r="238" spans="1:15">
      <c r="A238" s="276" t="s">
        <v>206</v>
      </c>
      <c r="B238" s="13"/>
      <c r="C238" s="273"/>
      <c r="D238" s="273"/>
      <c r="E238" s="273"/>
      <c r="F238" s="273"/>
      <c r="G238" s="273"/>
      <c r="H238" s="273"/>
      <c r="I238" s="273"/>
      <c r="J238" s="273"/>
      <c r="K238" s="273"/>
      <c r="L238" s="294"/>
      <c r="M238" s="13"/>
    </row>
    <row r="239" spans="1:15">
      <c r="A239" s="276" t="s">
        <v>207</v>
      </c>
      <c r="B239" s="13"/>
      <c r="C239" s="273"/>
      <c r="D239" s="273"/>
      <c r="E239" s="273"/>
      <c r="F239" s="273"/>
      <c r="G239" s="273"/>
      <c r="H239" s="273"/>
      <c r="I239" s="273"/>
      <c r="J239" s="273"/>
      <c r="K239" s="273"/>
      <c r="L239" s="294"/>
      <c r="M239" s="13"/>
    </row>
    <row r="240" spans="1:15">
      <c r="A240" s="276" t="s">
        <v>208</v>
      </c>
      <c r="B240" s="13"/>
      <c r="C240" s="273"/>
      <c r="D240" s="273"/>
      <c r="E240" s="273"/>
      <c r="F240" s="273"/>
      <c r="G240" s="273"/>
      <c r="H240" s="273"/>
      <c r="I240" s="273"/>
      <c r="J240" s="273"/>
      <c r="K240" s="273"/>
      <c r="L240" s="294"/>
      <c r="M240" s="13"/>
    </row>
    <row r="241" spans="1:13">
      <c r="A241" s="280" t="s">
        <v>209</v>
      </c>
      <c r="B241" s="13"/>
      <c r="C241" s="273"/>
      <c r="D241" s="273"/>
      <c r="E241" s="273"/>
      <c r="F241" s="273"/>
      <c r="G241" s="273"/>
      <c r="H241" s="273"/>
      <c r="I241" s="273"/>
      <c r="J241" s="273"/>
      <c r="K241" s="273"/>
      <c r="L241" s="294"/>
      <c r="M241" s="13"/>
    </row>
    <row r="242" spans="1:13">
      <c r="A242" s="280" t="s">
        <v>210</v>
      </c>
      <c r="B242" s="13"/>
      <c r="C242" s="273"/>
      <c r="D242" s="273"/>
      <c r="E242" s="273"/>
      <c r="F242" s="273"/>
      <c r="G242" s="273"/>
      <c r="H242" s="273"/>
      <c r="I242" s="273"/>
      <c r="J242" s="273"/>
      <c r="K242" s="273"/>
      <c r="L242" s="294"/>
      <c r="M242" s="13"/>
    </row>
    <row r="243" spans="1:13">
      <c r="A243" s="280" t="s">
        <v>211</v>
      </c>
      <c r="B243" s="13"/>
      <c r="C243" s="273"/>
      <c r="D243" s="273"/>
      <c r="E243" s="273"/>
      <c r="F243" s="273"/>
      <c r="G243" s="273"/>
      <c r="H243" s="273"/>
      <c r="I243" s="273"/>
      <c r="J243" s="273"/>
      <c r="K243" s="273"/>
      <c r="L243" s="294"/>
      <c r="M243" s="13"/>
    </row>
    <row r="244" spans="1:13">
      <c r="A244" s="280" t="s">
        <v>212</v>
      </c>
      <c r="B244" s="13"/>
      <c r="C244" s="273"/>
      <c r="D244" s="273"/>
      <c r="E244" s="273"/>
      <c r="F244" s="273"/>
      <c r="G244" s="273"/>
      <c r="H244" s="273"/>
      <c r="I244" s="273"/>
      <c r="J244" s="273"/>
      <c r="K244" s="273"/>
      <c r="L244" s="294"/>
      <c r="M244" s="13"/>
    </row>
    <row r="245" spans="1:13">
      <c r="A245" s="280" t="s">
        <v>213</v>
      </c>
      <c r="B245" s="13"/>
      <c r="C245" s="273"/>
      <c r="D245" s="273"/>
      <c r="E245" s="273"/>
      <c r="F245" s="273"/>
      <c r="G245" s="273"/>
      <c r="H245" s="273"/>
      <c r="I245" s="273"/>
      <c r="J245" s="273"/>
      <c r="K245" s="273"/>
      <c r="L245" s="294"/>
      <c r="M245" s="13"/>
    </row>
    <row r="246" spans="1:13">
      <c r="A246" s="280" t="s">
        <v>214</v>
      </c>
      <c r="B246" s="13"/>
      <c r="C246" s="275"/>
      <c r="D246" s="275"/>
      <c r="E246" s="275"/>
      <c r="F246" s="275"/>
      <c r="G246" s="275"/>
      <c r="H246" s="275"/>
      <c r="I246" s="275"/>
      <c r="J246" s="275"/>
      <c r="K246" s="275"/>
      <c r="L246" s="294"/>
      <c r="M246" s="13"/>
    </row>
    <row r="247" spans="1:13">
      <c r="B247" s="13"/>
      <c r="C247" s="273"/>
      <c r="D247" s="273"/>
      <c r="E247" s="273"/>
      <c r="F247" s="273"/>
      <c r="G247" s="273"/>
      <c r="H247" s="273"/>
      <c r="I247" s="273"/>
      <c r="J247" s="273"/>
      <c r="K247" s="273"/>
      <c r="L247" s="294"/>
      <c r="M247" s="13"/>
    </row>
    <row r="248" spans="1:13">
      <c r="B248" s="13"/>
      <c r="C248" s="273"/>
      <c r="D248" s="273"/>
      <c r="E248" s="273"/>
      <c r="F248" s="273"/>
      <c r="G248" s="273"/>
      <c r="H248" s="273"/>
      <c r="I248" s="273"/>
      <c r="J248" s="273"/>
      <c r="K248" s="273"/>
      <c r="L248" s="294"/>
      <c r="M248" s="13"/>
    </row>
    <row r="249" spans="1:13">
      <c r="B249" s="13"/>
      <c r="C249" s="273"/>
      <c r="D249" s="273"/>
      <c r="E249" s="273"/>
      <c r="F249" s="273"/>
      <c r="G249" s="273"/>
      <c r="H249" s="273"/>
      <c r="I249" s="273"/>
      <c r="J249" s="273"/>
      <c r="K249" s="273"/>
      <c r="L249" s="294"/>
      <c r="M249" s="13"/>
    </row>
    <row r="250" spans="1:13">
      <c r="B250" s="13"/>
      <c r="C250" s="273"/>
      <c r="D250" s="273"/>
      <c r="E250" s="273"/>
      <c r="F250" s="273"/>
      <c r="G250" s="273"/>
      <c r="H250" s="273"/>
      <c r="I250" s="273"/>
      <c r="J250" s="273"/>
      <c r="K250" s="273"/>
      <c r="L250" s="294"/>
      <c r="M250" s="13"/>
    </row>
    <row r="251" spans="1:13">
      <c r="B251" s="13"/>
      <c r="C251" s="273"/>
      <c r="D251" s="273"/>
      <c r="E251" s="273"/>
      <c r="F251" s="273"/>
      <c r="G251" s="273"/>
      <c r="H251" s="273"/>
      <c r="I251" s="273"/>
      <c r="J251" s="273"/>
      <c r="K251" s="273"/>
      <c r="L251" s="294"/>
      <c r="M251" s="13"/>
    </row>
    <row r="252" spans="1:13">
      <c r="B252" s="13"/>
      <c r="C252" s="273"/>
      <c r="D252" s="273"/>
      <c r="E252" s="273"/>
      <c r="F252" s="273"/>
      <c r="G252" s="273"/>
      <c r="H252" s="273"/>
      <c r="I252" s="273"/>
      <c r="J252" s="273"/>
      <c r="K252" s="273"/>
      <c r="L252" s="294"/>
      <c r="M252" s="13"/>
    </row>
    <row r="253" spans="1:13">
      <c r="B253" s="13"/>
      <c r="C253" s="273"/>
      <c r="D253" s="273"/>
      <c r="E253" s="273"/>
      <c r="F253" s="273"/>
      <c r="G253" s="273"/>
      <c r="H253" s="273"/>
      <c r="I253" s="273"/>
      <c r="J253" s="273"/>
      <c r="K253" s="273"/>
      <c r="L253" s="294"/>
      <c r="M253" s="13"/>
    </row>
    <row r="254" spans="1:13">
      <c r="B254" s="13"/>
      <c r="C254" s="273"/>
      <c r="D254" s="273"/>
      <c r="E254" s="273"/>
      <c r="F254" s="273"/>
      <c r="G254" s="273"/>
      <c r="H254" s="273"/>
      <c r="I254" s="273"/>
      <c r="J254" s="273"/>
      <c r="K254" s="273"/>
      <c r="L254" s="294"/>
      <c r="M254" s="13"/>
    </row>
    <row r="255" spans="1:13">
      <c r="B255" s="13"/>
      <c r="C255" s="273"/>
      <c r="D255" s="273"/>
      <c r="E255" s="273"/>
      <c r="F255" s="273"/>
      <c r="G255" s="273"/>
      <c r="H255" s="273"/>
      <c r="I255" s="273"/>
      <c r="J255" s="273"/>
      <c r="K255" s="273"/>
      <c r="L255" s="294"/>
      <c r="M255" s="13"/>
    </row>
    <row r="256" spans="1:13">
      <c r="B256" s="13"/>
      <c r="C256" s="273"/>
      <c r="D256" s="273"/>
      <c r="E256" s="273"/>
      <c r="F256" s="273"/>
      <c r="G256" s="273"/>
      <c r="H256" s="273"/>
      <c r="I256" s="273"/>
      <c r="J256" s="273"/>
      <c r="K256" s="273"/>
      <c r="L256" s="294"/>
      <c r="M256" s="13"/>
    </row>
    <row r="257" spans="2:13">
      <c r="B257" s="13"/>
      <c r="C257" s="273"/>
      <c r="D257" s="273"/>
      <c r="E257" s="273"/>
      <c r="F257" s="273"/>
      <c r="G257" s="273"/>
      <c r="H257" s="273"/>
      <c r="I257" s="273"/>
      <c r="J257" s="273"/>
      <c r="K257" s="273"/>
      <c r="L257" s="294"/>
      <c r="M257" s="13"/>
    </row>
    <row r="258" spans="2:13">
      <c r="B258" s="13"/>
      <c r="C258" s="273"/>
      <c r="D258" s="273"/>
      <c r="E258" s="273"/>
      <c r="F258" s="273"/>
      <c r="G258" s="273"/>
      <c r="H258" s="273"/>
      <c r="I258" s="273"/>
      <c r="J258" s="273"/>
      <c r="K258" s="273"/>
      <c r="L258" s="294"/>
      <c r="M258" s="13"/>
    </row>
    <row r="259" spans="2:13">
      <c r="B259" s="13"/>
      <c r="C259" s="273"/>
      <c r="D259" s="273"/>
      <c r="E259" s="273"/>
      <c r="F259" s="273"/>
      <c r="G259" s="273"/>
      <c r="H259" s="273"/>
      <c r="I259" s="273"/>
      <c r="J259" s="273"/>
      <c r="K259" s="273"/>
      <c r="L259" s="294"/>
      <c r="M259" s="13"/>
    </row>
    <row r="260" spans="2:13">
      <c r="B260" s="13"/>
      <c r="C260" s="273"/>
      <c r="D260" s="273"/>
      <c r="E260" s="273"/>
      <c r="F260" s="273"/>
      <c r="G260" s="273"/>
      <c r="H260" s="273"/>
      <c r="I260" s="273"/>
      <c r="J260" s="273"/>
      <c r="K260" s="273"/>
      <c r="L260" s="294"/>
      <c r="M260" s="13"/>
    </row>
    <row r="261" spans="2:13">
      <c r="B261" s="13"/>
      <c r="C261" s="273"/>
      <c r="D261" s="273"/>
      <c r="E261" s="273"/>
      <c r="F261" s="273"/>
      <c r="G261" s="273"/>
      <c r="H261" s="273"/>
      <c r="I261" s="273"/>
      <c r="J261" s="273"/>
      <c r="K261" s="273"/>
      <c r="L261" s="294"/>
      <c r="M261" s="13"/>
    </row>
    <row r="262" spans="2:13">
      <c r="B262" s="13"/>
      <c r="C262" s="273"/>
      <c r="D262" s="273"/>
      <c r="E262" s="273"/>
      <c r="F262" s="273"/>
      <c r="G262" s="273"/>
      <c r="H262" s="273"/>
      <c r="I262" s="273"/>
      <c r="J262" s="273"/>
      <c r="K262" s="273"/>
      <c r="L262" s="294"/>
      <c r="M262" s="13"/>
    </row>
    <row r="263" spans="2:13">
      <c r="B263" s="13"/>
      <c r="C263" s="273"/>
      <c r="D263" s="273"/>
      <c r="E263" s="273"/>
      <c r="F263" s="273"/>
      <c r="G263" s="273"/>
      <c r="H263" s="273"/>
      <c r="I263" s="273"/>
      <c r="J263" s="273"/>
      <c r="K263" s="273"/>
      <c r="L263" s="294"/>
      <c r="M263" s="13"/>
    </row>
    <row r="264" spans="2:13">
      <c r="B264" s="13"/>
      <c r="C264" s="273"/>
      <c r="D264" s="273"/>
      <c r="E264" s="273"/>
      <c r="F264" s="273"/>
      <c r="G264" s="273"/>
      <c r="H264" s="273"/>
      <c r="I264" s="273"/>
      <c r="J264" s="273"/>
      <c r="K264" s="273"/>
      <c r="L264" s="294"/>
      <c r="M264" s="13"/>
    </row>
    <row r="265" spans="2:13">
      <c r="B265" s="13"/>
      <c r="C265" s="273"/>
      <c r="D265" s="273"/>
      <c r="E265" s="273"/>
      <c r="F265" s="273"/>
      <c r="G265" s="273"/>
      <c r="H265" s="273"/>
      <c r="I265" s="273"/>
      <c r="J265" s="273"/>
      <c r="K265" s="273"/>
      <c r="L265" s="294"/>
      <c r="M265" s="13"/>
    </row>
    <row r="266" spans="2:13">
      <c r="B266" s="13"/>
      <c r="C266" s="273"/>
      <c r="D266" s="273"/>
      <c r="E266" s="273"/>
      <c r="F266" s="273"/>
      <c r="G266" s="273"/>
      <c r="H266" s="273"/>
      <c r="I266" s="273"/>
      <c r="J266" s="273"/>
      <c r="K266" s="273"/>
      <c r="L266" s="294"/>
      <c r="M266" s="13"/>
    </row>
    <row r="267" spans="2:13">
      <c r="B267" s="13"/>
      <c r="C267" s="273"/>
      <c r="D267" s="273"/>
      <c r="E267" s="273"/>
      <c r="F267" s="273"/>
      <c r="G267" s="273"/>
      <c r="H267" s="273"/>
      <c r="I267" s="273"/>
      <c r="J267" s="273"/>
      <c r="K267" s="273"/>
      <c r="L267" s="294"/>
      <c r="M267" s="13"/>
    </row>
    <row r="268" spans="2:13">
      <c r="B268" s="13"/>
      <c r="C268" s="273"/>
      <c r="D268" s="273"/>
      <c r="E268" s="273"/>
      <c r="F268" s="273"/>
      <c r="G268" s="273"/>
      <c r="H268" s="273"/>
      <c r="I268" s="273"/>
      <c r="J268" s="273"/>
      <c r="K268" s="273"/>
      <c r="L268" s="294"/>
      <c r="M268" s="13"/>
    </row>
    <row r="269" spans="2:13">
      <c r="B269" s="13"/>
      <c r="C269" s="273"/>
      <c r="D269" s="273"/>
      <c r="E269" s="273"/>
      <c r="F269" s="273"/>
      <c r="G269" s="273"/>
      <c r="H269" s="273"/>
      <c r="I269" s="273"/>
      <c r="J269" s="273"/>
      <c r="K269" s="273"/>
      <c r="L269" s="294"/>
      <c r="M269" s="13"/>
    </row>
    <row r="270" spans="2:13">
      <c r="B270" s="13"/>
      <c r="C270" s="273"/>
      <c r="D270" s="273"/>
      <c r="E270" s="273"/>
      <c r="F270" s="273"/>
      <c r="G270" s="273"/>
      <c r="H270" s="273"/>
      <c r="I270" s="273"/>
      <c r="J270" s="273"/>
      <c r="K270" s="273"/>
      <c r="L270" s="294"/>
      <c r="M270" s="13"/>
    </row>
    <row r="271" spans="2:13">
      <c r="B271" s="13"/>
      <c r="C271" s="273"/>
      <c r="D271" s="273"/>
      <c r="E271" s="273"/>
      <c r="F271" s="273"/>
      <c r="G271" s="273"/>
      <c r="H271" s="273"/>
      <c r="I271" s="273"/>
      <c r="J271" s="273"/>
      <c r="K271" s="273"/>
      <c r="L271" s="294"/>
      <c r="M271" s="13"/>
    </row>
    <row r="272" spans="2:13">
      <c r="B272" s="13"/>
      <c r="C272" s="273"/>
      <c r="D272" s="273"/>
      <c r="E272" s="273"/>
      <c r="F272" s="273"/>
      <c r="G272" s="273"/>
      <c r="H272" s="273"/>
      <c r="I272" s="273"/>
      <c r="J272" s="273"/>
      <c r="K272" s="273"/>
      <c r="L272" s="294"/>
      <c r="M272" s="13"/>
    </row>
    <row r="273" spans="2:13">
      <c r="B273" s="13"/>
      <c r="C273" s="273"/>
      <c r="D273" s="273"/>
      <c r="E273" s="273"/>
      <c r="F273" s="273"/>
      <c r="G273" s="273"/>
      <c r="H273" s="273"/>
      <c r="I273" s="273"/>
      <c r="J273" s="273"/>
      <c r="K273" s="273"/>
      <c r="L273" s="294"/>
      <c r="M273" s="13"/>
    </row>
    <row r="274" spans="2:13">
      <c r="B274" s="13"/>
      <c r="C274" s="273"/>
      <c r="D274" s="273"/>
      <c r="E274" s="273"/>
      <c r="F274" s="273"/>
      <c r="G274" s="273"/>
      <c r="H274" s="273"/>
      <c r="I274" s="273"/>
      <c r="J274" s="273"/>
      <c r="K274" s="273"/>
      <c r="L274" s="294"/>
      <c r="M274" s="13"/>
    </row>
    <row r="275" spans="2:13">
      <c r="B275" s="13"/>
      <c r="C275" s="273"/>
      <c r="D275" s="273"/>
      <c r="E275" s="273"/>
      <c r="F275" s="273"/>
      <c r="G275" s="273"/>
      <c r="H275" s="273"/>
      <c r="I275" s="273"/>
      <c r="J275" s="273"/>
      <c r="K275" s="273"/>
      <c r="L275" s="294"/>
      <c r="M275" s="13"/>
    </row>
    <row r="276" spans="2:13">
      <c r="B276" s="13"/>
      <c r="C276" s="273"/>
      <c r="D276" s="273"/>
      <c r="E276" s="273"/>
      <c r="F276" s="273"/>
      <c r="G276" s="273"/>
      <c r="H276" s="273"/>
      <c r="I276" s="273"/>
      <c r="J276" s="273"/>
      <c r="K276" s="273"/>
      <c r="L276" s="294"/>
      <c r="M276" s="13"/>
    </row>
    <row r="277" spans="2:13">
      <c r="B277" s="13"/>
      <c r="C277" s="273"/>
      <c r="D277" s="273"/>
      <c r="E277" s="273"/>
      <c r="F277" s="273"/>
      <c r="G277" s="273"/>
      <c r="H277" s="273"/>
      <c r="I277" s="273"/>
      <c r="J277" s="273"/>
      <c r="K277" s="273"/>
      <c r="L277" s="294"/>
      <c r="M277" s="13"/>
    </row>
    <row r="278" spans="2:13">
      <c r="B278" s="13"/>
      <c r="C278" s="273"/>
      <c r="D278" s="273"/>
      <c r="E278" s="273"/>
      <c r="F278" s="273"/>
      <c r="G278" s="273"/>
      <c r="H278" s="273"/>
      <c r="I278" s="273"/>
      <c r="J278" s="273"/>
      <c r="K278" s="273"/>
      <c r="L278" s="294"/>
      <c r="M278" s="13"/>
    </row>
    <row r="279" spans="2:13">
      <c r="B279" s="13"/>
      <c r="C279" s="273"/>
      <c r="D279" s="273"/>
      <c r="E279" s="273"/>
      <c r="F279" s="273"/>
      <c r="G279" s="273"/>
      <c r="H279" s="273"/>
      <c r="I279" s="273"/>
      <c r="J279" s="273"/>
      <c r="K279" s="273"/>
      <c r="L279" s="294"/>
      <c r="M279" s="13"/>
    </row>
    <row r="280" spans="2:13">
      <c r="B280" s="13"/>
      <c r="C280" s="273"/>
      <c r="D280" s="273"/>
      <c r="E280" s="273"/>
      <c r="F280" s="273"/>
      <c r="G280" s="273"/>
      <c r="H280" s="273"/>
      <c r="I280" s="273"/>
      <c r="J280" s="273"/>
      <c r="K280" s="273"/>
      <c r="L280" s="294"/>
      <c r="M280" s="13"/>
    </row>
    <row r="281" spans="2:13">
      <c r="B281" s="13"/>
      <c r="C281" s="273"/>
      <c r="D281" s="273"/>
      <c r="E281" s="273"/>
      <c r="F281" s="273"/>
      <c r="G281" s="273"/>
      <c r="H281" s="273"/>
      <c r="I281" s="273"/>
      <c r="J281" s="273"/>
      <c r="K281" s="273"/>
      <c r="L281" s="294"/>
      <c r="M281" s="13"/>
    </row>
    <row r="282" spans="2:13">
      <c r="B282" s="13"/>
      <c r="C282" s="273"/>
      <c r="D282" s="273"/>
      <c r="E282" s="273"/>
      <c r="F282" s="273"/>
      <c r="G282" s="273"/>
      <c r="H282" s="273"/>
      <c r="I282" s="273"/>
      <c r="J282" s="273"/>
      <c r="K282" s="273"/>
      <c r="L282" s="294"/>
      <c r="M282" s="13"/>
    </row>
    <row r="283" spans="2:13">
      <c r="B283" s="13"/>
      <c r="C283" s="273"/>
      <c r="D283" s="273"/>
      <c r="E283" s="273"/>
      <c r="F283" s="273"/>
      <c r="G283" s="273"/>
      <c r="H283" s="273"/>
      <c r="I283" s="273"/>
      <c r="J283" s="273"/>
      <c r="K283" s="273"/>
      <c r="L283" s="294"/>
      <c r="M283" s="13"/>
    </row>
    <row r="284" spans="2:13">
      <c r="B284" s="13"/>
      <c r="C284" s="273"/>
      <c r="D284" s="273"/>
      <c r="E284" s="273"/>
      <c r="F284" s="273"/>
      <c r="G284" s="273"/>
      <c r="H284" s="273"/>
      <c r="I284" s="273"/>
      <c r="J284" s="273"/>
      <c r="K284" s="273"/>
      <c r="L284" s="294"/>
      <c r="M284" s="13"/>
    </row>
    <row r="285" spans="2:13">
      <c r="B285" s="13"/>
      <c r="C285" s="273"/>
      <c r="D285" s="273"/>
      <c r="E285" s="273"/>
      <c r="F285" s="273"/>
      <c r="G285" s="273"/>
      <c r="H285" s="273"/>
      <c r="I285" s="273"/>
      <c r="J285" s="273"/>
      <c r="K285" s="273"/>
      <c r="L285" s="294"/>
      <c r="M285" s="13"/>
    </row>
    <row r="286" spans="2:13">
      <c r="B286" s="13"/>
      <c r="C286" s="273"/>
      <c r="D286" s="273"/>
      <c r="E286" s="273"/>
      <c r="F286" s="273"/>
      <c r="G286" s="273"/>
      <c r="H286" s="273"/>
      <c r="I286" s="273"/>
      <c r="J286" s="273"/>
      <c r="K286" s="273"/>
      <c r="L286" s="294"/>
      <c r="M286" s="13"/>
    </row>
    <row r="287" spans="2:13">
      <c r="B287" s="13"/>
      <c r="C287" s="273"/>
      <c r="D287" s="273"/>
      <c r="E287" s="273"/>
      <c r="F287" s="273"/>
      <c r="G287" s="273"/>
      <c r="H287" s="273"/>
      <c r="I287" s="273"/>
      <c r="J287" s="273"/>
      <c r="K287" s="273"/>
      <c r="L287" s="294"/>
      <c r="M287" s="13"/>
    </row>
    <row r="288" spans="2:13">
      <c r="B288" s="13"/>
      <c r="C288" s="273"/>
      <c r="D288" s="273"/>
      <c r="E288" s="273"/>
      <c r="F288" s="273"/>
      <c r="G288" s="273"/>
      <c r="H288" s="273"/>
      <c r="I288" s="273"/>
      <c r="J288" s="273"/>
      <c r="K288" s="273"/>
      <c r="L288" s="294"/>
      <c r="M288" s="13"/>
    </row>
    <row r="289" spans="2:13">
      <c r="B289" s="13"/>
      <c r="C289" s="273"/>
      <c r="D289" s="273"/>
      <c r="E289" s="273"/>
      <c r="F289" s="273"/>
      <c r="G289" s="273"/>
      <c r="H289" s="273"/>
      <c r="I289" s="273"/>
      <c r="J289" s="273"/>
      <c r="K289" s="273"/>
      <c r="L289" s="294"/>
      <c r="M289" s="13"/>
    </row>
    <row r="290" spans="2:13">
      <c r="B290" s="13"/>
      <c r="C290" s="273"/>
      <c r="D290" s="273"/>
      <c r="E290" s="273"/>
      <c r="F290" s="273"/>
      <c r="G290" s="273"/>
      <c r="H290" s="273"/>
      <c r="I290" s="273"/>
      <c r="J290" s="273"/>
      <c r="K290" s="273"/>
      <c r="L290" s="294"/>
      <c r="M290" s="13"/>
    </row>
    <row r="291" spans="2:13">
      <c r="B291" s="13"/>
      <c r="C291" s="273"/>
      <c r="D291" s="273"/>
      <c r="E291" s="273"/>
      <c r="F291" s="273"/>
      <c r="G291" s="273"/>
      <c r="H291" s="273"/>
      <c r="I291" s="273"/>
      <c r="J291" s="273"/>
      <c r="K291" s="273"/>
      <c r="L291" s="294"/>
      <c r="M291" s="13"/>
    </row>
    <row r="292" spans="2:13">
      <c r="B292" s="13"/>
      <c r="C292" s="273"/>
      <c r="D292" s="273"/>
      <c r="E292" s="273"/>
      <c r="F292" s="273"/>
      <c r="G292" s="273"/>
      <c r="H292" s="273"/>
      <c r="I292" s="273"/>
      <c r="J292" s="273"/>
      <c r="K292" s="273"/>
      <c r="L292" s="294"/>
      <c r="M292" s="13"/>
    </row>
    <row r="293" spans="2:13">
      <c r="B293" s="13"/>
      <c r="C293" s="273"/>
      <c r="D293" s="273"/>
      <c r="E293" s="273"/>
      <c r="F293" s="273"/>
      <c r="G293" s="273"/>
      <c r="H293" s="273"/>
      <c r="I293" s="273"/>
      <c r="J293" s="273"/>
      <c r="K293" s="273"/>
      <c r="L293" s="294"/>
      <c r="M293" s="13"/>
    </row>
    <row r="294" spans="2:13">
      <c r="B294" s="13"/>
      <c r="C294" s="275"/>
      <c r="D294" s="275"/>
      <c r="E294" s="275"/>
      <c r="F294" s="275"/>
      <c r="G294" s="275"/>
      <c r="H294" s="275"/>
      <c r="I294" s="275"/>
      <c r="J294" s="275"/>
      <c r="K294" s="275"/>
      <c r="L294" s="294"/>
      <c r="M294" s="13"/>
    </row>
    <row r="295" spans="2:13">
      <c r="B295" s="13"/>
      <c r="C295" s="273"/>
      <c r="D295" s="273"/>
      <c r="E295" s="273"/>
      <c r="F295" s="273"/>
      <c r="G295" s="273"/>
      <c r="H295" s="273"/>
      <c r="I295" s="273"/>
      <c r="J295" s="273"/>
      <c r="K295" s="273"/>
      <c r="L295" s="294"/>
      <c r="M295" s="13"/>
    </row>
    <row r="296" spans="2:13">
      <c r="B296" s="13"/>
      <c r="C296" s="273"/>
      <c r="D296" s="273"/>
      <c r="E296" s="273"/>
      <c r="F296" s="273"/>
      <c r="G296" s="273"/>
      <c r="H296" s="273"/>
      <c r="I296" s="273"/>
      <c r="J296" s="273"/>
      <c r="K296" s="273"/>
      <c r="L296" s="294"/>
      <c r="M296" s="13"/>
    </row>
    <row r="297" spans="2:13">
      <c r="B297" s="13"/>
      <c r="C297" s="273"/>
      <c r="D297" s="273"/>
      <c r="E297" s="273"/>
      <c r="F297" s="273"/>
      <c r="G297" s="273"/>
      <c r="H297" s="273"/>
      <c r="I297" s="273"/>
      <c r="J297" s="273"/>
      <c r="K297" s="273"/>
      <c r="L297" s="294"/>
      <c r="M297" s="13"/>
    </row>
    <row r="298" spans="2:13">
      <c r="B298" s="13"/>
      <c r="C298" s="273"/>
      <c r="D298" s="273"/>
      <c r="E298" s="273"/>
      <c r="F298" s="273"/>
      <c r="G298" s="273"/>
      <c r="H298" s="273"/>
      <c r="I298" s="273"/>
      <c r="J298" s="273"/>
      <c r="K298" s="273"/>
      <c r="L298" s="294"/>
      <c r="M298" s="13"/>
    </row>
    <row r="299" spans="2:13">
      <c r="B299" s="13"/>
      <c r="C299" s="273"/>
      <c r="D299" s="273"/>
      <c r="E299" s="273"/>
      <c r="F299" s="273"/>
      <c r="G299" s="273"/>
      <c r="H299" s="273"/>
      <c r="I299" s="273"/>
      <c r="J299" s="273"/>
      <c r="K299" s="273"/>
      <c r="L299" s="294"/>
      <c r="M299" s="13"/>
    </row>
    <row r="300" spans="2:13">
      <c r="B300" s="13"/>
      <c r="C300" s="273"/>
      <c r="D300" s="273"/>
      <c r="E300" s="273"/>
      <c r="F300" s="273"/>
      <c r="G300" s="273"/>
      <c r="H300" s="273"/>
      <c r="I300" s="273"/>
      <c r="J300" s="273"/>
      <c r="K300" s="273"/>
      <c r="L300" s="294"/>
      <c r="M300" s="13"/>
    </row>
    <row r="301" spans="2:13">
      <c r="B301" s="13"/>
      <c r="C301" s="273"/>
      <c r="D301" s="273"/>
      <c r="E301" s="273"/>
      <c r="F301" s="273"/>
      <c r="G301" s="273"/>
      <c r="H301" s="273"/>
      <c r="I301" s="273"/>
      <c r="J301" s="273"/>
      <c r="K301" s="273"/>
      <c r="L301" s="294"/>
      <c r="M301" s="13"/>
    </row>
    <row r="302" spans="2:13">
      <c r="B302" s="13"/>
      <c r="C302" s="273"/>
      <c r="D302" s="273"/>
      <c r="E302" s="273"/>
      <c r="F302" s="273"/>
      <c r="G302" s="273"/>
      <c r="H302" s="273"/>
      <c r="I302" s="273"/>
      <c r="J302" s="273"/>
      <c r="K302" s="273"/>
      <c r="L302" s="294"/>
      <c r="M302" s="13"/>
    </row>
    <row r="303" spans="2:13">
      <c r="B303" s="13"/>
      <c r="C303" s="273"/>
      <c r="D303" s="273"/>
      <c r="E303" s="273"/>
      <c r="F303" s="273"/>
      <c r="G303" s="273"/>
      <c r="H303" s="273"/>
      <c r="I303" s="273"/>
      <c r="J303" s="273"/>
      <c r="K303" s="273"/>
      <c r="L303" s="294"/>
      <c r="M303" s="13"/>
    </row>
    <row r="304" spans="2:13">
      <c r="B304" s="13"/>
      <c r="C304" s="273"/>
      <c r="D304" s="273"/>
      <c r="E304" s="273"/>
      <c r="F304" s="273"/>
      <c r="G304" s="273"/>
      <c r="H304" s="273"/>
      <c r="I304" s="273"/>
      <c r="J304" s="273"/>
      <c r="K304" s="273"/>
      <c r="L304" s="294"/>
      <c r="M304" s="13"/>
    </row>
    <row r="305" spans="2:13">
      <c r="B305" s="13"/>
      <c r="C305" s="273"/>
      <c r="D305" s="273"/>
      <c r="E305" s="273"/>
      <c r="F305" s="273"/>
      <c r="G305" s="273"/>
      <c r="H305" s="273"/>
      <c r="I305" s="273"/>
      <c r="J305" s="273"/>
      <c r="K305" s="273"/>
      <c r="L305" s="294"/>
      <c r="M305" s="13"/>
    </row>
    <row r="306" spans="2:13">
      <c r="B306" s="13"/>
      <c r="C306" s="273"/>
      <c r="D306" s="273"/>
      <c r="E306" s="273"/>
      <c r="F306" s="273"/>
      <c r="G306" s="273"/>
      <c r="H306" s="273"/>
      <c r="I306" s="273"/>
      <c r="J306" s="273"/>
      <c r="K306" s="273"/>
      <c r="L306" s="294"/>
      <c r="M306" s="13"/>
    </row>
    <row r="307" spans="2:13">
      <c r="B307" s="13"/>
      <c r="C307" s="273"/>
      <c r="D307" s="273"/>
      <c r="E307" s="273"/>
      <c r="F307" s="273"/>
      <c r="G307" s="273"/>
      <c r="H307" s="273"/>
      <c r="I307" s="273"/>
      <c r="J307" s="273"/>
      <c r="K307" s="273"/>
      <c r="L307" s="294"/>
      <c r="M307" s="13"/>
    </row>
    <row r="308" spans="2:13">
      <c r="B308" s="13"/>
      <c r="C308" s="273"/>
      <c r="D308" s="273"/>
      <c r="E308" s="273"/>
      <c r="F308" s="273"/>
      <c r="G308" s="273"/>
      <c r="H308" s="273"/>
      <c r="I308" s="273"/>
      <c r="J308" s="273"/>
      <c r="K308" s="273"/>
      <c r="L308" s="294"/>
      <c r="M308" s="13"/>
    </row>
    <row r="309" spans="2:13">
      <c r="B309" s="13"/>
      <c r="C309" s="273"/>
      <c r="D309" s="273"/>
      <c r="E309" s="273"/>
      <c r="F309" s="273"/>
      <c r="G309" s="273"/>
      <c r="H309" s="273"/>
      <c r="I309" s="273"/>
      <c r="J309" s="273"/>
      <c r="K309" s="273"/>
      <c r="L309" s="294"/>
      <c r="M309" s="13"/>
    </row>
    <row r="310" spans="2:13">
      <c r="B310" s="13"/>
      <c r="C310" s="273"/>
      <c r="D310" s="273"/>
      <c r="E310" s="273"/>
      <c r="F310" s="273"/>
      <c r="G310" s="273"/>
      <c r="H310" s="273"/>
      <c r="I310" s="273"/>
      <c r="J310" s="273"/>
      <c r="K310" s="273"/>
      <c r="L310" s="294"/>
      <c r="M310" s="13"/>
    </row>
    <row r="311" spans="2:13">
      <c r="B311" s="13"/>
      <c r="C311" s="273"/>
      <c r="D311" s="273"/>
      <c r="E311" s="273"/>
      <c r="F311" s="273"/>
      <c r="G311" s="273"/>
      <c r="H311" s="273"/>
      <c r="I311" s="273"/>
      <c r="J311" s="273"/>
      <c r="K311" s="273"/>
      <c r="L311" s="294"/>
      <c r="M311" s="13"/>
    </row>
    <row r="312" spans="2:13">
      <c r="B312" s="13"/>
      <c r="C312" s="273"/>
      <c r="D312" s="273"/>
      <c r="E312" s="273"/>
      <c r="F312" s="273"/>
      <c r="G312" s="273"/>
      <c r="H312" s="273"/>
      <c r="I312" s="273"/>
      <c r="J312" s="273"/>
      <c r="K312" s="273"/>
      <c r="L312" s="294"/>
      <c r="M312" s="13"/>
    </row>
    <row r="313" spans="2:13">
      <c r="B313" s="13"/>
      <c r="C313" s="273"/>
      <c r="D313" s="273"/>
      <c r="E313" s="273"/>
      <c r="F313" s="273"/>
      <c r="G313" s="273"/>
      <c r="H313" s="273"/>
      <c r="I313" s="273"/>
      <c r="J313" s="273"/>
      <c r="K313" s="273"/>
      <c r="L313" s="294"/>
      <c r="M313" s="13"/>
    </row>
    <row r="314" spans="2:13">
      <c r="B314" s="13"/>
      <c r="C314" s="273"/>
      <c r="D314" s="273"/>
      <c r="E314" s="273"/>
      <c r="F314" s="273"/>
      <c r="G314" s="273"/>
      <c r="H314" s="273"/>
      <c r="I314" s="273"/>
      <c r="J314" s="273"/>
      <c r="K314" s="273"/>
      <c r="L314" s="294"/>
      <c r="M314" s="13"/>
    </row>
    <row r="315" spans="2:13">
      <c r="B315" s="13"/>
      <c r="C315" s="273"/>
      <c r="D315" s="273"/>
      <c r="E315" s="273"/>
      <c r="F315" s="273"/>
      <c r="G315" s="273"/>
      <c r="H315" s="273"/>
      <c r="I315" s="273"/>
      <c r="J315" s="273"/>
      <c r="K315" s="273"/>
      <c r="L315" s="294"/>
      <c r="M315" s="13"/>
    </row>
    <row r="316" spans="2:13">
      <c r="B316" s="13"/>
      <c r="C316" s="273"/>
      <c r="D316" s="273"/>
      <c r="E316" s="273"/>
      <c r="F316" s="273"/>
      <c r="G316" s="273"/>
      <c r="H316" s="273"/>
      <c r="I316" s="273"/>
      <c r="J316" s="273"/>
      <c r="K316" s="273"/>
      <c r="L316" s="294"/>
      <c r="M316" s="13"/>
    </row>
    <row r="317" spans="2:13">
      <c r="B317" s="13"/>
      <c r="C317" s="273"/>
      <c r="D317" s="273"/>
      <c r="E317" s="273"/>
      <c r="F317" s="273"/>
      <c r="G317" s="273"/>
      <c r="H317" s="273"/>
      <c r="I317" s="273"/>
      <c r="J317" s="273"/>
      <c r="K317" s="273"/>
      <c r="L317" s="294"/>
      <c r="M317" s="13"/>
    </row>
    <row r="318" spans="2:13">
      <c r="B318" s="13"/>
      <c r="C318" s="273"/>
      <c r="D318" s="273"/>
      <c r="E318" s="273"/>
      <c r="F318" s="273"/>
      <c r="G318" s="273"/>
      <c r="H318" s="273"/>
      <c r="I318" s="273"/>
      <c r="J318" s="273"/>
      <c r="K318" s="273"/>
      <c r="L318" s="294"/>
      <c r="M318" s="13"/>
    </row>
    <row r="319" spans="2:13">
      <c r="B319" s="13"/>
      <c r="C319" s="273"/>
      <c r="D319" s="273"/>
      <c r="E319" s="273"/>
      <c r="F319" s="273"/>
      <c r="G319" s="273"/>
      <c r="H319" s="273"/>
      <c r="I319" s="273"/>
      <c r="J319" s="273"/>
      <c r="K319" s="273"/>
      <c r="L319" s="294"/>
      <c r="M319" s="13"/>
    </row>
    <row r="320" spans="2:13">
      <c r="B320" s="13"/>
      <c r="C320" s="273"/>
      <c r="D320" s="273"/>
      <c r="E320" s="273"/>
      <c r="F320" s="273"/>
      <c r="G320" s="273"/>
      <c r="H320" s="273"/>
      <c r="I320" s="273"/>
      <c r="J320" s="273"/>
      <c r="K320" s="273"/>
      <c r="L320" s="294"/>
      <c r="M320" s="13"/>
    </row>
    <row r="321" spans="2:13">
      <c r="B321" s="13"/>
      <c r="C321" s="273"/>
      <c r="D321" s="273"/>
      <c r="E321" s="273"/>
      <c r="F321" s="273"/>
      <c r="G321" s="273"/>
      <c r="H321" s="273"/>
      <c r="I321" s="273"/>
      <c r="J321" s="273"/>
      <c r="K321" s="273"/>
      <c r="L321" s="294"/>
      <c r="M321" s="13"/>
    </row>
    <row r="322" spans="2:13">
      <c r="B322" s="13"/>
      <c r="C322" s="273"/>
      <c r="D322" s="273"/>
      <c r="E322" s="273"/>
      <c r="F322" s="273"/>
      <c r="G322" s="273"/>
      <c r="H322" s="273"/>
      <c r="I322" s="273"/>
      <c r="J322" s="273"/>
      <c r="K322" s="273"/>
      <c r="L322" s="294"/>
      <c r="M322" s="13"/>
    </row>
    <row r="323" spans="2:13">
      <c r="B323" s="13"/>
      <c r="C323" s="273"/>
      <c r="D323" s="273"/>
      <c r="E323" s="273"/>
      <c r="F323" s="273"/>
      <c r="G323" s="273"/>
      <c r="H323" s="273"/>
      <c r="I323" s="273"/>
      <c r="J323" s="273"/>
      <c r="K323" s="273"/>
      <c r="L323" s="294"/>
      <c r="M323" s="13"/>
    </row>
    <row r="324" spans="2:13">
      <c r="B324" s="13"/>
      <c r="C324" s="273"/>
      <c r="D324" s="273"/>
      <c r="E324" s="273"/>
      <c r="F324" s="273"/>
      <c r="G324" s="273"/>
      <c r="H324" s="273"/>
      <c r="I324" s="273"/>
      <c r="J324" s="273"/>
      <c r="K324" s="273"/>
      <c r="L324" s="294"/>
      <c r="M324" s="13"/>
    </row>
    <row r="325" spans="2:13">
      <c r="B325" s="13"/>
      <c r="C325" s="273"/>
      <c r="D325" s="273"/>
      <c r="E325" s="273"/>
      <c r="F325" s="273"/>
      <c r="G325" s="273"/>
      <c r="H325" s="273"/>
      <c r="I325" s="273"/>
      <c r="J325" s="273"/>
      <c r="K325" s="273"/>
      <c r="L325" s="294"/>
      <c r="M325" s="13"/>
    </row>
    <row r="326" spans="2:13">
      <c r="B326" s="13"/>
      <c r="C326" s="273"/>
      <c r="D326" s="273"/>
      <c r="E326" s="273"/>
      <c r="F326" s="273"/>
      <c r="G326" s="273"/>
      <c r="H326" s="273"/>
      <c r="I326" s="273"/>
      <c r="J326" s="273"/>
      <c r="K326" s="273"/>
      <c r="L326" s="294"/>
      <c r="M326" s="13"/>
    </row>
    <row r="327" spans="2:13">
      <c r="B327" s="13"/>
      <c r="C327" s="273"/>
      <c r="D327" s="273"/>
      <c r="E327" s="273"/>
      <c r="F327" s="273"/>
      <c r="G327" s="273"/>
      <c r="H327" s="273"/>
      <c r="I327" s="273"/>
      <c r="J327" s="273"/>
      <c r="K327" s="273"/>
      <c r="L327" s="294"/>
      <c r="M327" s="13"/>
    </row>
    <row r="328" spans="2:13">
      <c r="B328" s="13"/>
      <c r="C328" s="273"/>
      <c r="D328" s="273"/>
      <c r="E328" s="273"/>
      <c r="F328" s="273"/>
      <c r="G328" s="273"/>
      <c r="H328" s="273"/>
      <c r="I328" s="273"/>
      <c r="J328" s="273"/>
      <c r="K328" s="273"/>
      <c r="L328" s="294"/>
      <c r="M328" s="13"/>
    </row>
    <row r="329" spans="2:13">
      <c r="B329" s="13"/>
      <c r="C329" s="273"/>
      <c r="D329" s="273"/>
      <c r="E329" s="273"/>
      <c r="F329" s="273"/>
      <c r="G329" s="273"/>
      <c r="H329" s="273"/>
      <c r="I329" s="273"/>
      <c r="J329" s="273"/>
      <c r="K329" s="273"/>
      <c r="L329" s="294"/>
      <c r="M329" s="13"/>
    </row>
    <row r="330" spans="2:13">
      <c r="B330" s="13"/>
      <c r="C330" s="273"/>
      <c r="D330" s="273"/>
      <c r="E330" s="273"/>
      <c r="F330" s="273"/>
      <c r="G330" s="273"/>
      <c r="H330" s="273"/>
      <c r="I330" s="273"/>
      <c r="J330" s="273"/>
      <c r="K330" s="273"/>
      <c r="L330" s="294"/>
      <c r="M330" s="13"/>
    </row>
    <row r="331" spans="2:13">
      <c r="B331" s="13"/>
      <c r="C331" s="273"/>
      <c r="D331" s="273"/>
      <c r="E331" s="273"/>
      <c r="F331" s="273"/>
      <c r="G331" s="273"/>
      <c r="H331" s="273"/>
      <c r="I331" s="273"/>
      <c r="J331" s="273"/>
      <c r="K331" s="273"/>
      <c r="L331" s="294"/>
      <c r="M331" s="13"/>
    </row>
    <row r="332" spans="2:13">
      <c r="B332" s="13"/>
      <c r="C332" s="273"/>
      <c r="D332" s="273"/>
      <c r="E332" s="273"/>
      <c r="F332" s="273"/>
      <c r="G332" s="273"/>
      <c r="H332" s="273"/>
      <c r="I332" s="273"/>
      <c r="J332" s="273"/>
      <c r="K332" s="273"/>
      <c r="L332" s="294"/>
      <c r="M332" s="13"/>
    </row>
    <row r="333" spans="2:13">
      <c r="B333" s="13"/>
      <c r="C333" s="273"/>
      <c r="D333" s="273"/>
      <c r="E333" s="273"/>
      <c r="F333" s="273"/>
      <c r="G333" s="273"/>
      <c r="H333" s="273"/>
      <c r="I333" s="273"/>
      <c r="J333" s="273"/>
      <c r="K333" s="273"/>
      <c r="L333" s="294"/>
      <c r="M333" s="13"/>
    </row>
    <row r="334" spans="2:13">
      <c r="B334" s="13"/>
      <c r="C334" s="273"/>
      <c r="D334" s="273"/>
      <c r="E334" s="273"/>
      <c r="F334" s="273"/>
      <c r="G334" s="273"/>
      <c r="H334" s="273"/>
      <c r="I334" s="273"/>
      <c r="J334" s="273"/>
      <c r="K334" s="273"/>
      <c r="L334" s="294"/>
      <c r="M334" s="13"/>
    </row>
    <row r="335" spans="2:13">
      <c r="B335" s="13"/>
      <c r="C335" s="275"/>
      <c r="D335" s="275"/>
      <c r="E335" s="273"/>
      <c r="F335" s="273"/>
      <c r="G335" s="273"/>
      <c r="H335" s="275"/>
      <c r="I335" s="275"/>
      <c r="J335" s="275"/>
      <c r="K335" s="275"/>
      <c r="L335" s="294"/>
      <c r="M335" s="13"/>
    </row>
    <row r="336" spans="2:13">
      <c r="B336" s="13"/>
      <c r="C336" s="273"/>
      <c r="D336" s="273"/>
      <c r="E336" s="273"/>
      <c r="F336" s="273"/>
      <c r="G336" s="273"/>
      <c r="H336" s="273"/>
      <c r="I336" s="273"/>
      <c r="J336" s="273"/>
      <c r="K336" s="273"/>
      <c r="L336" s="294"/>
      <c r="M336" s="13"/>
    </row>
    <row r="337" spans="2:13">
      <c r="B337" s="13"/>
      <c r="C337" s="273"/>
      <c r="D337" s="273"/>
      <c r="E337" s="273"/>
      <c r="F337" s="273"/>
      <c r="G337" s="273"/>
      <c r="H337" s="273"/>
      <c r="I337" s="273"/>
      <c r="J337" s="273"/>
      <c r="K337" s="273"/>
      <c r="L337" s="294"/>
      <c r="M337" s="13"/>
    </row>
    <row r="338" spans="2:13">
      <c r="B338" s="13"/>
      <c r="C338" s="273"/>
      <c r="D338" s="273"/>
      <c r="E338" s="273"/>
      <c r="F338" s="273"/>
      <c r="G338" s="273"/>
      <c r="H338" s="273"/>
      <c r="I338" s="273"/>
      <c r="J338" s="273"/>
      <c r="K338" s="273"/>
      <c r="L338" s="294"/>
      <c r="M338" s="13"/>
    </row>
    <row r="339" spans="2:13">
      <c r="B339" s="13"/>
      <c r="C339" s="273"/>
      <c r="D339" s="273"/>
      <c r="E339" s="273"/>
      <c r="F339" s="273"/>
      <c r="G339" s="273"/>
      <c r="H339" s="273"/>
      <c r="I339" s="273"/>
      <c r="J339" s="273"/>
      <c r="K339" s="273"/>
      <c r="L339" s="29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9" sqref="D9:D1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60"/>
      <c r="B1" s="560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283</v>
      </c>
    </row>
    <row r="6" spans="1:15">
      <c r="A6" s="256" t="s">
        <v>15</v>
      </c>
      <c r="K6" s="266">
        <f>Main!B10</f>
        <v>44245</v>
      </c>
    </row>
    <row r="7" spans="1:15">
      <c r="A7"/>
      <c r="C7" s="8" t="s">
        <v>284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57" t="s">
        <v>16</v>
      </c>
      <c r="B9" s="558" t="s">
        <v>18</v>
      </c>
      <c r="C9" s="556" t="s">
        <v>19</v>
      </c>
      <c r="D9" s="556" t="s">
        <v>20</v>
      </c>
      <c r="E9" s="556" t="s">
        <v>21</v>
      </c>
      <c r="F9" s="556"/>
      <c r="G9" s="556"/>
      <c r="H9" s="556" t="s">
        <v>22</v>
      </c>
      <c r="I9" s="556"/>
      <c r="J9" s="556"/>
      <c r="K9" s="260"/>
      <c r="L9" s="267"/>
      <c r="M9" s="268"/>
    </row>
    <row r="10" spans="1:15" ht="42.75" customHeight="1">
      <c r="A10" s="552"/>
      <c r="B10" s="554"/>
      <c r="C10" s="559" t="s">
        <v>23</v>
      </c>
      <c r="D10" s="559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215</v>
      </c>
    </row>
    <row r="11" spans="1:15" ht="12" customHeight="1">
      <c r="A11" s="254">
        <v>1</v>
      </c>
      <c r="B11" t="s">
        <v>285</v>
      </c>
      <c r="C11" s="547">
        <v>21792.6</v>
      </c>
      <c r="D11" s="548">
        <v>21632.2</v>
      </c>
      <c r="E11" s="548">
        <v>21264.400000000001</v>
      </c>
      <c r="F11" s="548">
        <v>20736.2</v>
      </c>
      <c r="G11" s="548">
        <v>20368.400000000001</v>
      </c>
      <c r="H11" s="548">
        <v>22160.400000000001</v>
      </c>
      <c r="I11" s="548">
        <v>22528.199999999997</v>
      </c>
      <c r="J11" s="548">
        <v>23056.400000000001</v>
      </c>
      <c r="K11" s="547">
        <v>22000</v>
      </c>
      <c r="L11" s="547">
        <v>21104</v>
      </c>
      <c r="M11" s="547">
        <v>0.10730000000000001</v>
      </c>
    </row>
    <row r="12" spans="1:15" ht="12" customHeight="1">
      <c r="A12" s="254">
        <v>2</v>
      </c>
      <c r="B12" t="s">
        <v>787</v>
      </c>
      <c r="C12" s="547">
        <v>1498.95</v>
      </c>
      <c r="D12" s="548">
        <v>1494.5666666666666</v>
      </c>
      <c r="E12" s="548">
        <v>1484.3833333333332</v>
      </c>
      <c r="F12" s="548">
        <v>1469.8166666666666</v>
      </c>
      <c r="G12" s="548">
        <v>1459.6333333333332</v>
      </c>
      <c r="H12" s="548">
        <v>1509.1333333333332</v>
      </c>
      <c r="I12" s="548">
        <v>1519.3166666666666</v>
      </c>
      <c r="J12" s="548">
        <v>1533.8833333333332</v>
      </c>
      <c r="K12" s="547">
        <v>1504.75</v>
      </c>
      <c r="L12" s="547">
        <v>1480</v>
      </c>
      <c r="M12" s="547">
        <v>0.93001</v>
      </c>
    </row>
    <row r="13" spans="1:15" ht="12" customHeight="1">
      <c r="A13" s="254">
        <v>3</v>
      </c>
      <c r="B13" t="s">
        <v>818</v>
      </c>
      <c r="C13" s="547">
        <v>1370</v>
      </c>
      <c r="D13" s="548">
        <v>1366</v>
      </c>
      <c r="E13" s="548">
        <v>1334</v>
      </c>
      <c r="F13" s="548">
        <v>1298</v>
      </c>
      <c r="G13" s="548">
        <v>1266</v>
      </c>
      <c r="H13" s="548">
        <v>1402</v>
      </c>
      <c r="I13" s="548">
        <v>1434</v>
      </c>
      <c r="J13" s="548">
        <v>1470</v>
      </c>
      <c r="K13" s="547">
        <v>1398</v>
      </c>
      <c r="L13" s="547">
        <v>1330</v>
      </c>
      <c r="M13" s="547">
        <v>1.7234799999999999</v>
      </c>
    </row>
    <row r="14" spans="1:15" ht="12" customHeight="1">
      <c r="A14" s="254">
        <v>4</v>
      </c>
      <c r="B14" t="s">
        <v>38</v>
      </c>
      <c r="C14" s="547">
        <v>1819.75</v>
      </c>
      <c r="D14" s="548">
        <v>1821.25</v>
      </c>
      <c r="E14" s="548">
        <v>1805.5</v>
      </c>
      <c r="F14" s="548">
        <v>1791.25</v>
      </c>
      <c r="G14" s="548">
        <v>1775.5</v>
      </c>
      <c r="H14" s="548">
        <v>1835.5</v>
      </c>
      <c r="I14" s="548">
        <v>1851.25</v>
      </c>
      <c r="J14" s="548">
        <v>1865.5</v>
      </c>
      <c r="K14" s="547">
        <v>1837</v>
      </c>
      <c r="L14" s="547">
        <v>1807</v>
      </c>
      <c r="M14" s="547">
        <v>8.6094899999999992</v>
      </c>
    </row>
    <row r="15" spans="1:15" ht="12" customHeight="1">
      <c r="A15" s="254">
        <v>5</v>
      </c>
      <c r="B15" t="s">
        <v>286</v>
      </c>
      <c r="C15" s="547">
        <v>1925.25</v>
      </c>
      <c r="D15" s="548">
        <v>1933.3833333333332</v>
      </c>
      <c r="E15" s="548">
        <v>1911.7666666666664</v>
      </c>
      <c r="F15" s="548">
        <v>1898.2833333333333</v>
      </c>
      <c r="G15" s="548">
        <v>1876.6666666666665</v>
      </c>
      <c r="H15" s="548">
        <v>1946.8666666666663</v>
      </c>
      <c r="I15" s="548">
        <v>1968.4833333333331</v>
      </c>
      <c r="J15" s="548">
        <v>1981.9666666666662</v>
      </c>
      <c r="K15" s="547">
        <v>1955</v>
      </c>
      <c r="L15" s="547">
        <v>1919.9</v>
      </c>
      <c r="M15" s="547">
        <v>0.13006000000000001</v>
      </c>
    </row>
    <row r="16" spans="1:15" ht="12" customHeight="1">
      <c r="A16" s="254">
        <v>6</v>
      </c>
      <c r="B16" t="s">
        <v>287</v>
      </c>
      <c r="C16" s="547">
        <v>976.15</v>
      </c>
      <c r="D16" s="548">
        <v>974.01666666666677</v>
      </c>
      <c r="E16" s="548">
        <v>958.13333333333355</v>
      </c>
      <c r="F16" s="548">
        <v>940.11666666666679</v>
      </c>
      <c r="G16" s="548">
        <v>924.23333333333358</v>
      </c>
      <c r="H16" s="548">
        <v>992.03333333333353</v>
      </c>
      <c r="I16" s="548">
        <v>1007.9166666666667</v>
      </c>
      <c r="J16" s="548">
        <v>1025.9333333333334</v>
      </c>
      <c r="K16" s="547">
        <v>989.9</v>
      </c>
      <c r="L16" s="547">
        <v>956</v>
      </c>
      <c r="M16" s="547">
        <v>15.01038</v>
      </c>
    </row>
    <row r="17" spans="1:13" ht="12" customHeight="1">
      <c r="A17" s="254">
        <v>7</v>
      </c>
      <c r="B17" t="s">
        <v>223</v>
      </c>
      <c r="C17" s="547">
        <v>1098.0999999999999</v>
      </c>
      <c r="D17" s="548">
        <v>1097.1166666666666</v>
      </c>
      <c r="E17" s="548">
        <v>1081.9833333333331</v>
      </c>
      <c r="F17" s="548">
        <v>1065.8666666666666</v>
      </c>
      <c r="G17" s="548">
        <v>1050.7333333333331</v>
      </c>
      <c r="H17" s="548">
        <v>1113.2333333333331</v>
      </c>
      <c r="I17" s="548">
        <v>1128.3666666666668</v>
      </c>
      <c r="J17" s="548">
        <v>1144.4833333333331</v>
      </c>
      <c r="K17" s="547">
        <v>1112.25</v>
      </c>
      <c r="L17" s="547">
        <v>1081</v>
      </c>
      <c r="M17" s="547">
        <v>3.9440499999999998</v>
      </c>
    </row>
    <row r="18" spans="1:13" ht="12" customHeight="1">
      <c r="A18" s="254">
        <v>8</v>
      </c>
      <c r="B18" t="s">
        <v>735</v>
      </c>
      <c r="C18" s="547">
        <v>655</v>
      </c>
      <c r="D18" s="548">
        <v>661.33333333333337</v>
      </c>
      <c r="E18" s="548">
        <v>645.66666666666674</v>
      </c>
      <c r="F18" s="548">
        <v>636.33333333333337</v>
      </c>
      <c r="G18" s="548">
        <v>620.66666666666674</v>
      </c>
      <c r="H18" s="548">
        <v>670.66666666666674</v>
      </c>
      <c r="I18" s="548">
        <v>686.33333333333348</v>
      </c>
      <c r="J18" s="548">
        <v>695.66666666666674</v>
      </c>
      <c r="K18" s="547">
        <v>677</v>
      </c>
      <c r="L18" s="547">
        <v>652</v>
      </c>
      <c r="M18" s="547">
        <v>3.0943100000000001</v>
      </c>
    </row>
    <row r="19" spans="1:13" ht="12" customHeight="1">
      <c r="A19" s="254">
        <v>9</v>
      </c>
      <c r="B19" t="s">
        <v>736</v>
      </c>
      <c r="C19" s="547">
        <v>1232.25</v>
      </c>
      <c r="D19" s="548">
        <v>1237.4666666666667</v>
      </c>
      <c r="E19" s="548">
        <v>1215.5333333333333</v>
      </c>
      <c r="F19" s="548">
        <v>1198.8166666666666</v>
      </c>
      <c r="G19" s="548">
        <v>1176.8833333333332</v>
      </c>
      <c r="H19" s="548">
        <v>1254.1833333333334</v>
      </c>
      <c r="I19" s="548">
        <v>1276.1166666666668</v>
      </c>
      <c r="J19" s="548">
        <v>1292.8333333333335</v>
      </c>
      <c r="K19" s="547">
        <v>1259.4000000000001</v>
      </c>
      <c r="L19" s="547">
        <v>1220.75</v>
      </c>
      <c r="M19" s="547">
        <v>4.4408300000000001</v>
      </c>
    </row>
    <row r="20" spans="1:13" ht="12" customHeight="1">
      <c r="A20" s="254">
        <v>10</v>
      </c>
      <c r="B20" t="s">
        <v>288</v>
      </c>
      <c r="C20" s="547">
        <v>2251.85</v>
      </c>
      <c r="D20" s="548">
        <v>2233.9500000000003</v>
      </c>
      <c r="E20" s="548">
        <v>2178.9000000000005</v>
      </c>
      <c r="F20" s="548">
        <v>2105.9500000000003</v>
      </c>
      <c r="G20" s="548">
        <v>2050.9000000000005</v>
      </c>
      <c r="H20" s="548">
        <v>2306.9000000000005</v>
      </c>
      <c r="I20" s="548">
        <v>2361.9500000000007</v>
      </c>
      <c r="J20" s="548">
        <v>2434.9000000000005</v>
      </c>
      <c r="K20" s="547">
        <v>2289</v>
      </c>
      <c r="L20" s="547">
        <v>2161</v>
      </c>
      <c r="M20" s="547">
        <v>0.74782000000000004</v>
      </c>
    </row>
    <row r="21" spans="1:13" ht="12" customHeight="1">
      <c r="A21" s="254">
        <v>11</v>
      </c>
      <c r="B21" t="s">
        <v>289</v>
      </c>
      <c r="C21" s="547">
        <v>14651.55</v>
      </c>
      <c r="D21" s="548">
        <v>14632.4</v>
      </c>
      <c r="E21" s="548">
        <v>14504.349999999999</v>
      </c>
      <c r="F21" s="548">
        <v>14357.15</v>
      </c>
      <c r="G21" s="548">
        <v>14229.099999999999</v>
      </c>
      <c r="H21" s="548">
        <v>14779.599999999999</v>
      </c>
      <c r="I21" s="548">
        <v>14907.649999999998</v>
      </c>
      <c r="J21" s="548">
        <v>15054.849999999999</v>
      </c>
      <c r="K21" s="547">
        <v>14760.45</v>
      </c>
      <c r="L21" s="547">
        <v>14485.2</v>
      </c>
      <c r="M21" s="547">
        <v>0.16800999999999999</v>
      </c>
    </row>
    <row r="22" spans="1:13" ht="12" customHeight="1">
      <c r="A22" s="254">
        <v>12</v>
      </c>
      <c r="B22" t="s">
        <v>40</v>
      </c>
      <c r="C22" s="547">
        <v>785.45</v>
      </c>
      <c r="D22" s="548">
        <v>789.9</v>
      </c>
      <c r="E22" s="548">
        <v>777.8</v>
      </c>
      <c r="F22" s="548">
        <v>770.15</v>
      </c>
      <c r="G22" s="548">
        <v>758.05</v>
      </c>
      <c r="H22" s="548">
        <v>797.55</v>
      </c>
      <c r="I22" s="548">
        <v>809.65000000000009</v>
      </c>
      <c r="J22" s="548">
        <v>817.3</v>
      </c>
      <c r="K22" s="547">
        <v>802</v>
      </c>
      <c r="L22" s="547">
        <v>782.25</v>
      </c>
      <c r="M22" s="547">
        <v>89.082790000000003</v>
      </c>
    </row>
    <row r="23" spans="1:13">
      <c r="A23" s="254">
        <v>13</v>
      </c>
      <c r="B23" t="s">
        <v>290</v>
      </c>
      <c r="C23" s="547">
        <v>1104.25</v>
      </c>
      <c r="D23" s="548">
        <v>1094.1000000000001</v>
      </c>
      <c r="E23" s="548">
        <v>1061.2000000000003</v>
      </c>
      <c r="F23" s="548">
        <v>1018.1500000000001</v>
      </c>
      <c r="G23" s="548">
        <v>985.25000000000023</v>
      </c>
      <c r="H23" s="548">
        <v>1137.1500000000003</v>
      </c>
      <c r="I23" s="548">
        <v>1170.0500000000004</v>
      </c>
      <c r="J23" s="548">
        <v>1213.1000000000004</v>
      </c>
      <c r="K23" s="547">
        <v>1127</v>
      </c>
      <c r="L23" s="547">
        <v>1051.05</v>
      </c>
      <c r="M23" s="547">
        <v>61.454009999999997</v>
      </c>
    </row>
    <row r="24" spans="1:13">
      <c r="A24" s="254">
        <v>14</v>
      </c>
      <c r="B24" t="s">
        <v>41</v>
      </c>
      <c r="C24" s="547">
        <v>655.75</v>
      </c>
      <c r="D24" s="548">
        <v>657.55000000000007</v>
      </c>
      <c r="E24" s="548">
        <v>645.10000000000014</v>
      </c>
      <c r="F24" s="548">
        <v>634.45000000000005</v>
      </c>
      <c r="G24" s="548">
        <v>622.00000000000011</v>
      </c>
      <c r="H24" s="548">
        <v>668.20000000000016</v>
      </c>
      <c r="I24" s="548">
        <v>680.6500000000002</v>
      </c>
      <c r="J24" s="548">
        <v>691.30000000000018</v>
      </c>
      <c r="K24" s="547">
        <v>670</v>
      </c>
      <c r="L24" s="547">
        <v>646.9</v>
      </c>
      <c r="M24" s="547">
        <v>348.68085000000002</v>
      </c>
    </row>
    <row r="25" spans="1:13">
      <c r="A25" s="254">
        <v>15</v>
      </c>
      <c r="B25" t="s">
        <v>837</v>
      </c>
      <c r="C25" s="547">
        <v>509.95</v>
      </c>
      <c r="D25" s="548">
        <v>516.65</v>
      </c>
      <c r="E25" s="548">
        <v>490.5</v>
      </c>
      <c r="F25" s="548">
        <v>471.05</v>
      </c>
      <c r="G25" s="548">
        <v>444.90000000000003</v>
      </c>
      <c r="H25" s="548">
        <v>536.09999999999991</v>
      </c>
      <c r="I25" s="548">
        <v>562.24999999999977</v>
      </c>
      <c r="J25" s="548">
        <v>581.69999999999993</v>
      </c>
      <c r="K25" s="547">
        <v>542.79999999999995</v>
      </c>
      <c r="L25" s="547">
        <v>497.2</v>
      </c>
      <c r="M25" s="547">
        <v>58.563670000000002</v>
      </c>
    </row>
    <row r="26" spans="1:13">
      <c r="A26" s="254">
        <v>16</v>
      </c>
      <c r="B26" t="s">
        <v>291</v>
      </c>
      <c r="C26" s="547">
        <v>756.25</v>
      </c>
      <c r="D26" s="548">
        <v>762.75</v>
      </c>
      <c r="E26" s="548">
        <v>705.5</v>
      </c>
      <c r="F26" s="548">
        <v>654.75</v>
      </c>
      <c r="G26" s="548">
        <v>597.5</v>
      </c>
      <c r="H26" s="548">
        <v>813.5</v>
      </c>
      <c r="I26" s="548">
        <v>870.75</v>
      </c>
      <c r="J26" s="548">
        <v>921.5</v>
      </c>
      <c r="K26" s="547">
        <v>820</v>
      </c>
      <c r="L26" s="547">
        <v>712</v>
      </c>
      <c r="M26" s="547">
        <v>57.570360000000001</v>
      </c>
    </row>
    <row r="27" spans="1:13">
      <c r="A27" s="254">
        <v>17</v>
      </c>
      <c r="B27" t="s">
        <v>224</v>
      </c>
      <c r="C27" s="547">
        <v>104.05</v>
      </c>
      <c r="D27" s="548">
        <v>102.06666666666666</v>
      </c>
      <c r="E27" s="548">
        <v>99.333333333333329</v>
      </c>
      <c r="F27" s="548">
        <v>94.61666666666666</v>
      </c>
      <c r="G27" s="548">
        <v>91.883333333333326</v>
      </c>
      <c r="H27" s="548">
        <v>106.78333333333333</v>
      </c>
      <c r="I27" s="548">
        <v>109.51666666666668</v>
      </c>
      <c r="J27" s="548">
        <v>114.23333333333333</v>
      </c>
      <c r="K27" s="547">
        <v>104.8</v>
      </c>
      <c r="L27" s="547">
        <v>97.35</v>
      </c>
      <c r="M27" s="547">
        <v>137.81650999999999</v>
      </c>
    </row>
    <row r="28" spans="1:13">
      <c r="A28" s="254">
        <v>18</v>
      </c>
      <c r="B28" t="s">
        <v>225</v>
      </c>
      <c r="C28" s="547">
        <v>162.25</v>
      </c>
      <c r="D28" s="548">
        <v>162.6</v>
      </c>
      <c r="E28" s="548">
        <v>160.64999999999998</v>
      </c>
      <c r="F28" s="548">
        <v>159.04999999999998</v>
      </c>
      <c r="G28" s="548">
        <v>157.09999999999997</v>
      </c>
      <c r="H28" s="548">
        <v>164.2</v>
      </c>
      <c r="I28" s="548">
        <v>166.14999999999998</v>
      </c>
      <c r="J28" s="548">
        <v>167.75</v>
      </c>
      <c r="K28" s="547">
        <v>164.55</v>
      </c>
      <c r="L28" s="547">
        <v>161</v>
      </c>
      <c r="M28" s="547">
        <v>11.41905</v>
      </c>
    </row>
    <row r="29" spans="1:13">
      <c r="A29" s="254">
        <v>19</v>
      </c>
      <c r="B29" t="s">
        <v>292</v>
      </c>
      <c r="C29" s="547">
        <v>368.05</v>
      </c>
      <c r="D29" s="548">
        <v>370.31666666666666</v>
      </c>
      <c r="E29" s="548">
        <v>363.73333333333335</v>
      </c>
      <c r="F29" s="548">
        <v>359.41666666666669</v>
      </c>
      <c r="G29" s="548">
        <v>352.83333333333337</v>
      </c>
      <c r="H29" s="548">
        <v>374.63333333333333</v>
      </c>
      <c r="I29" s="548">
        <v>381.2166666666667</v>
      </c>
      <c r="J29" s="548">
        <v>385.5333333333333</v>
      </c>
      <c r="K29" s="547">
        <v>376.9</v>
      </c>
      <c r="L29" s="547">
        <v>366</v>
      </c>
      <c r="M29" s="547">
        <v>2.42882</v>
      </c>
    </row>
    <row r="30" spans="1:13">
      <c r="A30" s="254">
        <v>20</v>
      </c>
      <c r="B30" t="s">
        <v>293</v>
      </c>
      <c r="C30" s="547">
        <v>295</v>
      </c>
      <c r="D30" s="548">
        <v>296.98333333333335</v>
      </c>
      <c r="E30" s="548">
        <v>291.01666666666671</v>
      </c>
      <c r="F30" s="548">
        <v>287.03333333333336</v>
      </c>
      <c r="G30" s="548">
        <v>281.06666666666672</v>
      </c>
      <c r="H30" s="548">
        <v>300.9666666666667</v>
      </c>
      <c r="I30" s="548">
        <v>306.93333333333339</v>
      </c>
      <c r="J30" s="548">
        <v>310.91666666666669</v>
      </c>
      <c r="K30" s="547">
        <v>302.95</v>
      </c>
      <c r="L30" s="547">
        <v>293</v>
      </c>
      <c r="M30" s="547">
        <v>1.94421</v>
      </c>
    </row>
    <row r="31" spans="1:13">
      <c r="A31" s="254">
        <v>21</v>
      </c>
      <c r="B31" t="s">
        <v>737</v>
      </c>
      <c r="C31" s="547">
        <v>5370.5</v>
      </c>
      <c r="D31" s="548">
        <v>5336.3666666666668</v>
      </c>
      <c r="E31" s="548">
        <v>5223.8833333333332</v>
      </c>
      <c r="F31" s="548">
        <v>5077.2666666666664</v>
      </c>
      <c r="G31" s="548">
        <v>4964.7833333333328</v>
      </c>
      <c r="H31" s="548">
        <v>5482.9833333333336</v>
      </c>
      <c r="I31" s="548">
        <v>5595.4666666666672</v>
      </c>
      <c r="J31" s="548">
        <v>5742.0833333333339</v>
      </c>
      <c r="K31" s="547">
        <v>5448.85</v>
      </c>
      <c r="L31" s="547">
        <v>5189.75</v>
      </c>
      <c r="M31" s="547">
        <v>2.5818599999999998</v>
      </c>
    </row>
    <row r="32" spans="1:13">
      <c r="A32" s="254">
        <v>22</v>
      </c>
      <c r="B32" t="s">
        <v>226</v>
      </c>
      <c r="C32" s="547">
        <v>1785.2</v>
      </c>
      <c r="D32" s="548">
        <v>1782.6166666666668</v>
      </c>
      <c r="E32" s="548">
        <v>1763.0333333333335</v>
      </c>
      <c r="F32" s="548">
        <v>1740.8666666666668</v>
      </c>
      <c r="G32" s="548">
        <v>1721.2833333333335</v>
      </c>
      <c r="H32" s="548">
        <v>1804.7833333333335</v>
      </c>
      <c r="I32" s="548">
        <v>1824.3666666666666</v>
      </c>
      <c r="J32" s="548">
        <v>1846.5333333333335</v>
      </c>
      <c r="K32" s="547">
        <v>1802.2</v>
      </c>
      <c r="L32" s="547">
        <v>1760.45</v>
      </c>
      <c r="M32" s="547">
        <v>1.04372</v>
      </c>
    </row>
    <row r="33" spans="1:13">
      <c r="A33" s="254">
        <v>23</v>
      </c>
      <c r="B33" t="s">
        <v>294</v>
      </c>
      <c r="C33" s="547">
        <v>2171</v>
      </c>
      <c r="D33" s="548">
        <v>2175</v>
      </c>
      <c r="E33" s="548">
        <v>2157.0500000000002</v>
      </c>
      <c r="F33" s="548">
        <v>2143.1000000000004</v>
      </c>
      <c r="G33" s="548">
        <v>2125.1500000000005</v>
      </c>
      <c r="H33" s="548">
        <v>2188.9499999999998</v>
      </c>
      <c r="I33" s="548">
        <v>2206.8999999999996</v>
      </c>
      <c r="J33" s="548">
        <v>2220.8499999999995</v>
      </c>
      <c r="K33" s="547">
        <v>2192.9499999999998</v>
      </c>
      <c r="L33" s="547">
        <v>2161.0500000000002</v>
      </c>
      <c r="M33" s="547">
        <v>0.10788</v>
      </c>
    </row>
    <row r="34" spans="1:13">
      <c r="A34" s="254">
        <v>24</v>
      </c>
      <c r="B34" t="s">
        <v>738</v>
      </c>
      <c r="C34" s="547">
        <v>100.35</v>
      </c>
      <c r="D34" s="548">
        <v>100.86666666666667</v>
      </c>
      <c r="E34" s="548">
        <v>99.483333333333348</v>
      </c>
      <c r="F34" s="548">
        <v>98.616666666666674</v>
      </c>
      <c r="G34" s="548">
        <v>97.233333333333348</v>
      </c>
      <c r="H34" s="548">
        <v>101.73333333333335</v>
      </c>
      <c r="I34" s="548">
        <v>103.11666666666667</v>
      </c>
      <c r="J34" s="548">
        <v>103.98333333333335</v>
      </c>
      <c r="K34" s="547">
        <v>102.25</v>
      </c>
      <c r="L34" s="547">
        <v>100</v>
      </c>
      <c r="M34" s="547">
        <v>2.1240700000000001</v>
      </c>
    </row>
    <row r="35" spans="1:13">
      <c r="A35" s="254">
        <v>25</v>
      </c>
      <c r="B35" t="s">
        <v>295</v>
      </c>
      <c r="C35" s="547">
        <v>957.6</v>
      </c>
      <c r="D35" s="548">
        <v>955.96666666666658</v>
      </c>
      <c r="E35" s="548">
        <v>943.93333333333317</v>
      </c>
      <c r="F35" s="548">
        <v>930.26666666666654</v>
      </c>
      <c r="G35" s="548">
        <v>918.23333333333312</v>
      </c>
      <c r="H35" s="548">
        <v>969.63333333333321</v>
      </c>
      <c r="I35" s="548">
        <v>981.66666666666674</v>
      </c>
      <c r="J35" s="548">
        <v>995.33333333333326</v>
      </c>
      <c r="K35" s="547">
        <v>968</v>
      </c>
      <c r="L35" s="547">
        <v>942.3</v>
      </c>
      <c r="M35" s="547">
        <v>4.5877999999999997</v>
      </c>
    </row>
    <row r="36" spans="1:13">
      <c r="A36" s="254">
        <v>26</v>
      </c>
      <c r="B36" t="s">
        <v>227</v>
      </c>
      <c r="C36" s="547">
        <v>2816.3</v>
      </c>
      <c r="D36" s="548">
        <v>2830.75</v>
      </c>
      <c r="E36" s="548">
        <v>2772.5</v>
      </c>
      <c r="F36" s="548">
        <v>2728.7</v>
      </c>
      <c r="G36" s="548">
        <v>2670.45</v>
      </c>
      <c r="H36" s="548">
        <v>2874.55</v>
      </c>
      <c r="I36" s="548">
        <v>2932.8</v>
      </c>
      <c r="J36" s="548">
        <v>2976.6000000000004</v>
      </c>
      <c r="K36" s="547">
        <v>2889</v>
      </c>
      <c r="L36" s="547">
        <v>2786.95</v>
      </c>
      <c r="M36" s="547">
        <v>1.20723</v>
      </c>
    </row>
    <row r="37" spans="1:13">
      <c r="A37" s="254">
        <v>27</v>
      </c>
      <c r="B37" t="s">
        <v>739</v>
      </c>
      <c r="C37" s="547">
        <v>5143.55</v>
      </c>
      <c r="D37" s="548">
        <v>5193.3166666666666</v>
      </c>
      <c r="E37" s="548">
        <v>5069.2333333333336</v>
      </c>
      <c r="F37" s="548">
        <v>4994.916666666667</v>
      </c>
      <c r="G37" s="548">
        <v>4870.8333333333339</v>
      </c>
      <c r="H37" s="548">
        <v>5267.6333333333332</v>
      </c>
      <c r="I37" s="548">
        <v>5391.7166666666672</v>
      </c>
      <c r="J37" s="548">
        <v>5466.0333333333328</v>
      </c>
      <c r="K37" s="547">
        <v>5317.4</v>
      </c>
      <c r="L37" s="547">
        <v>5119</v>
      </c>
      <c r="M37" s="547">
        <v>0.25980999999999999</v>
      </c>
    </row>
    <row r="38" spans="1:13">
      <c r="A38" s="254">
        <v>28</v>
      </c>
      <c r="B38" t="s">
        <v>802</v>
      </c>
      <c r="C38" s="547">
        <v>20.3</v>
      </c>
      <c r="D38" s="548">
        <v>20.416666666666668</v>
      </c>
      <c r="E38" s="548">
        <v>20.133333333333336</v>
      </c>
      <c r="F38" s="548">
        <v>19.966666666666669</v>
      </c>
      <c r="G38" s="548">
        <v>19.683333333333337</v>
      </c>
      <c r="H38" s="548">
        <v>20.583333333333336</v>
      </c>
      <c r="I38" s="548">
        <v>20.866666666666667</v>
      </c>
      <c r="J38" s="548">
        <v>21.033333333333335</v>
      </c>
      <c r="K38" s="547">
        <v>20.7</v>
      </c>
      <c r="L38" s="547">
        <v>20.25</v>
      </c>
      <c r="M38" s="547">
        <v>66.332589999999996</v>
      </c>
    </row>
    <row r="39" spans="1:13">
      <c r="A39" s="254">
        <v>29</v>
      </c>
      <c r="B39" t="s">
        <v>44</v>
      </c>
      <c r="C39" s="547">
        <v>901.75</v>
      </c>
      <c r="D39" s="548">
        <v>905.1</v>
      </c>
      <c r="E39" s="548">
        <v>893.65000000000009</v>
      </c>
      <c r="F39" s="548">
        <v>885.55000000000007</v>
      </c>
      <c r="G39" s="548">
        <v>874.10000000000014</v>
      </c>
      <c r="H39" s="548">
        <v>913.2</v>
      </c>
      <c r="I39" s="548">
        <v>924.65000000000009</v>
      </c>
      <c r="J39" s="548">
        <v>932.75</v>
      </c>
      <c r="K39" s="547">
        <v>916.55</v>
      </c>
      <c r="L39" s="547">
        <v>897</v>
      </c>
      <c r="M39" s="547">
        <v>15.070399999999999</v>
      </c>
    </row>
    <row r="40" spans="1:13">
      <c r="A40" s="254">
        <v>30</v>
      </c>
      <c r="B40" t="s">
        <v>297</v>
      </c>
      <c r="C40" s="547">
        <v>3123.55</v>
      </c>
      <c r="D40" s="548">
        <v>3157.1833333333329</v>
      </c>
      <c r="E40" s="548">
        <v>3066.3666666666659</v>
      </c>
      <c r="F40" s="548">
        <v>3009.1833333333329</v>
      </c>
      <c r="G40" s="548">
        <v>2918.3666666666659</v>
      </c>
      <c r="H40" s="548">
        <v>3214.3666666666659</v>
      </c>
      <c r="I40" s="548">
        <v>3305.1833333333325</v>
      </c>
      <c r="J40" s="548">
        <v>3362.3666666666659</v>
      </c>
      <c r="K40" s="547">
        <v>3248</v>
      </c>
      <c r="L40" s="547">
        <v>3100</v>
      </c>
      <c r="M40" s="547">
        <v>1.11039</v>
      </c>
    </row>
    <row r="41" spans="1:13">
      <c r="A41" s="254">
        <v>31</v>
      </c>
      <c r="B41" t="s">
        <v>45</v>
      </c>
      <c r="C41" s="547">
        <v>286.64999999999998</v>
      </c>
      <c r="D41" s="548">
        <v>287.08333333333331</v>
      </c>
      <c r="E41" s="548">
        <v>283.76666666666665</v>
      </c>
      <c r="F41" s="548">
        <v>280.88333333333333</v>
      </c>
      <c r="G41" s="548">
        <v>277.56666666666666</v>
      </c>
      <c r="H41" s="548">
        <v>289.96666666666664</v>
      </c>
      <c r="I41" s="548">
        <v>293.28333333333336</v>
      </c>
      <c r="J41" s="548">
        <v>296.16666666666663</v>
      </c>
      <c r="K41" s="547">
        <v>290.39999999999998</v>
      </c>
      <c r="L41" s="547">
        <v>284.2</v>
      </c>
      <c r="M41" s="547">
        <v>100.58896</v>
      </c>
    </row>
    <row r="42" spans="1:13">
      <c r="A42" s="254">
        <v>32</v>
      </c>
      <c r="B42" t="s">
        <v>46</v>
      </c>
      <c r="C42" s="547">
        <v>3235</v>
      </c>
      <c r="D42" s="548">
        <v>3232</v>
      </c>
      <c r="E42" s="548">
        <v>3180</v>
      </c>
      <c r="F42" s="548">
        <v>3125</v>
      </c>
      <c r="G42" s="548">
        <v>3073</v>
      </c>
      <c r="H42" s="548">
        <v>3287</v>
      </c>
      <c r="I42" s="548">
        <v>3339</v>
      </c>
      <c r="J42" s="548">
        <v>3394</v>
      </c>
      <c r="K42" s="547">
        <v>3284</v>
      </c>
      <c r="L42" s="547">
        <v>3177</v>
      </c>
      <c r="M42" s="547">
        <v>20.810009999999998</v>
      </c>
    </row>
    <row r="43" spans="1:13">
      <c r="A43" s="254">
        <v>33</v>
      </c>
      <c r="B43" t="s">
        <v>47</v>
      </c>
      <c r="C43" s="547">
        <v>241.65</v>
      </c>
      <c r="D43" s="548">
        <v>240.23333333333335</v>
      </c>
      <c r="E43" s="548">
        <v>236.06666666666669</v>
      </c>
      <c r="F43" s="548">
        <v>230.48333333333335</v>
      </c>
      <c r="G43" s="548">
        <v>226.31666666666669</v>
      </c>
      <c r="H43" s="548">
        <v>245.81666666666669</v>
      </c>
      <c r="I43" s="548">
        <v>249.98333333333332</v>
      </c>
      <c r="J43" s="548">
        <v>255.56666666666669</v>
      </c>
      <c r="K43" s="547">
        <v>244.4</v>
      </c>
      <c r="L43" s="547">
        <v>234.65</v>
      </c>
      <c r="M43" s="547">
        <v>128.55633</v>
      </c>
    </row>
    <row r="44" spans="1:13">
      <c r="A44" s="254">
        <v>34</v>
      </c>
      <c r="B44" t="s">
        <v>48</v>
      </c>
      <c r="C44" s="547">
        <v>132.19999999999999</v>
      </c>
      <c r="D44" s="548">
        <v>130.98333333333332</v>
      </c>
      <c r="E44" s="548">
        <v>129.21666666666664</v>
      </c>
      <c r="F44" s="548">
        <v>126.23333333333332</v>
      </c>
      <c r="G44" s="548">
        <v>124.46666666666664</v>
      </c>
      <c r="H44" s="548">
        <v>133.96666666666664</v>
      </c>
      <c r="I44" s="548">
        <v>135.73333333333335</v>
      </c>
      <c r="J44" s="548">
        <v>138.71666666666664</v>
      </c>
      <c r="K44" s="547">
        <v>132.75</v>
      </c>
      <c r="L44" s="547">
        <v>128</v>
      </c>
      <c r="M44" s="547">
        <v>230.22038000000001</v>
      </c>
    </row>
    <row r="45" spans="1:13">
      <c r="A45" s="254">
        <v>35</v>
      </c>
      <c r="B45" t="s">
        <v>298</v>
      </c>
      <c r="C45" s="547">
        <v>114.35</v>
      </c>
      <c r="D45" s="548">
        <v>115.45</v>
      </c>
      <c r="E45" s="548">
        <v>112.30000000000001</v>
      </c>
      <c r="F45" s="548">
        <v>110.25000000000001</v>
      </c>
      <c r="G45" s="548">
        <v>107.10000000000002</v>
      </c>
      <c r="H45" s="548">
        <v>117.5</v>
      </c>
      <c r="I45" s="548">
        <v>120.65</v>
      </c>
      <c r="J45" s="548">
        <v>122.69999999999999</v>
      </c>
      <c r="K45" s="547">
        <v>118.6</v>
      </c>
      <c r="L45" s="547">
        <v>113.4</v>
      </c>
      <c r="M45" s="547">
        <v>17.576650000000001</v>
      </c>
    </row>
    <row r="46" spans="1:13">
      <c r="A46" s="254">
        <v>36</v>
      </c>
      <c r="B46" t="s">
        <v>50</v>
      </c>
      <c r="C46" s="547">
        <v>2388.15</v>
      </c>
      <c r="D46" s="548">
        <v>2408.4</v>
      </c>
      <c r="E46" s="548">
        <v>2361.75</v>
      </c>
      <c r="F46" s="548">
        <v>2335.35</v>
      </c>
      <c r="G46" s="548">
        <v>2288.6999999999998</v>
      </c>
      <c r="H46" s="548">
        <v>2434.8000000000002</v>
      </c>
      <c r="I46" s="548">
        <v>2481.4500000000007</v>
      </c>
      <c r="J46" s="548">
        <v>2507.8500000000004</v>
      </c>
      <c r="K46" s="547">
        <v>2455.0500000000002</v>
      </c>
      <c r="L46" s="547">
        <v>2382</v>
      </c>
      <c r="M46" s="547">
        <v>31.787839999999999</v>
      </c>
    </row>
    <row r="47" spans="1:13">
      <c r="A47" s="254">
        <v>37</v>
      </c>
      <c r="B47" t="s">
        <v>299</v>
      </c>
      <c r="C47" s="547">
        <v>150.44999999999999</v>
      </c>
      <c r="D47" s="548">
        <v>150.44999999999999</v>
      </c>
      <c r="E47" s="548">
        <v>148.19999999999999</v>
      </c>
      <c r="F47" s="548">
        <v>145.94999999999999</v>
      </c>
      <c r="G47" s="548">
        <v>143.69999999999999</v>
      </c>
      <c r="H47" s="548">
        <v>152.69999999999999</v>
      </c>
      <c r="I47" s="548">
        <v>154.94999999999999</v>
      </c>
      <c r="J47" s="548">
        <v>157.19999999999999</v>
      </c>
      <c r="K47" s="547">
        <v>152.69999999999999</v>
      </c>
      <c r="L47" s="547">
        <v>148.19999999999999</v>
      </c>
      <c r="M47" s="547">
        <v>2.3474699999999999</v>
      </c>
    </row>
    <row r="48" spans="1:13">
      <c r="A48" s="254">
        <v>38</v>
      </c>
      <c r="B48" t="s">
        <v>300</v>
      </c>
      <c r="C48" s="547">
        <v>3692.05</v>
      </c>
      <c r="D48" s="548">
        <v>3718.0166666666664</v>
      </c>
      <c r="E48" s="548">
        <v>3646.0333333333328</v>
      </c>
      <c r="F48" s="548">
        <v>3600.0166666666664</v>
      </c>
      <c r="G48" s="548">
        <v>3528.0333333333328</v>
      </c>
      <c r="H48" s="548">
        <v>3764.0333333333328</v>
      </c>
      <c r="I48" s="548">
        <v>3836.0166666666664</v>
      </c>
      <c r="J48" s="548">
        <v>3882.0333333333328</v>
      </c>
      <c r="K48" s="547">
        <v>3790</v>
      </c>
      <c r="L48" s="547">
        <v>3672</v>
      </c>
      <c r="M48" s="547">
        <v>0.31869999999999998</v>
      </c>
    </row>
    <row r="49" spans="1:13">
      <c r="A49" s="254">
        <v>39</v>
      </c>
      <c r="B49" t="s">
        <v>301</v>
      </c>
      <c r="C49" s="547">
        <v>2058.5500000000002</v>
      </c>
      <c r="D49" s="548">
        <v>2048.5</v>
      </c>
      <c r="E49" s="548">
        <v>2025.25</v>
      </c>
      <c r="F49" s="548">
        <v>1991.95</v>
      </c>
      <c r="G49" s="548">
        <v>1968.7</v>
      </c>
      <c r="H49" s="548">
        <v>2081.8000000000002</v>
      </c>
      <c r="I49" s="548">
        <v>2105.0500000000002</v>
      </c>
      <c r="J49" s="548">
        <v>2138.35</v>
      </c>
      <c r="K49" s="547">
        <v>2071.75</v>
      </c>
      <c r="L49" s="547">
        <v>2015.2</v>
      </c>
      <c r="M49" s="547">
        <v>1.2981400000000001</v>
      </c>
    </row>
    <row r="50" spans="1:13">
      <c r="A50" s="254">
        <v>40</v>
      </c>
      <c r="B50" t="s">
        <v>302</v>
      </c>
      <c r="C50" s="547">
        <v>6751.15</v>
      </c>
      <c r="D50" s="548">
        <v>6740.05</v>
      </c>
      <c r="E50" s="548">
        <v>6631.1</v>
      </c>
      <c r="F50" s="548">
        <v>6511.05</v>
      </c>
      <c r="G50" s="548">
        <v>6402.1</v>
      </c>
      <c r="H50" s="548">
        <v>6860.1</v>
      </c>
      <c r="I50" s="548">
        <v>6969.0499999999993</v>
      </c>
      <c r="J50" s="548">
        <v>7089.1</v>
      </c>
      <c r="K50" s="547">
        <v>6849</v>
      </c>
      <c r="L50" s="547">
        <v>6620</v>
      </c>
      <c r="M50" s="547">
        <v>0.26412000000000002</v>
      </c>
    </row>
    <row r="51" spans="1:13">
      <c r="A51" s="254">
        <v>41</v>
      </c>
      <c r="B51" t="s">
        <v>52</v>
      </c>
      <c r="C51" s="547">
        <v>922.15</v>
      </c>
      <c r="D51" s="548">
        <v>926.93333333333339</v>
      </c>
      <c r="E51" s="548">
        <v>910.86666666666679</v>
      </c>
      <c r="F51" s="548">
        <v>899.58333333333337</v>
      </c>
      <c r="G51" s="548">
        <v>883.51666666666677</v>
      </c>
      <c r="H51" s="548">
        <v>938.21666666666681</v>
      </c>
      <c r="I51" s="548">
        <v>954.28333333333342</v>
      </c>
      <c r="J51" s="548">
        <v>965.56666666666683</v>
      </c>
      <c r="K51" s="547">
        <v>943</v>
      </c>
      <c r="L51" s="547">
        <v>915.65</v>
      </c>
      <c r="M51" s="547">
        <v>21.094249999999999</v>
      </c>
    </row>
    <row r="52" spans="1:13">
      <c r="A52" s="254">
        <v>42</v>
      </c>
      <c r="B52" t="s">
        <v>303</v>
      </c>
      <c r="C52" s="547">
        <v>489.8</v>
      </c>
      <c r="D52" s="548">
        <v>488.91666666666669</v>
      </c>
      <c r="E52" s="548">
        <v>480.88333333333338</v>
      </c>
      <c r="F52" s="548">
        <v>471.9666666666667</v>
      </c>
      <c r="G52" s="548">
        <v>463.93333333333339</v>
      </c>
      <c r="H52" s="548">
        <v>497.83333333333337</v>
      </c>
      <c r="I52" s="548">
        <v>505.86666666666667</v>
      </c>
      <c r="J52" s="548">
        <v>514.7833333333333</v>
      </c>
      <c r="K52" s="547">
        <v>496.95</v>
      </c>
      <c r="L52" s="547">
        <v>480</v>
      </c>
      <c r="M52" s="547">
        <v>2.5546000000000002</v>
      </c>
    </row>
    <row r="53" spans="1:13">
      <c r="A53" s="254">
        <v>43</v>
      </c>
      <c r="B53" t="s">
        <v>228</v>
      </c>
      <c r="C53" s="547">
        <v>3190.25</v>
      </c>
      <c r="D53" s="548">
        <v>3174.0833333333335</v>
      </c>
      <c r="E53" s="548">
        <v>3106.166666666667</v>
      </c>
      <c r="F53" s="548">
        <v>3022.0833333333335</v>
      </c>
      <c r="G53" s="548">
        <v>2954.166666666667</v>
      </c>
      <c r="H53" s="548">
        <v>3258.166666666667</v>
      </c>
      <c r="I53" s="548">
        <v>3326.0833333333339</v>
      </c>
      <c r="J53" s="548">
        <v>3410.166666666667</v>
      </c>
      <c r="K53" s="547">
        <v>3242</v>
      </c>
      <c r="L53" s="547">
        <v>3090</v>
      </c>
      <c r="M53" s="547">
        <v>9.1819199999999999</v>
      </c>
    </row>
    <row r="54" spans="1:13">
      <c r="A54" s="254">
        <v>44</v>
      </c>
      <c r="B54" t="s">
        <v>54</v>
      </c>
      <c r="C54" s="547">
        <v>777.75</v>
      </c>
      <c r="D54" s="548">
        <v>775.68333333333339</v>
      </c>
      <c r="E54" s="548">
        <v>766.36666666666679</v>
      </c>
      <c r="F54" s="548">
        <v>754.98333333333335</v>
      </c>
      <c r="G54" s="548">
        <v>745.66666666666674</v>
      </c>
      <c r="H54" s="548">
        <v>787.06666666666683</v>
      </c>
      <c r="I54" s="548">
        <v>796.38333333333344</v>
      </c>
      <c r="J54" s="548">
        <v>807.76666666666688</v>
      </c>
      <c r="K54" s="547">
        <v>785</v>
      </c>
      <c r="L54" s="547">
        <v>764.3</v>
      </c>
      <c r="M54" s="547">
        <v>169.56357</v>
      </c>
    </row>
    <row r="55" spans="1:13">
      <c r="A55" s="254">
        <v>45</v>
      </c>
      <c r="B55" t="s">
        <v>304</v>
      </c>
      <c r="C55" s="547">
        <v>2057.25</v>
      </c>
      <c r="D55" s="548">
        <v>2031.1499999999999</v>
      </c>
      <c r="E55" s="548">
        <v>1992.2999999999997</v>
      </c>
      <c r="F55" s="548">
        <v>1927.35</v>
      </c>
      <c r="G55" s="548">
        <v>1888.4999999999998</v>
      </c>
      <c r="H55" s="548">
        <v>2096.0999999999995</v>
      </c>
      <c r="I55" s="548">
        <v>2134.9499999999998</v>
      </c>
      <c r="J55" s="548">
        <v>2199.8999999999996</v>
      </c>
      <c r="K55" s="547">
        <v>2070</v>
      </c>
      <c r="L55" s="547">
        <v>1966.2</v>
      </c>
      <c r="M55" s="547">
        <v>0.98480000000000001</v>
      </c>
    </row>
    <row r="56" spans="1:13">
      <c r="A56" s="254">
        <v>46</v>
      </c>
      <c r="B56" t="s">
        <v>305</v>
      </c>
      <c r="C56" s="547">
        <v>977.45</v>
      </c>
      <c r="D56" s="548">
        <v>965.69999999999993</v>
      </c>
      <c r="E56" s="548">
        <v>949.84999999999991</v>
      </c>
      <c r="F56" s="548">
        <v>922.25</v>
      </c>
      <c r="G56" s="548">
        <v>906.4</v>
      </c>
      <c r="H56" s="548">
        <v>993.29999999999984</v>
      </c>
      <c r="I56" s="548">
        <v>1009.15</v>
      </c>
      <c r="J56" s="548">
        <v>1036.7499999999998</v>
      </c>
      <c r="K56" s="547">
        <v>981.55</v>
      </c>
      <c r="L56" s="547">
        <v>938.1</v>
      </c>
      <c r="M56" s="547">
        <v>7.0207800000000002</v>
      </c>
    </row>
    <row r="57" spans="1:13">
      <c r="A57" s="254">
        <v>47</v>
      </c>
      <c r="B57" t="s">
        <v>306</v>
      </c>
      <c r="C57" s="547">
        <v>589.04999999999995</v>
      </c>
      <c r="D57" s="548">
        <v>592.35</v>
      </c>
      <c r="E57" s="548">
        <v>581.70000000000005</v>
      </c>
      <c r="F57" s="548">
        <v>574.35</v>
      </c>
      <c r="G57" s="548">
        <v>563.70000000000005</v>
      </c>
      <c r="H57" s="548">
        <v>599.70000000000005</v>
      </c>
      <c r="I57" s="548">
        <v>610.34999999999991</v>
      </c>
      <c r="J57" s="548">
        <v>617.70000000000005</v>
      </c>
      <c r="K57" s="547">
        <v>603</v>
      </c>
      <c r="L57" s="547">
        <v>585</v>
      </c>
      <c r="M57" s="547">
        <v>3.5524800000000001</v>
      </c>
    </row>
    <row r="58" spans="1:13">
      <c r="A58" s="254">
        <v>48</v>
      </c>
      <c r="B58" t="s">
        <v>55</v>
      </c>
      <c r="C58" s="547">
        <v>4165.7</v>
      </c>
      <c r="D58" s="548">
        <v>4160.5666666666666</v>
      </c>
      <c r="E58" s="548">
        <v>4116.1333333333332</v>
      </c>
      <c r="F58" s="548">
        <v>4066.5666666666666</v>
      </c>
      <c r="G58" s="548">
        <v>4022.1333333333332</v>
      </c>
      <c r="H58" s="548">
        <v>4210.1333333333332</v>
      </c>
      <c r="I58" s="548">
        <v>4254.5666666666657</v>
      </c>
      <c r="J58" s="548">
        <v>4304.1333333333332</v>
      </c>
      <c r="K58" s="547">
        <v>4205</v>
      </c>
      <c r="L58" s="547">
        <v>4111</v>
      </c>
      <c r="M58" s="547">
        <v>5.5438299999999998</v>
      </c>
    </row>
    <row r="59" spans="1:13">
      <c r="A59" s="254">
        <v>49</v>
      </c>
      <c r="B59" t="s">
        <v>307</v>
      </c>
      <c r="C59" s="547">
        <v>241.25</v>
      </c>
      <c r="D59" s="548">
        <v>240.4</v>
      </c>
      <c r="E59" s="548">
        <v>235.9</v>
      </c>
      <c r="F59" s="548">
        <v>230.55</v>
      </c>
      <c r="G59" s="548">
        <v>226.05</v>
      </c>
      <c r="H59" s="548">
        <v>245.75</v>
      </c>
      <c r="I59" s="548">
        <v>250.25</v>
      </c>
      <c r="J59" s="548">
        <v>255.6</v>
      </c>
      <c r="K59" s="547">
        <v>244.9</v>
      </c>
      <c r="L59" s="547">
        <v>235.05</v>
      </c>
      <c r="M59" s="547">
        <v>14.612909999999999</v>
      </c>
    </row>
    <row r="60" spans="1:13" ht="12" customHeight="1">
      <c r="A60" s="254">
        <v>50</v>
      </c>
      <c r="B60" t="s">
        <v>308</v>
      </c>
      <c r="C60" s="547">
        <v>1018.4</v>
      </c>
      <c r="D60" s="548">
        <v>1032.6333333333332</v>
      </c>
      <c r="E60" s="548">
        <v>994.46666666666647</v>
      </c>
      <c r="F60" s="548">
        <v>970.5333333333333</v>
      </c>
      <c r="G60" s="548">
        <v>932.36666666666656</v>
      </c>
      <c r="H60" s="548">
        <v>1056.5666666666664</v>
      </c>
      <c r="I60" s="548">
        <v>1094.7333333333333</v>
      </c>
      <c r="J60" s="548">
        <v>1118.6666666666663</v>
      </c>
      <c r="K60" s="547">
        <v>1070.8</v>
      </c>
      <c r="L60" s="547">
        <v>1008.7</v>
      </c>
      <c r="M60" s="547">
        <v>5.4018800000000002</v>
      </c>
    </row>
    <row r="61" spans="1:13">
      <c r="A61" s="254">
        <v>51</v>
      </c>
      <c r="B61" t="s">
        <v>58</v>
      </c>
      <c r="C61" s="547">
        <v>5705.15</v>
      </c>
      <c r="D61" s="548">
        <v>5724.7166666666672</v>
      </c>
      <c r="E61" s="548">
        <v>5650.4333333333343</v>
      </c>
      <c r="F61" s="548">
        <v>5595.7166666666672</v>
      </c>
      <c r="G61" s="548">
        <v>5521.4333333333343</v>
      </c>
      <c r="H61" s="548">
        <v>5779.4333333333343</v>
      </c>
      <c r="I61" s="548">
        <v>5853.7166666666672</v>
      </c>
      <c r="J61" s="548">
        <v>5908.4333333333343</v>
      </c>
      <c r="K61" s="547">
        <v>5799</v>
      </c>
      <c r="L61" s="547">
        <v>5670</v>
      </c>
      <c r="M61" s="547">
        <v>23.463950000000001</v>
      </c>
    </row>
    <row r="62" spans="1:13">
      <c r="A62" s="254">
        <v>52</v>
      </c>
      <c r="B62" t="s">
        <v>57</v>
      </c>
      <c r="C62" s="547">
        <v>10185.65</v>
      </c>
      <c r="D62" s="548">
        <v>10265.549999999999</v>
      </c>
      <c r="E62" s="548">
        <v>10032.299999999999</v>
      </c>
      <c r="F62" s="548">
        <v>9878.9500000000007</v>
      </c>
      <c r="G62" s="548">
        <v>9645.7000000000007</v>
      </c>
      <c r="H62" s="548">
        <v>10418.899999999998</v>
      </c>
      <c r="I62" s="548">
        <v>10652.149999999998</v>
      </c>
      <c r="J62" s="548">
        <v>10805.499999999996</v>
      </c>
      <c r="K62" s="547">
        <v>10498.8</v>
      </c>
      <c r="L62" s="547">
        <v>10112.200000000001</v>
      </c>
      <c r="M62" s="547">
        <v>5.8225899999999999</v>
      </c>
    </row>
    <row r="63" spans="1:13">
      <c r="A63" s="254">
        <v>53</v>
      </c>
      <c r="B63" t="s">
        <v>229</v>
      </c>
      <c r="C63" s="547">
        <v>3600</v>
      </c>
      <c r="D63" s="548">
        <v>3601.5166666666664</v>
      </c>
      <c r="E63" s="548">
        <v>3581.5333333333328</v>
      </c>
      <c r="F63" s="548">
        <v>3563.0666666666666</v>
      </c>
      <c r="G63" s="548">
        <v>3543.083333333333</v>
      </c>
      <c r="H63" s="548">
        <v>3619.9833333333327</v>
      </c>
      <c r="I63" s="548">
        <v>3639.9666666666662</v>
      </c>
      <c r="J63" s="548">
        <v>3658.4333333333325</v>
      </c>
      <c r="K63" s="547">
        <v>3621.5</v>
      </c>
      <c r="L63" s="547">
        <v>3583.05</v>
      </c>
      <c r="M63" s="547">
        <v>0.26435999999999998</v>
      </c>
    </row>
    <row r="64" spans="1:13">
      <c r="A64" s="254">
        <v>54</v>
      </c>
      <c r="B64" t="s">
        <v>59</v>
      </c>
      <c r="C64" s="547">
        <v>1613.75</v>
      </c>
      <c r="D64" s="548">
        <v>1613.75</v>
      </c>
      <c r="E64" s="548">
        <v>1598</v>
      </c>
      <c r="F64" s="548">
        <v>1582.25</v>
      </c>
      <c r="G64" s="548">
        <v>1566.5</v>
      </c>
      <c r="H64" s="548">
        <v>1629.5</v>
      </c>
      <c r="I64" s="548">
        <v>1645.25</v>
      </c>
      <c r="J64" s="548">
        <v>1661</v>
      </c>
      <c r="K64" s="547">
        <v>1629.5</v>
      </c>
      <c r="L64" s="547">
        <v>1598</v>
      </c>
      <c r="M64" s="547">
        <v>12.148569999999999</v>
      </c>
    </row>
    <row r="65" spans="1:13">
      <c r="A65" s="254">
        <v>55</v>
      </c>
      <c r="B65" t="s">
        <v>309</v>
      </c>
      <c r="C65" s="547">
        <v>114.3</v>
      </c>
      <c r="D65" s="548">
        <v>114.35000000000001</v>
      </c>
      <c r="E65" s="548">
        <v>112.95000000000002</v>
      </c>
      <c r="F65" s="548">
        <v>111.60000000000001</v>
      </c>
      <c r="G65" s="548">
        <v>110.20000000000002</v>
      </c>
      <c r="H65" s="548">
        <v>115.70000000000002</v>
      </c>
      <c r="I65" s="548">
        <v>117.10000000000002</v>
      </c>
      <c r="J65" s="548">
        <v>118.45000000000002</v>
      </c>
      <c r="K65" s="547">
        <v>115.75</v>
      </c>
      <c r="L65" s="547">
        <v>113</v>
      </c>
      <c r="M65" s="547">
        <v>2.4933399999999999</v>
      </c>
    </row>
    <row r="66" spans="1:13">
      <c r="A66" s="254">
        <v>56</v>
      </c>
      <c r="B66" t="s">
        <v>310</v>
      </c>
      <c r="C66" s="547">
        <v>159.65</v>
      </c>
      <c r="D66" s="548">
        <v>158.98333333333335</v>
      </c>
      <c r="E66" s="548">
        <v>157.66666666666669</v>
      </c>
      <c r="F66" s="548">
        <v>155.68333333333334</v>
      </c>
      <c r="G66" s="548">
        <v>154.36666666666667</v>
      </c>
      <c r="H66" s="548">
        <v>160.9666666666667</v>
      </c>
      <c r="I66" s="548">
        <v>162.28333333333336</v>
      </c>
      <c r="J66" s="548">
        <v>164.26666666666671</v>
      </c>
      <c r="K66" s="547">
        <v>160.30000000000001</v>
      </c>
      <c r="L66" s="547">
        <v>157</v>
      </c>
      <c r="M66" s="547">
        <v>6.3150199999999996</v>
      </c>
    </row>
    <row r="67" spans="1:13">
      <c r="A67" s="254">
        <v>57</v>
      </c>
      <c r="B67" t="s">
        <v>230</v>
      </c>
      <c r="C67" s="547">
        <v>348.25</v>
      </c>
      <c r="D67" s="548">
        <v>348.56666666666661</v>
      </c>
      <c r="E67" s="548">
        <v>343.3333333333332</v>
      </c>
      <c r="F67" s="548">
        <v>338.41666666666657</v>
      </c>
      <c r="G67" s="548">
        <v>333.18333333333317</v>
      </c>
      <c r="H67" s="548">
        <v>353.48333333333323</v>
      </c>
      <c r="I67" s="548">
        <v>358.71666666666658</v>
      </c>
      <c r="J67" s="548">
        <v>363.63333333333327</v>
      </c>
      <c r="K67" s="547">
        <v>353.8</v>
      </c>
      <c r="L67" s="547">
        <v>343.65</v>
      </c>
      <c r="M67" s="547">
        <v>105.56444</v>
      </c>
    </row>
    <row r="68" spans="1:13">
      <c r="A68" s="254">
        <v>58</v>
      </c>
      <c r="B68" t="s">
        <v>60</v>
      </c>
      <c r="C68" s="547">
        <v>84.2</v>
      </c>
      <c r="D68" s="548">
        <v>82.95</v>
      </c>
      <c r="E68" s="548">
        <v>80.400000000000006</v>
      </c>
      <c r="F68" s="548">
        <v>76.600000000000009</v>
      </c>
      <c r="G68" s="548">
        <v>74.050000000000011</v>
      </c>
      <c r="H68" s="548">
        <v>86.75</v>
      </c>
      <c r="I68" s="548">
        <v>89.299999999999983</v>
      </c>
      <c r="J68" s="548">
        <v>93.1</v>
      </c>
      <c r="K68" s="547">
        <v>85.5</v>
      </c>
      <c r="L68" s="547">
        <v>79.150000000000006</v>
      </c>
      <c r="M68" s="547">
        <v>1098.3301799999999</v>
      </c>
    </row>
    <row r="69" spans="1:13">
      <c r="A69" s="254">
        <v>59</v>
      </c>
      <c r="B69" t="s">
        <v>61</v>
      </c>
      <c r="C69" s="547">
        <v>84.7</v>
      </c>
      <c r="D69" s="548">
        <v>80.13333333333334</v>
      </c>
      <c r="E69" s="548">
        <v>75.566666666666677</v>
      </c>
      <c r="F69" s="548">
        <v>66.433333333333337</v>
      </c>
      <c r="G69" s="548">
        <v>61.866666666666674</v>
      </c>
      <c r="H69" s="548">
        <v>89.26666666666668</v>
      </c>
      <c r="I69" s="548">
        <v>93.833333333333343</v>
      </c>
      <c r="J69" s="548">
        <v>102.96666666666668</v>
      </c>
      <c r="K69" s="547">
        <v>84.7</v>
      </c>
      <c r="L69" s="547">
        <v>71</v>
      </c>
      <c r="M69" s="547">
        <v>1056.7863199999999</v>
      </c>
    </row>
    <row r="70" spans="1:13">
      <c r="A70" s="254">
        <v>60</v>
      </c>
      <c r="B70" t="s">
        <v>311</v>
      </c>
      <c r="C70" s="547">
        <v>22.85</v>
      </c>
      <c r="D70" s="548">
        <v>21.900000000000002</v>
      </c>
      <c r="E70" s="548">
        <v>20.950000000000003</v>
      </c>
      <c r="F70" s="548">
        <v>19.05</v>
      </c>
      <c r="G70" s="548">
        <v>18.100000000000001</v>
      </c>
      <c r="H70" s="548">
        <v>23.800000000000004</v>
      </c>
      <c r="I70" s="548">
        <v>24.75</v>
      </c>
      <c r="J70" s="548">
        <v>26.650000000000006</v>
      </c>
      <c r="K70" s="547">
        <v>22.85</v>
      </c>
      <c r="L70" s="547">
        <v>20</v>
      </c>
      <c r="M70" s="547">
        <v>447.06574000000001</v>
      </c>
    </row>
    <row r="71" spans="1:13">
      <c r="A71" s="254">
        <v>61</v>
      </c>
      <c r="B71" t="s">
        <v>62</v>
      </c>
      <c r="C71" s="547">
        <v>1509.35</v>
      </c>
      <c r="D71" s="548">
        <v>1512.55</v>
      </c>
      <c r="E71" s="548">
        <v>1495.8999999999999</v>
      </c>
      <c r="F71" s="548">
        <v>1482.4499999999998</v>
      </c>
      <c r="G71" s="548">
        <v>1465.7999999999997</v>
      </c>
      <c r="H71" s="548">
        <v>1526</v>
      </c>
      <c r="I71" s="548">
        <v>1542.65</v>
      </c>
      <c r="J71" s="548">
        <v>1556.1000000000001</v>
      </c>
      <c r="K71" s="547">
        <v>1529.2</v>
      </c>
      <c r="L71" s="547">
        <v>1499.1</v>
      </c>
      <c r="M71" s="547">
        <v>5.88985</v>
      </c>
    </row>
    <row r="72" spans="1:13">
      <c r="A72" s="254">
        <v>62</v>
      </c>
      <c r="B72" t="s">
        <v>312</v>
      </c>
      <c r="C72" s="547">
        <v>5148.25</v>
      </c>
      <c r="D72" s="548">
        <v>5178.7666666666664</v>
      </c>
      <c r="E72" s="548">
        <v>5107.4833333333327</v>
      </c>
      <c r="F72" s="548">
        <v>5066.7166666666662</v>
      </c>
      <c r="G72" s="548">
        <v>4995.4333333333325</v>
      </c>
      <c r="H72" s="548">
        <v>5219.5333333333328</v>
      </c>
      <c r="I72" s="548">
        <v>5290.8166666666657</v>
      </c>
      <c r="J72" s="548">
        <v>5331.583333333333</v>
      </c>
      <c r="K72" s="547">
        <v>5250.05</v>
      </c>
      <c r="L72" s="547">
        <v>5138</v>
      </c>
      <c r="M72" s="547">
        <v>0.21421000000000001</v>
      </c>
    </row>
    <row r="73" spans="1:13">
      <c r="A73" s="254">
        <v>63</v>
      </c>
      <c r="B73" t="s">
        <v>65</v>
      </c>
      <c r="C73" s="547">
        <v>752.25</v>
      </c>
      <c r="D73" s="548">
        <v>753.4</v>
      </c>
      <c r="E73" s="548">
        <v>744.84999999999991</v>
      </c>
      <c r="F73" s="548">
        <v>737.44999999999993</v>
      </c>
      <c r="G73" s="548">
        <v>728.89999999999986</v>
      </c>
      <c r="H73" s="548">
        <v>760.8</v>
      </c>
      <c r="I73" s="548">
        <v>769.34999999999991</v>
      </c>
      <c r="J73" s="548">
        <v>776.75</v>
      </c>
      <c r="K73" s="547">
        <v>761.95</v>
      </c>
      <c r="L73" s="547">
        <v>746</v>
      </c>
      <c r="M73" s="547">
        <v>10.06265</v>
      </c>
    </row>
    <row r="74" spans="1:13">
      <c r="A74" s="254">
        <v>64</v>
      </c>
      <c r="B74" t="s">
        <v>313</v>
      </c>
      <c r="C74" s="547">
        <v>345</v>
      </c>
      <c r="D74" s="548">
        <v>344.2833333333333</v>
      </c>
      <c r="E74" s="548">
        <v>342.01666666666659</v>
      </c>
      <c r="F74" s="548">
        <v>339.0333333333333</v>
      </c>
      <c r="G74" s="548">
        <v>336.76666666666659</v>
      </c>
      <c r="H74" s="548">
        <v>347.26666666666659</v>
      </c>
      <c r="I74" s="548">
        <v>349.53333333333325</v>
      </c>
      <c r="J74" s="548">
        <v>352.51666666666659</v>
      </c>
      <c r="K74" s="547">
        <v>346.55</v>
      </c>
      <c r="L74" s="547">
        <v>341.3</v>
      </c>
      <c r="M74" s="547">
        <v>2.5390299999999999</v>
      </c>
    </row>
    <row r="75" spans="1:13">
      <c r="A75" s="254">
        <v>65</v>
      </c>
      <c r="B75" t="s">
        <v>64</v>
      </c>
      <c r="C75" s="547">
        <v>139.1</v>
      </c>
      <c r="D75" s="548">
        <v>136.98333333333335</v>
      </c>
      <c r="E75" s="548">
        <v>134.2166666666667</v>
      </c>
      <c r="F75" s="548">
        <v>129.33333333333334</v>
      </c>
      <c r="G75" s="548">
        <v>126.56666666666669</v>
      </c>
      <c r="H75" s="548">
        <v>141.8666666666667</v>
      </c>
      <c r="I75" s="548">
        <v>144.63333333333335</v>
      </c>
      <c r="J75" s="548">
        <v>149.51666666666671</v>
      </c>
      <c r="K75" s="547">
        <v>139.75</v>
      </c>
      <c r="L75" s="547">
        <v>132.1</v>
      </c>
      <c r="M75" s="547">
        <v>154.10571999999999</v>
      </c>
    </row>
    <row r="76" spans="1:13" s="13" customFormat="1">
      <c r="A76" s="254">
        <v>66</v>
      </c>
      <c r="B76" t="s">
        <v>66</v>
      </c>
      <c r="C76" s="547">
        <v>637.75</v>
      </c>
      <c r="D76" s="548">
        <v>640.11666666666667</v>
      </c>
      <c r="E76" s="548">
        <v>626.83333333333337</v>
      </c>
      <c r="F76" s="548">
        <v>615.91666666666674</v>
      </c>
      <c r="G76" s="548">
        <v>602.63333333333344</v>
      </c>
      <c r="H76" s="548">
        <v>651.0333333333333</v>
      </c>
      <c r="I76" s="548">
        <v>664.31666666666661</v>
      </c>
      <c r="J76" s="548">
        <v>675.23333333333323</v>
      </c>
      <c r="K76" s="547">
        <v>653.4</v>
      </c>
      <c r="L76" s="547">
        <v>629.20000000000005</v>
      </c>
      <c r="M76" s="547">
        <v>35.84057</v>
      </c>
    </row>
    <row r="77" spans="1:13" s="13" customFormat="1">
      <c r="A77" s="254">
        <v>67</v>
      </c>
      <c r="B77" t="s">
        <v>69</v>
      </c>
      <c r="C77" s="547">
        <v>40.049999999999997</v>
      </c>
      <c r="D77" s="548">
        <v>39.983333333333327</v>
      </c>
      <c r="E77" s="548">
        <v>39.166666666666657</v>
      </c>
      <c r="F77" s="548">
        <v>38.283333333333331</v>
      </c>
      <c r="G77" s="548">
        <v>37.466666666666661</v>
      </c>
      <c r="H77" s="548">
        <v>40.866666666666653</v>
      </c>
      <c r="I77" s="548">
        <v>41.68333333333333</v>
      </c>
      <c r="J77" s="548">
        <v>42.566666666666649</v>
      </c>
      <c r="K77" s="547">
        <v>40.799999999999997</v>
      </c>
      <c r="L77" s="547">
        <v>39.1</v>
      </c>
      <c r="M77" s="547">
        <v>719.63620000000003</v>
      </c>
    </row>
    <row r="78" spans="1:13" s="13" customFormat="1">
      <c r="A78" s="254">
        <v>68</v>
      </c>
      <c r="B78" t="s">
        <v>73</v>
      </c>
      <c r="C78" s="547">
        <v>411.7</v>
      </c>
      <c r="D78" s="548">
        <v>409.04999999999995</v>
      </c>
      <c r="E78" s="548">
        <v>404.19999999999993</v>
      </c>
      <c r="F78" s="548">
        <v>396.7</v>
      </c>
      <c r="G78" s="548">
        <v>391.84999999999997</v>
      </c>
      <c r="H78" s="548">
        <v>416.5499999999999</v>
      </c>
      <c r="I78" s="548">
        <v>421.39999999999992</v>
      </c>
      <c r="J78" s="548">
        <v>428.89999999999986</v>
      </c>
      <c r="K78" s="547">
        <v>413.9</v>
      </c>
      <c r="L78" s="547">
        <v>401.55</v>
      </c>
      <c r="M78" s="547">
        <v>85.894310000000004</v>
      </c>
    </row>
    <row r="79" spans="1:13" s="13" customFormat="1">
      <c r="A79" s="254">
        <v>69</v>
      </c>
      <c r="B79" t="s">
        <v>740</v>
      </c>
      <c r="C79" s="547">
        <v>9748.35</v>
      </c>
      <c r="D79" s="548">
        <v>9735.8666666666668</v>
      </c>
      <c r="E79" s="548">
        <v>9686.7333333333336</v>
      </c>
      <c r="F79" s="548">
        <v>9625.1166666666668</v>
      </c>
      <c r="G79" s="548">
        <v>9575.9833333333336</v>
      </c>
      <c r="H79" s="548">
        <v>9797.4833333333336</v>
      </c>
      <c r="I79" s="548">
        <v>9846.6166666666686</v>
      </c>
      <c r="J79" s="548">
        <v>9908.2333333333336</v>
      </c>
      <c r="K79" s="547">
        <v>9785</v>
      </c>
      <c r="L79" s="547">
        <v>9674.25</v>
      </c>
      <c r="M79" s="547">
        <v>2.6759999999999999E-2</v>
      </c>
    </row>
    <row r="80" spans="1:13" s="13" customFormat="1">
      <c r="A80" s="254">
        <v>70</v>
      </c>
      <c r="B80" t="s">
        <v>68</v>
      </c>
      <c r="C80" s="547">
        <v>593.85</v>
      </c>
      <c r="D80" s="548">
        <v>594.23333333333335</v>
      </c>
      <c r="E80" s="548">
        <v>589.66666666666674</v>
      </c>
      <c r="F80" s="548">
        <v>585.48333333333335</v>
      </c>
      <c r="G80" s="548">
        <v>580.91666666666674</v>
      </c>
      <c r="H80" s="548">
        <v>598.41666666666674</v>
      </c>
      <c r="I80" s="548">
        <v>602.98333333333335</v>
      </c>
      <c r="J80" s="548">
        <v>607.16666666666674</v>
      </c>
      <c r="K80" s="547">
        <v>598.79999999999995</v>
      </c>
      <c r="L80" s="547">
        <v>590.04999999999995</v>
      </c>
      <c r="M80" s="547">
        <v>161.33750000000001</v>
      </c>
    </row>
    <row r="81" spans="1:13" s="13" customFormat="1">
      <c r="A81" s="254">
        <v>71</v>
      </c>
      <c r="B81" t="s">
        <v>70</v>
      </c>
      <c r="C81" s="547">
        <v>418.7</v>
      </c>
      <c r="D81" s="548">
        <v>418.95</v>
      </c>
      <c r="E81" s="548">
        <v>414.95</v>
      </c>
      <c r="F81" s="548">
        <v>411.2</v>
      </c>
      <c r="G81" s="548">
        <v>407.2</v>
      </c>
      <c r="H81" s="548">
        <v>422.7</v>
      </c>
      <c r="I81" s="548">
        <v>426.7</v>
      </c>
      <c r="J81" s="548">
        <v>430.45</v>
      </c>
      <c r="K81" s="547">
        <v>422.95</v>
      </c>
      <c r="L81" s="547">
        <v>415.2</v>
      </c>
      <c r="M81" s="547">
        <v>73.950239999999994</v>
      </c>
    </row>
    <row r="82" spans="1:13" s="13" customFormat="1">
      <c r="A82" s="254">
        <v>72</v>
      </c>
      <c r="B82" t="s">
        <v>314</v>
      </c>
      <c r="C82" s="547">
        <v>889.85</v>
      </c>
      <c r="D82" s="548">
        <v>892.75</v>
      </c>
      <c r="E82" s="548">
        <v>877.1</v>
      </c>
      <c r="F82" s="548">
        <v>864.35</v>
      </c>
      <c r="G82" s="548">
        <v>848.7</v>
      </c>
      <c r="H82" s="548">
        <v>905.5</v>
      </c>
      <c r="I82" s="548">
        <v>921.15000000000009</v>
      </c>
      <c r="J82" s="548">
        <v>933.9</v>
      </c>
      <c r="K82" s="547">
        <v>908.4</v>
      </c>
      <c r="L82" s="547">
        <v>880</v>
      </c>
      <c r="M82" s="547">
        <v>1.6343700000000001</v>
      </c>
    </row>
    <row r="83" spans="1:13" s="13" customFormat="1">
      <c r="A83" s="254">
        <v>73</v>
      </c>
      <c r="B83" t="s">
        <v>315</v>
      </c>
      <c r="C83" s="547">
        <v>243.05</v>
      </c>
      <c r="D83" s="548">
        <v>243.78333333333333</v>
      </c>
      <c r="E83" s="548">
        <v>240.56666666666666</v>
      </c>
      <c r="F83" s="548">
        <v>238.08333333333334</v>
      </c>
      <c r="G83" s="548">
        <v>234.86666666666667</v>
      </c>
      <c r="H83" s="548">
        <v>246.26666666666665</v>
      </c>
      <c r="I83" s="548">
        <v>249.48333333333329</v>
      </c>
      <c r="J83" s="548">
        <v>251.96666666666664</v>
      </c>
      <c r="K83" s="547">
        <v>247</v>
      </c>
      <c r="L83" s="547">
        <v>241.3</v>
      </c>
      <c r="M83" s="547">
        <v>5.1807400000000001</v>
      </c>
    </row>
    <row r="84" spans="1:13" s="13" customFormat="1">
      <c r="A84" s="254">
        <v>74</v>
      </c>
      <c r="B84" t="s">
        <v>316</v>
      </c>
      <c r="C84" s="547">
        <v>178.15</v>
      </c>
      <c r="D84" s="548">
        <v>180.1</v>
      </c>
      <c r="E84" s="548">
        <v>175.7</v>
      </c>
      <c r="F84" s="548">
        <v>173.25</v>
      </c>
      <c r="G84" s="548">
        <v>168.85</v>
      </c>
      <c r="H84" s="548">
        <v>182.54999999999998</v>
      </c>
      <c r="I84" s="548">
        <v>186.95000000000002</v>
      </c>
      <c r="J84" s="548">
        <v>189.39999999999998</v>
      </c>
      <c r="K84" s="547">
        <v>184.5</v>
      </c>
      <c r="L84" s="547">
        <v>177.65</v>
      </c>
      <c r="M84" s="547">
        <v>4.5085300000000004</v>
      </c>
    </row>
    <row r="85" spans="1:13" s="13" customFormat="1">
      <c r="A85" s="254">
        <v>75</v>
      </c>
      <c r="B85" t="s">
        <v>317</v>
      </c>
      <c r="C85" s="547">
        <v>4753.1499999999996</v>
      </c>
      <c r="D85" s="548">
        <v>4797.3833333333332</v>
      </c>
      <c r="E85" s="548">
        <v>4645.7666666666664</v>
      </c>
      <c r="F85" s="548">
        <v>4538.3833333333332</v>
      </c>
      <c r="G85" s="548">
        <v>4386.7666666666664</v>
      </c>
      <c r="H85" s="548">
        <v>4904.7666666666664</v>
      </c>
      <c r="I85" s="548">
        <v>5056.3833333333332</v>
      </c>
      <c r="J85" s="548">
        <v>5163.7666666666664</v>
      </c>
      <c r="K85" s="547">
        <v>4949</v>
      </c>
      <c r="L85" s="547">
        <v>4690</v>
      </c>
      <c r="M85" s="547">
        <v>0.48637000000000002</v>
      </c>
    </row>
    <row r="86" spans="1:13" s="13" customFormat="1">
      <c r="A86" s="254">
        <v>76</v>
      </c>
      <c r="B86" t="s">
        <v>318</v>
      </c>
      <c r="C86" s="547">
        <v>806.65</v>
      </c>
      <c r="D86" s="548">
        <v>810.76666666666677</v>
      </c>
      <c r="E86" s="548">
        <v>797.78333333333353</v>
      </c>
      <c r="F86" s="548">
        <v>788.91666666666674</v>
      </c>
      <c r="G86" s="548">
        <v>775.93333333333351</v>
      </c>
      <c r="H86" s="548">
        <v>819.63333333333355</v>
      </c>
      <c r="I86" s="548">
        <v>832.6166666666669</v>
      </c>
      <c r="J86" s="548">
        <v>841.48333333333358</v>
      </c>
      <c r="K86" s="547">
        <v>823.75</v>
      </c>
      <c r="L86" s="547">
        <v>801.9</v>
      </c>
      <c r="M86" s="547">
        <v>2.1166</v>
      </c>
    </row>
    <row r="87" spans="1:13" s="13" customFormat="1">
      <c r="A87" s="254">
        <v>77</v>
      </c>
      <c r="B87" t="s">
        <v>231</v>
      </c>
      <c r="C87" s="547">
        <v>1191.8499999999999</v>
      </c>
      <c r="D87" s="548">
        <v>1196.9333333333334</v>
      </c>
      <c r="E87" s="548">
        <v>1184.9166666666667</v>
      </c>
      <c r="F87" s="548">
        <v>1177.9833333333333</v>
      </c>
      <c r="G87" s="548">
        <v>1165.9666666666667</v>
      </c>
      <c r="H87" s="548">
        <v>1203.8666666666668</v>
      </c>
      <c r="I87" s="548">
        <v>1215.8833333333332</v>
      </c>
      <c r="J87" s="548">
        <v>1222.8166666666668</v>
      </c>
      <c r="K87" s="547">
        <v>1208.95</v>
      </c>
      <c r="L87" s="547">
        <v>1190</v>
      </c>
      <c r="M87" s="547">
        <v>0.33291999999999999</v>
      </c>
    </row>
    <row r="88" spans="1:13" s="13" customFormat="1">
      <c r="A88" s="254">
        <v>78</v>
      </c>
      <c r="B88" t="s">
        <v>319</v>
      </c>
      <c r="C88" s="547">
        <v>73</v>
      </c>
      <c r="D88" s="548">
        <v>72.399999999999991</v>
      </c>
      <c r="E88" s="548">
        <v>71.399999999999977</v>
      </c>
      <c r="F88" s="548">
        <v>69.799999999999983</v>
      </c>
      <c r="G88" s="548">
        <v>68.799999999999969</v>
      </c>
      <c r="H88" s="548">
        <v>73.999999999999986</v>
      </c>
      <c r="I88" s="548">
        <v>75.000000000000014</v>
      </c>
      <c r="J88" s="548">
        <v>76.599999999999994</v>
      </c>
      <c r="K88" s="547">
        <v>73.400000000000006</v>
      </c>
      <c r="L88" s="547">
        <v>70.8</v>
      </c>
      <c r="M88" s="547">
        <v>18.15343</v>
      </c>
    </row>
    <row r="89" spans="1:13" s="13" customFormat="1">
      <c r="A89" s="254">
        <v>79</v>
      </c>
      <c r="B89" t="s">
        <v>71</v>
      </c>
      <c r="C89" s="547">
        <v>15795</v>
      </c>
      <c r="D89" s="548">
        <v>15705.9</v>
      </c>
      <c r="E89" s="548">
        <v>15526.8</v>
      </c>
      <c r="F89" s="548">
        <v>15258.6</v>
      </c>
      <c r="G89" s="548">
        <v>15079.5</v>
      </c>
      <c r="H89" s="548">
        <v>15974.099999999999</v>
      </c>
      <c r="I89" s="548">
        <v>16153.2</v>
      </c>
      <c r="J89" s="548">
        <v>16421.399999999998</v>
      </c>
      <c r="K89" s="547">
        <v>15885</v>
      </c>
      <c r="L89" s="547">
        <v>15437.7</v>
      </c>
      <c r="M89" s="547">
        <v>0.46934999999999999</v>
      </c>
    </row>
    <row r="90" spans="1:13" s="13" customFormat="1">
      <c r="A90" s="254">
        <v>80</v>
      </c>
      <c r="B90" t="s">
        <v>320</v>
      </c>
      <c r="C90" s="547">
        <v>281.75</v>
      </c>
      <c r="D90" s="548">
        <v>283.03333333333336</v>
      </c>
      <c r="E90" s="548">
        <v>276.7166666666667</v>
      </c>
      <c r="F90" s="548">
        <v>271.68333333333334</v>
      </c>
      <c r="G90" s="548">
        <v>265.36666666666667</v>
      </c>
      <c r="H90" s="548">
        <v>288.06666666666672</v>
      </c>
      <c r="I90" s="548">
        <v>294.38333333333344</v>
      </c>
      <c r="J90" s="548">
        <v>299.41666666666674</v>
      </c>
      <c r="K90" s="547">
        <v>289.35000000000002</v>
      </c>
      <c r="L90" s="547">
        <v>278</v>
      </c>
      <c r="M90" s="547">
        <v>1.4326399999999999</v>
      </c>
    </row>
    <row r="91" spans="1:13" s="13" customFormat="1">
      <c r="A91" s="254">
        <v>81</v>
      </c>
      <c r="B91" t="s">
        <v>74</v>
      </c>
      <c r="C91" s="547">
        <v>3364</v>
      </c>
      <c r="D91" s="548">
        <v>3376.2833333333333</v>
      </c>
      <c r="E91" s="548">
        <v>3347.7166666666667</v>
      </c>
      <c r="F91" s="548">
        <v>3331.4333333333334</v>
      </c>
      <c r="G91" s="548">
        <v>3302.8666666666668</v>
      </c>
      <c r="H91" s="548">
        <v>3392.5666666666666</v>
      </c>
      <c r="I91" s="548">
        <v>3421.1333333333332</v>
      </c>
      <c r="J91" s="548">
        <v>3437.4166666666665</v>
      </c>
      <c r="K91" s="547">
        <v>3404.85</v>
      </c>
      <c r="L91" s="547">
        <v>3360</v>
      </c>
      <c r="M91" s="547">
        <v>8.6657100000000007</v>
      </c>
    </row>
    <row r="92" spans="1:13" s="13" customFormat="1">
      <c r="A92" s="254">
        <v>82</v>
      </c>
      <c r="B92" t="s">
        <v>321</v>
      </c>
      <c r="C92" s="547">
        <v>484.05</v>
      </c>
      <c r="D92" s="548">
        <v>486</v>
      </c>
      <c r="E92" s="548">
        <v>479.55</v>
      </c>
      <c r="F92" s="548">
        <v>475.05</v>
      </c>
      <c r="G92" s="548">
        <v>468.6</v>
      </c>
      <c r="H92" s="548">
        <v>490.5</v>
      </c>
      <c r="I92" s="548">
        <v>496.95000000000005</v>
      </c>
      <c r="J92" s="548">
        <v>501.45</v>
      </c>
      <c r="K92" s="547">
        <v>492.45</v>
      </c>
      <c r="L92" s="547">
        <v>481.5</v>
      </c>
      <c r="M92" s="547">
        <v>0.75895999999999997</v>
      </c>
    </row>
    <row r="93" spans="1:13" s="13" customFormat="1">
      <c r="A93" s="254">
        <v>83</v>
      </c>
      <c r="B93" t="s">
        <v>322</v>
      </c>
      <c r="C93" s="547">
        <v>240.05</v>
      </c>
      <c r="D93" s="548">
        <v>241.61666666666667</v>
      </c>
      <c r="E93" s="548">
        <v>237.23333333333335</v>
      </c>
      <c r="F93" s="548">
        <v>234.41666666666669</v>
      </c>
      <c r="G93" s="548">
        <v>230.03333333333336</v>
      </c>
      <c r="H93" s="548">
        <v>244.43333333333334</v>
      </c>
      <c r="I93" s="548">
        <v>248.81666666666666</v>
      </c>
      <c r="J93" s="548">
        <v>251.63333333333333</v>
      </c>
      <c r="K93" s="547">
        <v>246</v>
      </c>
      <c r="L93" s="547">
        <v>238.8</v>
      </c>
      <c r="M93" s="547">
        <v>3.9384000000000001</v>
      </c>
    </row>
    <row r="94" spans="1:13" s="13" customFormat="1">
      <c r="A94" s="254">
        <v>84</v>
      </c>
      <c r="B94" t="s">
        <v>80</v>
      </c>
      <c r="C94" s="547">
        <v>606.85</v>
      </c>
      <c r="D94" s="548">
        <v>611.23333333333335</v>
      </c>
      <c r="E94" s="548">
        <v>599.61666666666667</v>
      </c>
      <c r="F94" s="548">
        <v>592.38333333333333</v>
      </c>
      <c r="G94" s="548">
        <v>580.76666666666665</v>
      </c>
      <c r="H94" s="548">
        <v>618.4666666666667</v>
      </c>
      <c r="I94" s="548">
        <v>630.08333333333348</v>
      </c>
      <c r="J94" s="548">
        <v>637.31666666666672</v>
      </c>
      <c r="K94" s="547">
        <v>622.85</v>
      </c>
      <c r="L94" s="547">
        <v>604</v>
      </c>
      <c r="M94" s="547">
        <v>6.1943000000000001</v>
      </c>
    </row>
    <row r="95" spans="1:13" s="13" customFormat="1">
      <c r="A95" s="254">
        <v>85</v>
      </c>
      <c r="B95" t="s">
        <v>323</v>
      </c>
      <c r="C95" s="547">
        <v>1960.65</v>
      </c>
      <c r="D95" s="548">
        <v>1975.8500000000001</v>
      </c>
      <c r="E95" s="548">
        <v>1933.8000000000002</v>
      </c>
      <c r="F95" s="548">
        <v>1906.95</v>
      </c>
      <c r="G95" s="548">
        <v>1864.9</v>
      </c>
      <c r="H95" s="548">
        <v>2002.7000000000003</v>
      </c>
      <c r="I95" s="548">
        <v>2044.75</v>
      </c>
      <c r="J95" s="548">
        <v>2071.6000000000004</v>
      </c>
      <c r="K95" s="547">
        <v>2017.9</v>
      </c>
      <c r="L95" s="547">
        <v>1949</v>
      </c>
      <c r="M95" s="547">
        <v>0.11433</v>
      </c>
    </row>
    <row r="96" spans="1:13" s="13" customFormat="1">
      <c r="A96" s="254">
        <v>86</v>
      </c>
      <c r="B96" t="s">
        <v>785</v>
      </c>
      <c r="C96" s="547">
        <v>222.2</v>
      </c>
      <c r="D96" s="548">
        <v>221.68333333333331</v>
      </c>
      <c r="E96" s="548">
        <v>220.01666666666662</v>
      </c>
      <c r="F96" s="548">
        <v>217.83333333333331</v>
      </c>
      <c r="G96" s="548">
        <v>216.16666666666663</v>
      </c>
      <c r="H96" s="548">
        <v>223.86666666666662</v>
      </c>
      <c r="I96" s="548">
        <v>225.5333333333333</v>
      </c>
      <c r="J96" s="548">
        <v>227.71666666666661</v>
      </c>
      <c r="K96" s="547">
        <v>223.35</v>
      </c>
      <c r="L96" s="547">
        <v>219.5</v>
      </c>
      <c r="M96" s="547">
        <v>1.73404</v>
      </c>
    </row>
    <row r="97" spans="1:13" s="13" customFormat="1">
      <c r="A97" s="254">
        <v>87</v>
      </c>
      <c r="B97" t="s">
        <v>75</v>
      </c>
      <c r="C97" s="547">
        <v>463.7</v>
      </c>
      <c r="D97" s="548">
        <v>465.3</v>
      </c>
      <c r="E97" s="548">
        <v>459.1</v>
      </c>
      <c r="F97" s="548">
        <v>454.5</v>
      </c>
      <c r="G97" s="548">
        <v>448.3</v>
      </c>
      <c r="H97" s="548">
        <v>469.90000000000003</v>
      </c>
      <c r="I97" s="548">
        <v>476.09999999999997</v>
      </c>
      <c r="J97" s="548">
        <v>480.70000000000005</v>
      </c>
      <c r="K97" s="547">
        <v>471.5</v>
      </c>
      <c r="L97" s="547">
        <v>460.7</v>
      </c>
      <c r="M97" s="547">
        <v>25.563600000000001</v>
      </c>
    </row>
    <row r="98" spans="1:13" s="13" customFormat="1">
      <c r="A98" s="254">
        <v>88</v>
      </c>
      <c r="B98" t="s">
        <v>324</v>
      </c>
      <c r="C98" s="547">
        <v>506.6</v>
      </c>
      <c r="D98" s="548">
        <v>509.23333333333329</v>
      </c>
      <c r="E98" s="548">
        <v>498.46666666666658</v>
      </c>
      <c r="F98" s="548">
        <v>490.33333333333331</v>
      </c>
      <c r="G98" s="548">
        <v>479.56666666666661</v>
      </c>
      <c r="H98" s="548">
        <v>517.36666666666656</v>
      </c>
      <c r="I98" s="548">
        <v>528.13333333333333</v>
      </c>
      <c r="J98" s="548">
        <v>536.26666666666654</v>
      </c>
      <c r="K98" s="547">
        <v>520</v>
      </c>
      <c r="L98" s="547">
        <v>501.1</v>
      </c>
      <c r="M98" s="547">
        <v>5.2515999999999998</v>
      </c>
    </row>
    <row r="99" spans="1:13" s="13" customFormat="1">
      <c r="A99" s="254">
        <v>89</v>
      </c>
      <c r="B99" t="s">
        <v>76</v>
      </c>
      <c r="C99" s="547">
        <v>166.25</v>
      </c>
      <c r="D99" s="548">
        <v>165.56666666666666</v>
      </c>
      <c r="E99" s="548">
        <v>162.68333333333334</v>
      </c>
      <c r="F99" s="548">
        <v>159.11666666666667</v>
      </c>
      <c r="G99" s="548">
        <v>156.23333333333335</v>
      </c>
      <c r="H99" s="548">
        <v>169.13333333333333</v>
      </c>
      <c r="I99" s="548">
        <v>172.01666666666665</v>
      </c>
      <c r="J99" s="548">
        <v>175.58333333333331</v>
      </c>
      <c r="K99" s="547">
        <v>168.45</v>
      </c>
      <c r="L99" s="547">
        <v>162</v>
      </c>
      <c r="M99" s="547">
        <v>474.51852000000002</v>
      </c>
    </row>
    <row r="100" spans="1:13" s="13" customFormat="1">
      <c r="A100" s="254">
        <v>90</v>
      </c>
      <c r="B100" t="s">
        <v>325</v>
      </c>
      <c r="C100" s="547">
        <v>466</v>
      </c>
      <c r="D100" s="548">
        <v>466.15000000000003</v>
      </c>
      <c r="E100" s="548">
        <v>462.35000000000008</v>
      </c>
      <c r="F100" s="548">
        <v>458.70000000000005</v>
      </c>
      <c r="G100" s="548">
        <v>454.90000000000009</v>
      </c>
      <c r="H100" s="548">
        <v>469.80000000000007</v>
      </c>
      <c r="I100" s="548">
        <v>473.6</v>
      </c>
      <c r="J100" s="548">
        <v>477.25000000000006</v>
      </c>
      <c r="K100" s="547">
        <v>469.95</v>
      </c>
      <c r="L100" s="547">
        <v>462.5</v>
      </c>
      <c r="M100" s="547">
        <v>1.01258</v>
      </c>
    </row>
    <row r="101" spans="1:13">
      <c r="A101" s="254">
        <v>91</v>
      </c>
      <c r="B101" t="s">
        <v>326</v>
      </c>
      <c r="C101" s="547">
        <v>329.45</v>
      </c>
      <c r="D101" s="548">
        <v>329.74999999999994</v>
      </c>
      <c r="E101" s="548">
        <v>324.84999999999991</v>
      </c>
      <c r="F101" s="548">
        <v>320.24999999999994</v>
      </c>
      <c r="G101" s="548">
        <v>315.34999999999991</v>
      </c>
      <c r="H101" s="548">
        <v>334.34999999999991</v>
      </c>
      <c r="I101" s="548">
        <v>339.24999999999989</v>
      </c>
      <c r="J101" s="548">
        <v>343.84999999999991</v>
      </c>
      <c r="K101" s="547">
        <v>334.65</v>
      </c>
      <c r="L101" s="547">
        <v>325.14999999999998</v>
      </c>
      <c r="M101" s="547">
        <v>1.8861000000000001</v>
      </c>
    </row>
    <row r="102" spans="1:13">
      <c r="A102" s="254">
        <v>92</v>
      </c>
      <c r="B102" t="s">
        <v>327</v>
      </c>
      <c r="C102" s="547">
        <v>520.65</v>
      </c>
      <c r="D102" s="548">
        <v>514.93333333333339</v>
      </c>
      <c r="E102" s="548">
        <v>504.86666666666679</v>
      </c>
      <c r="F102" s="548">
        <v>489.08333333333337</v>
      </c>
      <c r="G102" s="548">
        <v>479.01666666666677</v>
      </c>
      <c r="H102" s="548">
        <v>530.71666666666681</v>
      </c>
      <c r="I102" s="548">
        <v>540.78333333333342</v>
      </c>
      <c r="J102" s="548">
        <v>556.56666666666683</v>
      </c>
      <c r="K102" s="547">
        <v>525</v>
      </c>
      <c r="L102" s="547">
        <v>499.15</v>
      </c>
      <c r="M102" s="547">
        <v>1.9974700000000001</v>
      </c>
    </row>
    <row r="103" spans="1:13">
      <c r="A103" s="254">
        <v>93</v>
      </c>
      <c r="B103" t="s">
        <v>77</v>
      </c>
      <c r="C103" s="547">
        <v>125.7</v>
      </c>
      <c r="D103" s="548">
        <v>126.21666666666665</v>
      </c>
      <c r="E103" s="548">
        <v>124.63333333333331</v>
      </c>
      <c r="F103" s="548">
        <v>123.56666666666666</v>
      </c>
      <c r="G103" s="548">
        <v>121.98333333333332</v>
      </c>
      <c r="H103" s="548">
        <v>127.2833333333333</v>
      </c>
      <c r="I103" s="548">
        <v>128.86666666666665</v>
      </c>
      <c r="J103" s="548">
        <v>129.93333333333328</v>
      </c>
      <c r="K103" s="547">
        <v>127.8</v>
      </c>
      <c r="L103" s="547">
        <v>125.15</v>
      </c>
      <c r="M103" s="547">
        <v>8.39832</v>
      </c>
    </row>
    <row r="104" spans="1:13">
      <c r="A104" s="254">
        <v>94</v>
      </c>
      <c r="B104" t="s">
        <v>328</v>
      </c>
      <c r="C104" s="547">
        <v>1636.5</v>
      </c>
      <c r="D104" s="548">
        <v>1632.5</v>
      </c>
      <c r="E104" s="548">
        <v>1605</v>
      </c>
      <c r="F104" s="548">
        <v>1573.5</v>
      </c>
      <c r="G104" s="548">
        <v>1546</v>
      </c>
      <c r="H104" s="548">
        <v>1664</v>
      </c>
      <c r="I104" s="548">
        <v>1691.5</v>
      </c>
      <c r="J104" s="548">
        <v>1723</v>
      </c>
      <c r="K104" s="547">
        <v>1660</v>
      </c>
      <c r="L104" s="547">
        <v>1601</v>
      </c>
      <c r="M104" s="547">
        <v>1.95007</v>
      </c>
    </row>
    <row r="105" spans="1:13">
      <c r="A105" s="254">
        <v>95</v>
      </c>
      <c r="B105" t="s">
        <v>329</v>
      </c>
      <c r="C105" s="547">
        <v>20</v>
      </c>
      <c r="D105" s="548">
        <v>18.816666666666666</v>
      </c>
      <c r="E105" s="548">
        <v>17.633333333333333</v>
      </c>
      <c r="F105" s="548">
        <v>15.266666666666666</v>
      </c>
      <c r="G105" s="548">
        <v>14.083333333333332</v>
      </c>
      <c r="H105" s="548">
        <v>21.183333333333334</v>
      </c>
      <c r="I105" s="548">
        <v>22.366666666666664</v>
      </c>
      <c r="J105" s="548">
        <v>24.733333333333334</v>
      </c>
      <c r="K105" s="547">
        <v>20</v>
      </c>
      <c r="L105" s="547">
        <v>16.45</v>
      </c>
      <c r="M105" s="547">
        <v>1898.1937499999999</v>
      </c>
    </row>
    <row r="106" spans="1:13">
      <c r="A106" s="254">
        <v>96</v>
      </c>
      <c r="B106" t="s">
        <v>330</v>
      </c>
      <c r="C106" s="547">
        <v>561.35</v>
      </c>
      <c r="D106" s="548">
        <v>560.15</v>
      </c>
      <c r="E106" s="548">
        <v>554.29999999999995</v>
      </c>
      <c r="F106" s="548">
        <v>547.25</v>
      </c>
      <c r="G106" s="548">
        <v>541.4</v>
      </c>
      <c r="H106" s="548">
        <v>567.19999999999993</v>
      </c>
      <c r="I106" s="548">
        <v>573.05000000000007</v>
      </c>
      <c r="J106" s="548">
        <v>580.09999999999991</v>
      </c>
      <c r="K106" s="547">
        <v>566</v>
      </c>
      <c r="L106" s="547">
        <v>553.1</v>
      </c>
      <c r="M106" s="547">
        <v>7.0970700000000004</v>
      </c>
    </row>
    <row r="107" spans="1:13">
      <c r="A107" s="254">
        <v>97</v>
      </c>
      <c r="B107" t="s">
        <v>331</v>
      </c>
      <c r="C107" s="547">
        <v>315.25</v>
      </c>
      <c r="D107" s="548">
        <v>312.76666666666665</v>
      </c>
      <c r="E107" s="548">
        <v>307.5333333333333</v>
      </c>
      <c r="F107" s="548">
        <v>299.81666666666666</v>
      </c>
      <c r="G107" s="548">
        <v>294.58333333333331</v>
      </c>
      <c r="H107" s="548">
        <v>320.48333333333329</v>
      </c>
      <c r="I107" s="548">
        <v>325.71666666666664</v>
      </c>
      <c r="J107" s="548">
        <v>333.43333333333328</v>
      </c>
      <c r="K107" s="547">
        <v>318</v>
      </c>
      <c r="L107" s="547">
        <v>305.05</v>
      </c>
      <c r="M107" s="547">
        <v>3.1691199999999999</v>
      </c>
    </row>
    <row r="108" spans="1:13">
      <c r="A108" s="254">
        <v>98</v>
      </c>
      <c r="B108" t="s">
        <v>79</v>
      </c>
      <c r="C108" s="547">
        <v>479.3</v>
      </c>
      <c r="D108" s="548">
        <v>473.91666666666669</v>
      </c>
      <c r="E108" s="548">
        <v>460.48333333333335</v>
      </c>
      <c r="F108" s="548">
        <v>441.66666666666669</v>
      </c>
      <c r="G108" s="548">
        <v>428.23333333333335</v>
      </c>
      <c r="H108" s="548">
        <v>492.73333333333335</v>
      </c>
      <c r="I108" s="548">
        <v>506.16666666666663</v>
      </c>
      <c r="J108" s="548">
        <v>524.98333333333335</v>
      </c>
      <c r="K108" s="547">
        <v>487.35</v>
      </c>
      <c r="L108" s="547">
        <v>455.1</v>
      </c>
      <c r="M108" s="547">
        <v>21.589980000000001</v>
      </c>
    </row>
    <row r="109" spans="1:13">
      <c r="A109" s="254">
        <v>99</v>
      </c>
      <c r="B109" t="s">
        <v>332</v>
      </c>
      <c r="C109" s="547">
        <v>3943.3</v>
      </c>
      <c r="D109" s="548">
        <v>3955.8833333333332</v>
      </c>
      <c r="E109" s="548">
        <v>3894.7666666666664</v>
      </c>
      <c r="F109" s="548">
        <v>3846.2333333333331</v>
      </c>
      <c r="G109" s="548">
        <v>3785.1166666666663</v>
      </c>
      <c r="H109" s="548">
        <v>4004.4166666666665</v>
      </c>
      <c r="I109" s="548">
        <v>4065.5333333333333</v>
      </c>
      <c r="J109" s="548">
        <v>4114.0666666666666</v>
      </c>
      <c r="K109" s="547">
        <v>4017</v>
      </c>
      <c r="L109" s="547">
        <v>3907.35</v>
      </c>
      <c r="M109" s="547">
        <v>0.29032999999999998</v>
      </c>
    </row>
    <row r="110" spans="1:13">
      <c r="A110" s="254">
        <v>100</v>
      </c>
      <c r="B110" t="s">
        <v>333</v>
      </c>
      <c r="C110" s="547">
        <v>172</v>
      </c>
      <c r="D110" s="548">
        <v>172.46666666666667</v>
      </c>
      <c r="E110" s="548">
        <v>171.03333333333333</v>
      </c>
      <c r="F110" s="548">
        <v>170.06666666666666</v>
      </c>
      <c r="G110" s="548">
        <v>168.63333333333333</v>
      </c>
      <c r="H110" s="548">
        <v>173.43333333333334</v>
      </c>
      <c r="I110" s="548">
        <v>174.86666666666667</v>
      </c>
      <c r="J110" s="548">
        <v>175.83333333333334</v>
      </c>
      <c r="K110" s="547">
        <v>173.9</v>
      </c>
      <c r="L110" s="547">
        <v>171.5</v>
      </c>
      <c r="M110" s="547">
        <v>0.83384999999999998</v>
      </c>
    </row>
    <row r="111" spans="1:13">
      <c r="A111" s="254">
        <v>101</v>
      </c>
      <c r="B111" t="s">
        <v>334</v>
      </c>
      <c r="C111" s="547">
        <v>232.25</v>
      </c>
      <c r="D111" s="548">
        <v>233.51666666666665</v>
      </c>
      <c r="E111" s="548">
        <v>229.98333333333329</v>
      </c>
      <c r="F111" s="548">
        <v>227.71666666666664</v>
      </c>
      <c r="G111" s="548">
        <v>224.18333333333328</v>
      </c>
      <c r="H111" s="548">
        <v>235.7833333333333</v>
      </c>
      <c r="I111" s="548">
        <v>239.31666666666666</v>
      </c>
      <c r="J111" s="548">
        <v>241.58333333333331</v>
      </c>
      <c r="K111" s="547">
        <v>237.05</v>
      </c>
      <c r="L111" s="547">
        <v>231.25</v>
      </c>
      <c r="M111" s="547">
        <v>4.2142499999999998</v>
      </c>
    </row>
    <row r="112" spans="1:13">
      <c r="A112" s="254">
        <v>102</v>
      </c>
      <c r="B112" t="s">
        <v>335</v>
      </c>
      <c r="C112" s="547">
        <v>97.3</v>
      </c>
      <c r="D112" s="548">
        <v>96.666666666666671</v>
      </c>
      <c r="E112" s="548">
        <v>94.833333333333343</v>
      </c>
      <c r="F112" s="548">
        <v>92.366666666666674</v>
      </c>
      <c r="G112" s="548">
        <v>90.533333333333346</v>
      </c>
      <c r="H112" s="548">
        <v>99.13333333333334</v>
      </c>
      <c r="I112" s="548">
        <v>100.96666666666668</v>
      </c>
      <c r="J112" s="548">
        <v>103.43333333333334</v>
      </c>
      <c r="K112" s="547">
        <v>98.5</v>
      </c>
      <c r="L112" s="547">
        <v>94.2</v>
      </c>
      <c r="M112" s="547">
        <v>12.411809999999999</v>
      </c>
    </row>
    <row r="113" spans="1:13">
      <c r="A113" s="254">
        <v>103</v>
      </c>
      <c r="B113" t="s">
        <v>336</v>
      </c>
      <c r="C113" s="547">
        <v>592.45000000000005</v>
      </c>
      <c r="D113" s="548">
        <v>592.86666666666667</v>
      </c>
      <c r="E113" s="548">
        <v>580.73333333333335</v>
      </c>
      <c r="F113" s="548">
        <v>569.01666666666665</v>
      </c>
      <c r="G113" s="548">
        <v>556.88333333333333</v>
      </c>
      <c r="H113" s="548">
        <v>604.58333333333337</v>
      </c>
      <c r="I113" s="548">
        <v>616.71666666666681</v>
      </c>
      <c r="J113" s="548">
        <v>628.43333333333339</v>
      </c>
      <c r="K113" s="547">
        <v>605</v>
      </c>
      <c r="L113" s="547">
        <v>581.15</v>
      </c>
      <c r="M113" s="547">
        <v>1.30199</v>
      </c>
    </row>
    <row r="114" spans="1:13">
      <c r="A114" s="254">
        <v>104</v>
      </c>
      <c r="B114" t="s">
        <v>81</v>
      </c>
      <c r="C114" s="547">
        <v>528</v>
      </c>
      <c r="D114" s="548">
        <v>527.9666666666667</v>
      </c>
      <c r="E114" s="548">
        <v>522.13333333333344</v>
      </c>
      <c r="F114" s="548">
        <v>516.26666666666677</v>
      </c>
      <c r="G114" s="548">
        <v>510.43333333333351</v>
      </c>
      <c r="H114" s="548">
        <v>533.83333333333337</v>
      </c>
      <c r="I114" s="548">
        <v>539.66666666666663</v>
      </c>
      <c r="J114" s="548">
        <v>545.5333333333333</v>
      </c>
      <c r="K114" s="547">
        <v>533.79999999999995</v>
      </c>
      <c r="L114" s="547">
        <v>522.1</v>
      </c>
      <c r="M114" s="547">
        <v>36.586550000000003</v>
      </c>
    </row>
    <row r="115" spans="1:13">
      <c r="A115" s="254">
        <v>105</v>
      </c>
      <c r="B115" t="s">
        <v>82</v>
      </c>
      <c r="C115" s="547">
        <v>835.7</v>
      </c>
      <c r="D115" s="548">
        <v>841.13333333333333</v>
      </c>
      <c r="E115" s="548">
        <v>827.56666666666661</v>
      </c>
      <c r="F115" s="548">
        <v>819.43333333333328</v>
      </c>
      <c r="G115" s="548">
        <v>805.86666666666656</v>
      </c>
      <c r="H115" s="548">
        <v>849.26666666666665</v>
      </c>
      <c r="I115" s="548">
        <v>862.83333333333348</v>
      </c>
      <c r="J115" s="548">
        <v>870.9666666666667</v>
      </c>
      <c r="K115" s="547">
        <v>854.7</v>
      </c>
      <c r="L115" s="547">
        <v>833</v>
      </c>
      <c r="M115" s="547">
        <v>25.39649</v>
      </c>
    </row>
    <row r="116" spans="1:13">
      <c r="A116" s="254">
        <v>106</v>
      </c>
      <c r="B116" t="s">
        <v>232</v>
      </c>
      <c r="C116" s="547">
        <v>166.65</v>
      </c>
      <c r="D116" s="548">
        <v>166.56666666666669</v>
      </c>
      <c r="E116" s="548">
        <v>164.48333333333338</v>
      </c>
      <c r="F116" s="548">
        <v>162.31666666666669</v>
      </c>
      <c r="G116" s="548">
        <v>160.23333333333338</v>
      </c>
      <c r="H116" s="548">
        <v>168.73333333333338</v>
      </c>
      <c r="I116" s="548">
        <v>170.81666666666669</v>
      </c>
      <c r="J116" s="548">
        <v>172.98333333333338</v>
      </c>
      <c r="K116" s="547">
        <v>168.65</v>
      </c>
      <c r="L116" s="547">
        <v>164.4</v>
      </c>
      <c r="M116" s="547">
        <v>16.211760000000002</v>
      </c>
    </row>
    <row r="117" spans="1:13">
      <c r="A117" s="254">
        <v>107</v>
      </c>
      <c r="B117" t="s">
        <v>83</v>
      </c>
      <c r="C117" s="547">
        <v>135.19999999999999</v>
      </c>
      <c r="D117" s="548">
        <v>134.61666666666667</v>
      </c>
      <c r="E117" s="548">
        <v>133.48333333333335</v>
      </c>
      <c r="F117" s="548">
        <v>131.76666666666668</v>
      </c>
      <c r="G117" s="548">
        <v>130.63333333333335</v>
      </c>
      <c r="H117" s="548">
        <v>136.33333333333334</v>
      </c>
      <c r="I117" s="548">
        <v>137.46666666666667</v>
      </c>
      <c r="J117" s="548">
        <v>139.18333333333334</v>
      </c>
      <c r="K117" s="547">
        <v>135.75</v>
      </c>
      <c r="L117" s="547">
        <v>132.9</v>
      </c>
      <c r="M117" s="547">
        <v>89.502579999999995</v>
      </c>
    </row>
    <row r="118" spans="1:13">
      <c r="A118" s="254">
        <v>108</v>
      </c>
      <c r="B118" t="s">
        <v>337</v>
      </c>
      <c r="C118" s="547">
        <v>359.05</v>
      </c>
      <c r="D118" s="548">
        <v>359.09999999999997</v>
      </c>
      <c r="E118" s="548">
        <v>354.74999999999994</v>
      </c>
      <c r="F118" s="548">
        <v>350.45</v>
      </c>
      <c r="G118" s="548">
        <v>346.09999999999997</v>
      </c>
      <c r="H118" s="548">
        <v>363.39999999999992</v>
      </c>
      <c r="I118" s="548">
        <v>367.74999999999994</v>
      </c>
      <c r="J118" s="548">
        <v>372.0499999999999</v>
      </c>
      <c r="K118" s="547">
        <v>363.45</v>
      </c>
      <c r="L118" s="547">
        <v>354.8</v>
      </c>
      <c r="M118" s="547">
        <v>1.7836099999999999</v>
      </c>
    </row>
    <row r="119" spans="1:13">
      <c r="A119" s="254">
        <v>109</v>
      </c>
      <c r="B119" t="s">
        <v>825</v>
      </c>
      <c r="C119" s="547">
        <v>2586.8000000000002</v>
      </c>
      <c r="D119" s="548">
        <v>2580.9333333333334</v>
      </c>
      <c r="E119" s="548">
        <v>2545.8666666666668</v>
      </c>
      <c r="F119" s="548">
        <v>2504.9333333333334</v>
      </c>
      <c r="G119" s="548">
        <v>2469.8666666666668</v>
      </c>
      <c r="H119" s="548">
        <v>2621.8666666666668</v>
      </c>
      <c r="I119" s="548">
        <v>2656.9333333333334</v>
      </c>
      <c r="J119" s="548">
        <v>2697.8666666666668</v>
      </c>
      <c r="K119" s="547">
        <v>2616</v>
      </c>
      <c r="L119" s="547">
        <v>2540</v>
      </c>
      <c r="M119" s="547">
        <v>2.0360399999999998</v>
      </c>
    </row>
    <row r="120" spans="1:13">
      <c r="A120" s="254">
        <v>110</v>
      </c>
      <c r="B120" t="s">
        <v>84</v>
      </c>
      <c r="C120" s="547">
        <v>1594.25</v>
      </c>
      <c r="D120" s="548">
        <v>1591.05</v>
      </c>
      <c r="E120" s="548">
        <v>1580.4499999999998</v>
      </c>
      <c r="F120" s="548">
        <v>1566.6499999999999</v>
      </c>
      <c r="G120" s="548">
        <v>1556.0499999999997</v>
      </c>
      <c r="H120" s="548">
        <v>1604.85</v>
      </c>
      <c r="I120" s="548">
        <v>1615.4499999999998</v>
      </c>
      <c r="J120" s="548">
        <v>1629.25</v>
      </c>
      <c r="K120" s="547">
        <v>1601.65</v>
      </c>
      <c r="L120" s="547">
        <v>1577.25</v>
      </c>
      <c r="M120" s="547">
        <v>3.9003000000000001</v>
      </c>
    </row>
    <row r="121" spans="1:13">
      <c r="A121" s="254">
        <v>111</v>
      </c>
      <c r="B121" t="s">
        <v>85</v>
      </c>
      <c r="C121" s="547">
        <v>541.54999999999995</v>
      </c>
      <c r="D121" s="548">
        <v>546.9666666666667</v>
      </c>
      <c r="E121" s="548">
        <v>527.08333333333337</v>
      </c>
      <c r="F121" s="548">
        <v>512.61666666666667</v>
      </c>
      <c r="G121" s="548">
        <v>492.73333333333335</v>
      </c>
      <c r="H121" s="548">
        <v>561.43333333333339</v>
      </c>
      <c r="I121" s="548">
        <v>581.31666666666661</v>
      </c>
      <c r="J121" s="548">
        <v>595.78333333333342</v>
      </c>
      <c r="K121" s="547">
        <v>566.85</v>
      </c>
      <c r="L121" s="547">
        <v>532.5</v>
      </c>
      <c r="M121" s="547">
        <v>59.534860000000002</v>
      </c>
    </row>
    <row r="122" spans="1:13">
      <c r="A122" s="254">
        <v>112</v>
      </c>
      <c r="B122" t="s">
        <v>233</v>
      </c>
      <c r="C122" s="547">
        <v>779.1</v>
      </c>
      <c r="D122" s="548">
        <v>776.31666666666661</v>
      </c>
      <c r="E122" s="548">
        <v>768.83333333333326</v>
      </c>
      <c r="F122" s="548">
        <v>758.56666666666661</v>
      </c>
      <c r="G122" s="548">
        <v>751.08333333333326</v>
      </c>
      <c r="H122" s="548">
        <v>786.58333333333326</v>
      </c>
      <c r="I122" s="548">
        <v>794.06666666666661</v>
      </c>
      <c r="J122" s="548">
        <v>804.33333333333326</v>
      </c>
      <c r="K122" s="547">
        <v>783.8</v>
      </c>
      <c r="L122" s="547">
        <v>766.05</v>
      </c>
      <c r="M122" s="547">
        <v>2.5764800000000001</v>
      </c>
    </row>
    <row r="123" spans="1:13">
      <c r="A123" s="254">
        <v>113</v>
      </c>
      <c r="B123" t="s">
        <v>338</v>
      </c>
      <c r="C123" s="547">
        <v>709.45</v>
      </c>
      <c r="D123" s="548">
        <v>710.58333333333337</v>
      </c>
      <c r="E123" s="548">
        <v>704.81666666666672</v>
      </c>
      <c r="F123" s="548">
        <v>700.18333333333339</v>
      </c>
      <c r="G123" s="548">
        <v>694.41666666666674</v>
      </c>
      <c r="H123" s="548">
        <v>715.2166666666667</v>
      </c>
      <c r="I123" s="548">
        <v>720.98333333333335</v>
      </c>
      <c r="J123" s="548">
        <v>725.61666666666667</v>
      </c>
      <c r="K123" s="547">
        <v>716.35</v>
      </c>
      <c r="L123" s="547">
        <v>705.95</v>
      </c>
      <c r="M123" s="547">
        <v>0.70931</v>
      </c>
    </row>
    <row r="124" spans="1:13">
      <c r="A124" s="254">
        <v>114</v>
      </c>
      <c r="B124" t="s">
        <v>234</v>
      </c>
      <c r="C124" s="547">
        <v>395.55</v>
      </c>
      <c r="D124" s="548">
        <v>398.83333333333331</v>
      </c>
      <c r="E124" s="548">
        <v>389.71666666666664</v>
      </c>
      <c r="F124" s="548">
        <v>383.88333333333333</v>
      </c>
      <c r="G124" s="548">
        <v>374.76666666666665</v>
      </c>
      <c r="H124" s="548">
        <v>404.66666666666663</v>
      </c>
      <c r="I124" s="548">
        <v>413.7833333333333</v>
      </c>
      <c r="J124" s="548">
        <v>419.61666666666662</v>
      </c>
      <c r="K124" s="547">
        <v>407.95</v>
      </c>
      <c r="L124" s="547">
        <v>393</v>
      </c>
      <c r="M124" s="547">
        <v>24.461279999999999</v>
      </c>
    </row>
    <row r="125" spans="1:13">
      <c r="A125" s="254">
        <v>115</v>
      </c>
      <c r="B125" t="s">
        <v>86</v>
      </c>
      <c r="C125" s="547">
        <v>791.05</v>
      </c>
      <c r="D125" s="548">
        <v>782.48333333333323</v>
      </c>
      <c r="E125" s="548">
        <v>770.91666666666652</v>
      </c>
      <c r="F125" s="548">
        <v>750.7833333333333</v>
      </c>
      <c r="G125" s="548">
        <v>739.21666666666658</v>
      </c>
      <c r="H125" s="548">
        <v>802.61666666666645</v>
      </c>
      <c r="I125" s="548">
        <v>814.18333333333328</v>
      </c>
      <c r="J125" s="548">
        <v>834.31666666666638</v>
      </c>
      <c r="K125" s="547">
        <v>794.05</v>
      </c>
      <c r="L125" s="547">
        <v>762.35</v>
      </c>
      <c r="M125" s="547">
        <v>13.32822</v>
      </c>
    </row>
    <row r="126" spans="1:13">
      <c r="A126" s="254">
        <v>116</v>
      </c>
      <c r="B126" t="s">
        <v>339</v>
      </c>
      <c r="C126" s="547">
        <v>618.79999999999995</v>
      </c>
      <c r="D126" s="548">
        <v>619.51666666666665</v>
      </c>
      <c r="E126" s="548">
        <v>609.83333333333326</v>
      </c>
      <c r="F126" s="548">
        <v>600.86666666666656</v>
      </c>
      <c r="G126" s="548">
        <v>591.18333333333317</v>
      </c>
      <c r="H126" s="548">
        <v>628.48333333333335</v>
      </c>
      <c r="I126" s="548">
        <v>638.16666666666674</v>
      </c>
      <c r="J126" s="548">
        <v>647.13333333333344</v>
      </c>
      <c r="K126" s="547">
        <v>629.20000000000005</v>
      </c>
      <c r="L126" s="547">
        <v>610.54999999999995</v>
      </c>
      <c r="M126" s="547">
        <v>3.6099299999999999</v>
      </c>
    </row>
    <row r="127" spans="1:13">
      <c r="A127" s="254">
        <v>117</v>
      </c>
      <c r="B127" t="s">
        <v>340</v>
      </c>
      <c r="C127" s="547">
        <v>90</v>
      </c>
      <c r="D127" s="548">
        <v>89.583333333333329</v>
      </c>
      <c r="E127" s="548">
        <v>85.916666666666657</v>
      </c>
      <c r="F127" s="548">
        <v>81.833333333333329</v>
      </c>
      <c r="G127" s="548">
        <v>78.166666666666657</v>
      </c>
      <c r="H127" s="548">
        <v>93.666666666666657</v>
      </c>
      <c r="I127" s="548">
        <v>97.333333333333314</v>
      </c>
      <c r="J127" s="548">
        <v>101.41666666666666</v>
      </c>
      <c r="K127" s="547">
        <v>93.25</v>
      </c>
      <c r="L127" s="547">
        <v>85.5</v>
      </c>
      <c r="M127" s="547">
        <v>17.812539999999998</v>
      </c>
    </row>
    <row r="128" spans="1:13">
      <c r="A128" s="254">
        <v>118</v>
      </c>
      <c r="B128" t="s">
        <v>341</v>
      </c>
      <c r="C128" s="547">
        <v>115.25</v>
      </c>
      <c r="D128" s="548">
        <v>115.2</v>
      </c>
      <c r="E128" s="548">
        <v>113.4</v>
      </c>
      <c r="F128" s="548">
        <v>111.55</v>
      </c>
      <c r="G128" s="548">
        <v>109.75</v>
      </c>
      <c r="H128" s="548">
        <v>117.05000000000001</v>
      </c>
      <c r="I128" s="548">
        <v>118.85</v>
      </c>
      <c r="J128" s="548">
        <v>120.70000000000002</v>
      </c>
      <c r="K128" s="547">
        <v>117</v>
      </c>
      <c r="L128" s="547">
        <v>113.35</v>
      </c>
      <c r="M128" s="547">
        <v>18.750260000000001</v>
      </c>
    </row>
    <row r="129" spans="1:13">
      <c r="A129" s="254">
        <v>119</v>
      </c>
      <c r="B129" t="s">
        <v>342</v>
      </c>
      <c r="C129" s="547">
        <v>464.85</v>
      </c>
      <c r="D129" s="548">
        <v>466.2833333333333</v>
      </c>
      <c r="E129" s="548">
        <v>458.56666666666661</v>
      </c>
      <c r="F129" s="548">
        <v>452.2833333333333</v>
      </c>
      <c r="G129" s="548">
        <v>444.56666666666661</v>
      </c>
      <c r="H129" s="548">
        <v>472.56666666666661</v>
      </c>
      <c r="I129" s="548">
        <v>480.2833333333333</v>
      </c>
      <c r="J129" s="548">
        <v>486.56666666666661</v>
      </c>
      <c r="K129" s="547">
        <v>474</v>
      </c>
      <c r="L129" s="547">
        <v>460</v>
      </c>
      <c r="M129" s="547">
        <v>0.64037999999999995</v>
      </c>
    </row>
    <row r="130" spans="1:13">
      <c r="A130" s="254">
        <v>120</v>
      </c>
      <c r="B130" t="s">
        <v>92</v>
      </c>
      <c r="C130" s="547">
        <v>314.89999999999998</v>
      </c>
      <c r="D130" s="548">
        <v>316.55</v>
      </c>
      <c r="E130" s="548">
        <v>311.55</v>
      </c>
      <c r="F130" s="548">
        <v>308.2</v>
      </c>
      <c r="G130" s="548">
        <v>303.2</v>
      </c>
      <c r="H130" s="548">
        <v>319.90000000000003</v>
      </c>
      <c r="I130" s="548">
        <v>324.90000000000003</v>
      </c>
      <c r="J130" s="548">
        <v>328.25000000000006</v>
      </c>
      <c r="K130" s="547">
        <v>321.55</v>
      </c>
      <c r="L130" s="547">
        <v>313.2</v>
      </c>
      <c r="M130" s="547">
        <v>124.70386000000001</v>
      </c>
    </row>
    <row r="131" spans="1:13">
      <c r="A131" s="254">
        <v>121</v>
      </c>
      <c r="B131" t="s">
        <v>87</v>
      </c>
      <c r="C131" s="547">
        <v>520.04999999999995</v>
      </c>
      <c r="D131" s="548">
        <v>521.68333333333328</v>
      </c>
      <c r="E131" s="548">
        <v>517.36666666666656</v>
      </c>
      <c r="F131" s="548">
        <v>514.68333333333328</v>
      </c>
      <c r="G131" s="548">
        <v>510.36666666666656</v>
      </c>
      <c r="H131" s="548">
        <v>524.36666666666656</v>
      </c>
      <c r="I131" s="548">
        <v>528.68333333333339</v>
      </c>
      <c r="J131" s="548">
        <v>531.36666666666656</v>
      </c>
      <c r="K131" s="547">
        <v>526</v>
      </c>
      <c r="L131" s="547">
        <v>519</v>
      </c>
      <c r="M131" s="547">
        <v>24.36843</v>
      </c>
    </row>
    <row r="132" spans="1:13">
      <c r="A132" s="254">
        <v>122</v>
      </c>
      <c r="B132" t="s">
        <v>235</v>
      </c>
      <c r="C132" s="547">
        <v>1455.3</v>
      </c>
      <c r="D132" s="548">
        <v>1445.4333333333334</v>
      </c>
      <c r="E132" s="548">
        <v>1414.8666666666668</v>
      </c>
      <c r="F132" s="548">
        <v>1374.4333333333334</v>
      </c>
      <c r="G132" s="548">
        <v>1343.8666666666668</v>
      </c>
      <c r="H132" s="548">
        <v>1485.8666666666668</v>
      </c>
      <c r="I132" s="548">
        <v>1516.4333333333334</v>
      </c>
      <c r="J132" s="548">
        <v>1556.8666666666668</v>
      </c>
      <c r="K132" s="547">
        <v>1476</v>
      </c>
      <c r="L132" s="547">
        <v>1405</v>
      </c>
      <c r="M132" s="547">
        <v>1.3746400000000001</v>
      </c>
    </row>
    <row r="133" spans="1:13">
      <c r="A133" s="254">
        <v>123</v>
      </c>
      <c r="B133" t="s">
        <v>343</v>
      </c>
      <c r="C133" s="547">
        <v>1301.05</v>
      </c>
      <c r="D133" s="548">
        <v>1296.6833333333334</v>
      </c>
      <c r="E133" s="548">
        <v>1263.3666666666668</v>
      </c>
      <c r="F133" s="548">
        <v>1225.6833333333334</v>
      </c>
      <c r="G133" s="548">
        <v>1192.3666666666668</v>
      </c>
      <c r="H133" s="548">
        <v>1334.3666666666668</v>
      </c>
      <c r="I133" s="548">
        <v>1367.6833333333334</v>
      </c>
      <c r="J133" s="548">
        <v>1405.3666666666668</v>
      </c>
      <c r="K133" s="547">
        <v>1330</v>
      </c>
      <c r="L133" s="547">
        <v>1259</v>
      </c>
      <c r="M133" s="547">
        <v>25.10088</v>
      </c>
    </row>
    <row r="134" spans="1:13">
      <c r="A134" s="254">
        <v>124</v>
      </c>
      <c r="B134" t="s">
        <v>344</v>
      </c>
      <c r="C134" s="547">
        <v>154.65</v>
      </c>
      <c r="D134" s="548">
        <v>155.83333333333334</v>
      </c>
      <c r="E134" s="548">
        <v>151.81666666666669</v>
      </c>
      <c r="F134" s="548">
        <v>148.98333333333335</v>
      </c>
      <c r="G134" s="548">
        <v>144.9666666666667</v>
      </c>
      <c r="H134" s="548">
        <v>158.66666666666669</v>
      </c>
      <c r="I134" s="548">
        <v>162.68333333333334</v>
      </c>
      <c r="J134" s="548">
        <v>165.51666666666668</v>
      </c>
      <c r="K134" s="547">
        <v>159.85</v>
      </c>
      <c r="L134" s="547">
        <v>153</v>
      </c>
      <c r="M134" s="547">
        <v>20.152539999999998</v>
      </c>
    </row>
    <row r="135" spans="1:13">
      <c r="A135" s="254">
        <v>125</v>
      </c>
      <c r="B135" t="s">
        <v>839</v>
      </c>
      <c r="C135" s="547">
        <v>363.9</v>
      </c>
      <c r="D135" s="548">
        <v>364.2166666666667</v>
      </c>
      <c r="E135" s="548">
        <v>359.68333333333339</v>
      </c>
      <c r="F135" s="548">
        <v>355.4666666666667</v>
      </c>
      <c r="G135" s="548">
        <v>350.93333333333339</v>
      </c>
      <c r="H135" s="548">
        <v>368.43333333333339</v>
      </c>
      <c r="I135" s="548">
        <v>372.9666666666667</v>
      </c>
      <c r="J135" s="548">
        <v>377.18333333333339</v>
      </c>
      <c r="K135" s="547">
        <v>368.75</v>
      </c>
      <c r="L135" s="547">
        <v>360</v>
      </c>
      <c r="M135" s="547">
        <v>5.2272999999999996</v>
      </c>
    </row>
    <row r="136" spans="1:13">
      <c r="A136" s="254">
        <v>126</v>
      </c>
      <c r="B136" t="s">
        <v>741</v>
      </c>
      <c r="C136" s="547">
        <v>746.25</v>
      </c>
      <c r="D136" s="548">
        <v>748.51666666666677</v>
      </c>
      <c r="E136" s="548">
        <v>740.03333333333353</v>
      </c>
      <c r="F136" s="548">
        <v>733.81666666666672</v>
      </c>
      <c r="G136" s="548">
        <v>725.33333333333348</v>
      </c>
      <c r="H136" s="548">
        <v>754.73333333333358</v>
      </c>
      <c r="I136" s="548">
        <v>763.21666666666692</v>
      </c>
      <c r="J136" s="548">
        <v>769.43333333333362</v>
      </c>
      <c r="K136" s="547">
        <v>757</v>
      </c>
      <c r="L136" s="547">
        <v>742.3</v>
      </c>
      <c r="M136" s="547">
        <v>0.29831999999999997</v>
      </c>
    </row>
    <row r="137" spans="1:13">
      <c r="A137" s="254">
        <v>127</v>
      </c>
      <c r="B137" t="s">
        <v>346</v>
      </c>
      <c r="C137" s="547">
        <v>561.25</v>
      </c>
      <c r="D137" s="548">
        <v>559.58333333333337</v>
      </c>
      <c r="E137" s="548">
        <v>551.7166666666667</v>
      </c>
      <c r="F137" s="548">
        <v>542.18333333333328</v>
      </c>
      <c r="G137" s="548">
        <v>534.31666666666661</v>
      </c>
      <c r="H137" s="548">
        <v>569.11666666666679</v>
      </c>
      <c r="I137" s="548">
        <v>576.98333333333335</v>
      </c>
      <c r="J137" s="548">
        <v>586.51666666666688</v>
      </c>
      <c r="K137" s="547">
        <v>567.45000000000005</v>
      </c>
      <c r="L137" s="547">
        <v>550.04999999999995</v>
      </c>
      <c r="M137" s="547">
        <v>3.7347700000000001</v>
      </c>
    </row>
    <row r="138" spans="1:13">
      <c r="A138" s="254">
        <v>128</v>
      </c>
      <c r="B138" t="s">
        <v>89</v>
      </c>
      <c r="C138" s="547">
        <v>11.9</v>
      </c>
      <c r="D138" s="548">
        <v>11.816666666666668</v>
      </c>
      <c r="E138" s="548">
        <v>11.283333333333337</v>
      </c>
      <c r="F138" s="548">
        <v>10.666666666666668</v>
      </c>
      <c r="G138" s="548">
        <v>10.133333333333336</v>
      </c>
      <c r="H138" s="548">
        <v>12.433333333333337</v>
      </c>
      <c r="I138" s="548">
        <v>12.966666666666669</v>
      </c>
      <c r="J138" s="548">
        <v>13.583333333333337</v>
      </c>
      <c r="K138" s="547">
        <v>12.35</v>
      </c>
      <c r="L138" s="547">
        <v>11.2</v>
      </c>
      <c r="M138" s="547">
        <v>239.73668000000001</v>
      </c>
    </row>
    <row r="139" spans="1:13">
      <c r="A139" s="254">
        <v>129</v>
      </c>
      <c r="B139" t="s">
        <v>347</v>
      </c>
      <c r="C139" s="547">
        <v>120.45</v>
      </c>
      <c r="D139" s="548">
        <v>120.68333333333334</v>
      </c>
      <c r="E139" s="548">
        <v>119.21666666666667</v>
      </c>
      <c r="F139" s="548">
        <v>117.98333333333333</v>
      </c>
      <c r="G139" s="548">
        <v>116.51666666666667</v>
      </c>
      <c r="H139" s="548">
        <v>121.91666666666667</v>
      </c>
      <c r="I139" s="548">
        <v>123.38333333333334</v>
      </c>
      <c r="J139" s="548">
        <v>124.61666666666667</v>
      </c>
      <c r="K139" s="547">
        <v>122.15</v>
      </c>
      <c r="L139" s="547">
        <v>119.45</v>
      </c>
      <c r="M139" s="547">
        <v>7.3002700000000003</v>
      </c>
    </row>
    <row r="140" spans="1:13">
      <c r="A140" s="254">
        <v>130</v>
      </c>
      <c r="B140" t="s">
        <v>90</v>
      </c>
      <c r="C140" s="547">
        <v>3615.25</v>
      </c>
      <c r="D140" s="548">
        <v>3626.75</v>
      </c>
      <c r="E140" s="548">
        <v>3578.5</v>
      </c>
      <c r="F140" s="548">
        <v>3541.75</v>
      </c>
      <c r="G140" s="548">
        <v>3493.5</v>
      </c>
      <c r="H140" s="548">
        <v>3663.5</v>
      </c>
      <c r="I140" s="548">
        <v>3711.75</v>
      </c>
      <c r="J140" s="548">
        <v>3748.5</v>
      </c>
      <c r="K140" s="547">
        <v>3675</v>
      </c>
      <c r="L140" s="547">
        <v>3590</v>
      </c>
      <c r="M140" s="547">
        <v>6.9134599999999997</v>
      </c>
    </row>
    <row r="141" spans="1:13">
      <c r="A141" s="254">
        <v>131</v>
      </c>
      <c r="B141" t="s">
        <v>348</v>
      </c>
      <c r="C141" s="547">
        <v>19190.95</v>
      </c>
      <c r="D141" s="548">
        <v>18998.55</v>
      </c>
      <c r="E141" s="548">
        <v>18672.099999999999</v>
      </c>
      <c r="F141" s="548">
        <v>18153.25</v>
      </c>
      <c r="G141" s="548">
        <v>17826.8</v>
      </c>
      <c r="H141" s="548">
        <v>19517.399999999998</v>
      </c>
      <c r="I141" s="548">
        <v>19843.850000000002</v>
      </c>
      <c r="J141" s="548">
        <v>20362.699999999997</v>
      </c>
      <c r="K141" s="547">
        <v>19325</v>
      </c>
      <c r="L141" s="547">
        <v>18479.7</v>
      </c>
      <c r="M141" s="547">
        <v>0.60063999999999995</v>
      </c>
    </row>
    <row r="142" spans="1:13">
      <c r="A142" s="254">
        <v>132</v>
      </c>
      <c r="B142" t="s">
        <v>349</v>
      </c>
      <c r="C142" s="547">
        <v>2594.25</v>
      </c>
      <c r="D142" s="548">
        <v>2536.75</v>
      </c>
      <c r="E142" s="548">
        <v>2447.5</v>
      </c>
      <c r="F142" s="548">
        <v>2300.75</v>
      </c>
      <c r="G142" s="548">
        <v>2211.5</v>
      </c>
      <c r="H142" s="548">
        <v>2683.5</v>
      </c>
      <c r="I142" s="548">
        <v>2772.75</v>
      </c>
      <c r="J142" s="548">
        <v>2919.5</v>
      </c>
      <c r="K142" s="547">
        <v>2626</v>
      </c>
      <c r="L142" s="547">
        <v>2390</v>
      </c>
      <c r="M142" s="547">
        <v>14.266690000000001</v>
      </c>
    </row>
    <row r="143" spans="1:13">
      <c r="A143" s="254">
        <v>133</v>
      </c>
      <c r="B143" t="s">
        <v>93</v>
      </c>
      <c r="C143" s="547">
        <v>4600.55</v>
      </c>
      <c r="D143" s="548">
        <v>4630.166666666667</v>
      </c>
      <c r="E143" s="548">
        <v>4550.3833333333341</v>
      </c>
      <c r="F143" s="548">
        <v>4500.2166666666672</v>
      </c>
      <c r="G143" s="548">
        <v>4420.4333333333343</v>
      </c>
      <c r="H143" s="548">
        <v>4680.3333333333339</v>
      </c>
      <c r="I143" s="548">
        <v>4760.1166666666668</v>
      </c>
      <c r="J143" s="548">
        <v>4810.2833333333338</v>
      </c>
      <c r="K143" s="547">
        <v>4709.95</v>
      </c>
      <c r="L143" s="547">
        <v>4580</v>
      </c>
      <c r="M143" s="547">
        <v>10.21355</v>
      </c>
    </row>
    <row r="144" spans="1:13">
      <c r="A144" s="254">
        <v>134</v>
      </c>
      <c r="B144" t="s">
        <v>350</v>
      </c>
      <c r="C144" s="547">
        <v>325.8</v>
      </c>
      <c r="D144" s="548">
        <v>322.06666666666666</v>
      </c>
      <c r="E144" s="548">
        <v>317.13333333333333</v>
      </c>
      <c r="F144" s="548">
        <v>308.46666666666664</v>
      </c>
      <c r="G144" s="548">
        <v>303.5333333333333</v>
      </c>
      <c r="H144" s="548">
        <v>330.73333333333335</v>
      </c>
      <c r="I144" s="548">
        <v>335.66666666666663</v>
      </c>
      <c r="J144" s="548">
        <v>344.33333333333337</v>
      </c>
      <c r="K144" s="547">
        <v>327</v>
      </c>
      <c r="L144" s="547">
        <v>313.39999999999998</v>
      </c>
      <c r="M144" s="547">
        <v>3.02427</v>
      </c>
    </row>
    <row r="145" spans="1:13">
      <c r="A145" s="254">
        <v>135</v>
      </c>
      <c r="B145" t="s">
        <v>351</v>
      </c>
      <c r="C145" s="547">
        <v>97.2</v>
      </c>
      <c r="D145" s="548">
        <v>97.5</v>
      </c>
      <c r="E145" s="548">
        <v>95.6</v>
      </c>
      <c r="F145" s="548">
        <v>94</v>
      </c>
      <c r="G145" s="548">
        <v>92.1</v>
      </c>
      <c r="H145" s="548">
        <v>99.1</v>
      </c>
      <c r="I145" s="548">
        <v>101</v>
      </c>
      <c r="J145" s="548">
        <v>102.6</v>
      </c>
      <c r="K145" s="547">
        <v>99.4</v>
      </c>
      <c r="L145" s="547">
        <v>95.9</v>
      </c>
      <c r="M145" s="547">
        <v>9.4614100000000008</v>
      </c>
    </row>
    <row r="146" spans="1:13">
      <c r="A146" s="254">
        <v>136</v>
      </c>
      <c r="B146" t="s">
        <v>840</v>
      </c>
      <c r="C146" s="547">
        <v>219.65</v>
      </c>
      <c r="D146" s="548">
        <v>220.23333333333335</v>
      </c>
      <c r="E146" s="548">
        <v>217.41666666666669</v>
      </c>
      <c r="F146" s="548">
        <v>215.18333333333334</v>
      </c>
      <c r="G146" s="548">
        <v>212.36666666666667</v>
      </c>
      <c r="H146" s="548">
        <v>222.4666666666667</v>
      </c>
      <c r="I146" s="548">
        <v>225.28333333333336</v>
      </c>
      <c r="J146" s="548">
        <v>227.51666666666671</v>
      </c>
      <c r="K146" s="547">
        <v>223.05</v>
      </c>
      <c r="L146" s="547">
        <v>218</v>
      </c>
      <c r="M146" s="547">
        <v>8.5557200000000009</v>
      </c>
    </row>
    <row r="147" spans="1:13">
      <c r="A147" s="254">
        <v>137</v>
      </c>
      <c r="B147" t="s">
        <v>743</v>
      </c>
      <c r="C147" s="547">
        <v>1862.35</v>
      </c>
      <c r="D147" s="548">
        <v>1864.1333333333332</v>
      </c>
      <c r="E147" s="548">
        <v>1852.2666666666664</v>
      </c>
      <c r="F147" s="548">
        <v>1842.1833333333332</v>
      </c>
      <c r="G147" s="548">
        <v>1830.3166666666664</v>
      </c>
      <c r="H147" s="548">
        <v>1874.2166666666665</v>
      </c>
      <c r="I147" s="548">
        <v>1886.0833333333333</v>
      </c>
      <c r="J147" s="548">
        <v>1896.1666666666665</v>
      </c>
      <c r="K147" s="547">
        <v>1876</v>
      </c>
      <c r="L147" s="547">
        <v>1854.05</v>
      </c>
      <c r="M147" s="547">
        <v>3.1519999999999999E-2</v>
      </c>
    </row>
    <row r="148" spans="1:13">
      <c r="A148" s="254">
        <v>138</v>
      </c>
      <c r="B148" t="s">
        <v>236</v>
      </c>
      <c r="C148" s="547">
        <v>65.45</v>
      </c>
      <c r="D148" s="548">
        <v>65.983333333333334</v>
      </c>
      <c r="E148" s="548">
        <v>64.466666666666669</v>
      </c>
      <c r="F148" s="548">
        <v>63.483333333333334</v>
      </c>
      <c r="G148" s="548">
        <v>61.966666666666669</v>
      </c>
      <c r="H148" s="548">
        <v>66.966666666666669</v>
      </c>
      <c r="I148" s="548">
        <v>68.483333333333348</v>
      </c>
      <c r="J148" s="548">
        <v>69.466666666666669</v>
      </c>
      <c r="K148" s="547">
        <v>67.5</v>
      </c>
      <c r="L148" s="547">
        <v>65</v>
      </c>
      <c r="M148" s="547">
        <v>24.175409999999999</v>
      </c>
    </row>
    <row r="149" spans="1:13">
      <c r="A149" s="254">
        <v>139</v>
      </c>
      <c r="B149" t="s">
        <v>94</v>
      </c>
      <c r="C149" s="547">
        <v>2695.5</v>
      </c>
      <c r="D149" s="548">
        <v>2708.5</v>
      </c>
      <c r="E149" s="548">
        <v>2672</v>
      </c>
      <c r="F149" s="548">
        <v>2648.5</v>
      </c>
      <c r="G149" s="548">
        <v>2612</v>
      </c>
      <c r="H149" s="548">
        <v>2732</v>
      </c>
      <c r="I149" s="548">
        <v>2768.5</v>
      </c>
      <c r="J149" s="548">
        <v>2792</v>
      </c>
      <c r="K149" s="547">
        <v>2745</v>
      </c>
      <c r="L149" s="547">
        <v>2685</v>
      </c>
      <c r="M149" s="547">
        <v>14.91311</v>
      </c>
    </row>
    <row r="150" spans="1:13">
      <c r="A150" s="254">
        <v>140</v>
      </c>
      <c r="B150" t="s">
        <v>352</v>
      </c>
      <c r="C150" s="547">
        <v>170.85</v>
      </c>
      <c r="D150" s="548">
        <v>171.08333333333334</v>
      </c>
      <c r="E150" s="548">
        <v>166.26666666666668</v>
      </c>
      <c r="F150" s="548">
        <v>161.68333333333334</v>
      </c>
      <c r="G150" s="548">
        <v>156.86666666666667</v>
      </c>
      <c r="H150" s="548">
        <v>175.66666666666669</v>
      </c>
      <c r="I150" s="548">
        <v>180.48333333333335</v>
      </c>
      <c r="J150" s="548">
        <v>185.06666666666669</v>
      </c>
      <c r="K150" s="547">
        <v>175.9</v>
      </c>
      <c r="L150" s="547">
        <v>166.5</v>
      </c>
      <c r="M150" s="547">
        <v>2.4589400000000001</v>
      </c>
    </row>
    <row r="151" spans="1:13">
      <c r="A151" s="254">
        <v>141</v>
      </c>
      <c r="B151" t="s">
        <v>237</v>
      </c>
      <c r="C151" s="547">
        <v>469.2</v>
      </c>
      <c r="D151" s="548">
        <v>474.05</v>
      </c>
      <c r="E151" s="548">
        <v>463.1</v>
      </c>
      <c r="F151" s="548">
        <v>457</v>
      </c>
      <c r="G151" s="548">
        <v>446.05</v>
      </c>
      <c r="H151" s="548">
        <v>480.15000000000003</v>
      </c>
      <c r="I151" s="548">
        <v>491.09999999999997</v>
      </c>
      <c r="J151" s="548">
        <v>497.20000000000005</v>
      </c>
      <c r="K151" s="547">
        <v>485</v>
      </c>
      <c r="L151" s="547">
        <v>467.95</v>
      </c>
      <c r="M151" s="547">
        <v>3.2378300000000002</v>
      </c>
    </row>
    <row r="152" spans="1:13">
      <c r="A152" s="254">
        <v>142</v>
      </c>
      <c r="B152" t="s">
        <v>238</v>
      </c>
      <c r="C152" s="547">
        <v>1440.95</v>
      </c>
      <c r="D152" s="548">
        <v>1448.3500000000001</v>
      </c>
      <c r="E152" s="548">
        <v>1417.8500000000004</v>
      </c>
      <c r="F152" s="548">
        <v>1394.7500000000002</v>
      </c>
      <c r="G152" s="548">
        <v>1364.2500000000005</v>
      </c>
      <c r="H152" s="548">
        <v>1471.4500000000003</v>
      </c>
      <c r="I152" s="548">
        <v>1501.9499999999998</v>
      </c>
      <c r="J152" s="548">
        <v>1525.0500000000002</v>
      </c>
      <c r="K152" s="547">
        <v>1478.85</v>
      </c>
      <c r="L152" s="547">
        <v>1425.25</v>
      </c>
      <c r="M152" s="547">
        <v>1.5563800000000001</v>
      </c>
    </row>
    <row r="153" spans="1:13">
      <c r="A153" s="254">
        <v>143</v>
      </c>
      <c r="B153" t="s">
        <v>239</v>
      </c>
      <c r="C153" s="547">
        <v>71.150000000000006</v>
      </c>
      <c r="D153" s="548">
        <v>71.566666666666663</v>
      </c>
      <c r="E153" s="548">
        <v>70.583333333333329</v>
      </c>
      <c r="F153" s="548">
        <v>70.016666666666666</v>
      </c>
      <c r="G153" s="548">
        <v>69.033333333333331</v>
      </c>
      <c r="H153" s="548">
        <v>72.133333333333326</v>
      </c>
      <c r="I153" s="548">
        <v>73.116666666666674</v>
      </c>
      <c r="J153" s="548">
        <v>73.683333333333323</v>
      </c>
      <c r="K153" s="547">
        <v>72.55</v>
      </c>
      <c r="L153" s="547">
        <v>71</v>
      </c>
      <c r="M153" s="547">
        <v>38.871960000000001</v>
      </c>
    </row>
    <row r="154" spans="1:13">
      <c r="A154" s="254">
        <v>144</v>
      </c>
      <c r="B154" t="s">
        <v>95</v>
      </c>
      <c r="C154" s="547">
        <v>84.45</v>
      </c>
      <c r="D154" s="548">
        <v>83.816666666666663</v>
      </c>
      <c r="E154" s="548">
        <v>82.633333333333326</v>
      </c>
      <c r="F154" s="548">
        <v>80.816666666666663</v>
      </c>
      <c r="G154" s="548">
        <v>79.633333333333326</v>
      </c>
      <c r="H154" s="548">
        <v>85.633333333333326</v>
      </c>
      <c r="I154" s="548">
        <v>86.816666666666663</v>
      </c>
      <c r="J154" s="548">
        <v>88.633333333333326</v>
      </c>
      <c r="K154" s="547">
        <v>85</v>
      </c>
      <c r="L154" s="547">
        <v>82</v>
      </c>
      <c r="M154" s="547">
        <v>6.8049600000000003</v>
      </c>
    </row>
    <row r="155" spans="1:13">
      <c r="A155" s="254">
        <v>145</v>
      </c>
      <c r="B155" t="s">
        <v>353</v>
      </c>
      <c r="C155" s="547">
        <v>577.95000000000005</v>
      </c>
      <c r="D155" s="548">
        <v>579.33333333333337</v>
      </c>
      <c r="E155" s="548">
        <v>573.66666666666674</v>
      </c>
      <c r="F155" s="548">
        <v>569.38333333333333</v>
      </c>
      <c r="G155" s="548">
        <v>563.7166666666667</v>
      </c>
      <c r="H155" s="548">
        <v>583.61666666666679</v>
      </c>
      <c r="I155" s="548">
        <v>589.28333333333353</v>
      </c>
      <c r="J155" s="548">
        <v>593.56666666666683</v>
      </c>
      <c r="K155" s="547">
        <v>585</v>
      </c>
      <c r="L155" s="547">
        <v>575.04999999999995</v>
      </c>
      <c r="M155" s="547">
        <v>0.86241999999999996</v>
      </c>
    </row>
    <row r="156" spans="1:13">
      <c r="A156" s="254">
        <v>146</v>
      </c>
      <c r="B156" t="s">
        <v>96</v>
      </c>
      <c r="C156" s="547">
        <v>1378.2</v>
      </c>
      <c r="D156" s="548">
        <v>1378.6333333333332</v>
      </c>
      <c r="E156" s="548">
        <v>1363.7666666666664</v>
      </c>
      <c r="F156" s="548">
        <v>1349.3333333333333</v>
      </c>
      <c r="G156" s="548">
        <v>1334.4666666666665</v>
      </c>
      <c r="H156" s="548">
        <v>1393.0666666666664</v>
      </c>
      <c r="I156" s="548">
        <v>1407.9333333333332</v>
      </c>
      <c r="J156" s="548">
        <v>1422.3666666666663</v>
      </c>
      <c r="K156" s="547">
        <v>1393.5</v>
      </c>
      <c r="L156" s="547">
        <v>1364.2</v>
      </c>
      <c r="M156" s="547">
        <v>6.6780600000000003</v>
      </c>
    </row>
    <row r="157" spans="1:13">
      <c r="A157" s="254">
        <v>147</v>
      </c>
      <c r="B157" t="s">
        <v>97</v>
      </c>
      <c r="C157" s="547">
        <v>209.5</v>
      </c>
      <c r="D157" s="548">
        <v>210.70000000000002</v>
      </c>
      <c r="E157" s="548">
        <v>207.55000000000004</v>
      </c>
      <c r="F157" s="548">
        <v>205.60000000000002</v>
      </c>
      <c r="G157" s="548">
        <v>202.45000000000005</v>
      </c>
      <c r="H157" s="548">
        <v>212.65000000000003</v>
      </c>
      <c r="I157" s="548">
        <v>215.8</v>
      </c>
      <c r="J157" s="548">
        <v>217.75000000000003</v>
      </c>
      <c r="K157" s="547">
        <v>213.85</v>
      </c>
      <c r="L157" s="547">
        <v>208.75</v>
      </c>
      <c r="M157" s="547">
        <v>58.010759999999998</v>
      </c>
    </row>
    <row r="158" spans="1:13">
      <c r="A158" s="254">
        <v>148</v>
      </c>
      <c r="B158" t="s">
        <v>355</v>
      </c>
      <c r="C158" s="547">
        <v>291.95</v>
      </c>
      <c r="D158" s="548">
        <v>292.5333333333333</v>
      </c>
      <c r="E158" s="548">
        <v>288.91666666666663</v>
      </c>
      <c r="F158" s="548">
        <v>285.88333333333333</v>
      </c>
      <c r="G158" s="548">
        <v>282.26666666666665</v>
      </c>
      <c r="H158" s="548">
        <v>295.56666666666661</v>
      </c>
      <c r="I158" s="548">
        <v>299.18333333333328</v>
      </c>
      <c r="J158" s="548">
        <v>302.21666666666658</v>
      </c>
      <c r="K158" s="547">
        <v>296.14999999999998</v>
      </c>
      <c r="L158" s="547">
        <v>289.5</v>
      </c>
      <c r="M158" s="547">
        <v>2.26525</v>
      </c>
    </row>
    <row r="159" spans="1:13">
      <c r="A159" s="254">
        <v>149</v>
      </c>
      <c r="B159" t="s">
        <v>98</v>
      </c>
      <c r="C159" s="547">
        <v>86.7</v>
      </c>
      <c r="D159" s="548">
        <v>86.5</v>
      </c>
      <c r="E159" s="548">
        <v>84.8</v>
      </c>
      <c r="F159" s="548">
        <v>82.899999999999991</v>
      </c>
      <c r="G159" s="548">
        <v>81.199999999999989</v>
      </c>
      <c r="H159" s="548">
        <v>88.4</v>
      </c>
      <c r="I159" s="548">
        <v>90.1</v>
      </c>
      <c r="J159" s="548">
        <v>92.000000000000014</v>
      </c>
      <c r="K159" s="547">
        <v>88.2</v>
      </c>
      <c r="L159" s="547">
        <v>84.6</v>
      </c>
      <c r="M159" s="547">
        <v>301.10061999999999</v>
      </c>
    </row>
    <row r="160" spans="1:13">
      <c r="A160" s="254">
        <v>150</v>
      </c>
      <c r="B160" t="s">
        <v>356</v>
      </c>
      <c r="C160" s="547">
        <v>2382.6999999999998</v>
      </c>
      <c r="D160" s="548">
        <v>2392.1166666666668</v>
      </c>
      <c r="E160" s="548">
        <v>2364.2333333333336</v>
      </c>
      <c r="F160" s="548">
        <v>2345.7666666666669</v>
      </c>
      <c r="G160" s="548">
        <v>2317.8833333333337</v>
      </c>
      <c r="H160" s="548">
        <v>2410.5833333333335</v>
      </c>
      <c r="I160" s="548">
        <v>2438.4666666666667</v>
      </c>
      <c r="J160" s="548">
        <v>2456.9333333333334</v>
      </c>
      <c r="K160" s="547">
        <v>2420</v>
      </c>
      <c r="L160" s="547">
        <v>2373.65</v>
      </c>
      <c r="M160" s="547">
        <v>0.15594</v>
      </c>
    </row>
    <row r="161" spans="1:13">
      <c r="A161" s="254">
        <v>151</v>
      </c>
      <c r="B161" t="s">
        <v>357</v>
      </c>
      <c r="C161" s="547">
        <v>386.6</v>
      </c>
      <c r="D161" s="548">
        <v>383.38333333333338</v>
      </c>
      <c r="E161" s="548">
        <v>377.26666666666677</v>
      </c>
      <c r="F161" s="548">
        <v>367.93333333333339</v>
      </c>
      <c r="G161" s="548">
        <v>361.81666666666678</v>
      </c>
      <c r="H161" s="548">
        <v>392.71666666666675</v>
      </c>
      <c r="I161" s="548">
        <v>398.83333333333343</v>
      </c>
      <c r="J161" s="548">
        <v>408.16666666666674</v>
      </c>
      <c r="K161" s="547">
        <v>389.5</v>
      </c>
      <c r="L161" s="547">
        <v>374.05</v>
      </c>
      <c r="M161" s="547">
        <v>3.3437899999999998</v>
      </c>
    </row>
    <row r="162" spans="1:13">
      <c r="A162" s="254">
        <v>152</v>
      </c>
      <c r="B162" t="s">
        <v>358</v>
      </c>
      <c r="C162" s="547">
        <v>662.25</v>
      </c>
      <c r="D162" s="548">
        <v>663.19999999999993</v>
      </c>
      <c r="E162" s="548">
        <v>658.14999999999986</v>
      </c>
      <c r="F162" s="548">
        <v>654.04999999999995</v>
      </c>
      <c r="G162" s="548">
        <v>648.99999999999989</v>
      </c>
      <c r="H162" s="548">
        <v>667.29999999999984</v>
      </c>
      <c r="I162" s="548">
        <v>672.3499999999998</v>
      </c>
      <c r="J162" s="548">
        <v>676.44999999999982</v>
      </c>
      <c r="K162" s="547">
        <v>668.25</v>
      </c>
      <c r="L162" s="547">
        <v>659.1</v>
      </c>
      <c r="M162" s="547">
        <v>1.0779799999999999</v>
      </c>
    </row>
    <row r="163" spans="1:13">
      <c r="A163" s="254">
        <v>153</v>
      </c>
      <c r="B163" t="s">
        <v>359</v>
      </c>
      <c r="C163" s="547">
        <v>94.45</v>
      </c>
      <c r="D163" s="548">
        <v>94.75</v>
      </c>
      <c r="E163" s="548">
        <v>93.1</v>
      </c>
      <c r="F163" s="548">
        <v>91.75</v>
      </c>
      <c r="G163" s="548">
        <v>90.1</v>
      </c>
      <c r="H163" s="548">
        <v>96.1</v>
      </c>
      <c r="I163" s="548">
        <v>97.75</v>
      </c>
      <c r="J163" s="548">
        <v>99.1</v>
      </c>
      <c r="K163" s="547">
        <v>96.4</v>
      </c>
      <c r="L163" s="547">
        <v>93.4</v>
      </c>
      <c r="M163" s="547">
        <v>27.819140000000001</v>
      </c>
    </row>
    <row r="164" spans="1:13">
      <c r="A164" s="254">
        <v>154</v>
      </c>
      <c r="B164" t="s">
        <v>360</v>
      </c>
      <c r="C164" s="547">
        <v>160.55000000000001</v>
      </c>
      <c r="D164" s="548">
        <v>161.04999999999998</v>
      </c>
      <c r="E164" s="548">
        <v>157.09999999999997</v>
      </c>
      <c r="F164" s="548">
        <v>153.64999999999998</v>
      </c>
      <c r="G164" s="548">
        <v>149.69999999999996</v>
      </c>
      <c r="H164" s="548">
        <v>164.49999999999997</v>
      </c>
      <c r="I164" s="548">
        <v>168.44999999999996</v>
      </c>
      <c r="J164" s="548">
        <v>171.89999999999998</v>
      </c>
      <c r="K164" s="547">
        <v>165</v>
      </c>
      <c r="L164" s="547">
        <v>157.6</v>
      </c>
      <c r="M164" s="547">
        <v>53.605510000000002</v>
      </c>
    </row>
    <row r="165" spans="1:13">
      <c r="A165" s="254">
        <v>155</v>
      </c>
      <c r="B165" t="s">
        <v>240</v>
      </c>
      <c r="C165" s="547">
        <v>8.15</v>
      </c>
      <c r="D165" s="548">
        <v>8.1333333333333329</v>
      </c>
      <c r="E165" s="548">
        <v>8.0166666666666657</v>
      </c>
      <c r="F165" s="548">
        <v>7.8833333333333329</v>
      </c>
      <c r="G165" s="548">
        <v>7.7666666666666657</v>
      </c>
      <c r="H165" s="548">
        <v>8.2666666666666657</v>
      </c>
      <c r="I165" s="548">
        <v>8.3833333333333329</v>
      </c>
      <c r="J165" s="548">
        <v>8.5166666666666657</v>
      </c>
      <c r="K165" s="547">
        <v>8.25</v>
      </c>
      <c r="L165" s="547">
        <v>8</v>
      </c>
      <c r="M165" s="547">
        <v>49.999040000000001</v>
      </c>
    </row>
    <row r="166" spans="1:13">
      <c r="A166" s="254">
        <v>156</v>
      </c>
      <c r="B166" t="s">
        <v>241</v>
      </c>
      <c r="C166" s="547">
        <v>75.45</v>
      </c>
      <c r="D166" s="548">
        <v>75.849999999999994</v>
      </c>
      <c r="E166" s="548">
        <v>74.699999999999989</v>
      </c>
      <c r="F166" s="548">
        <v>73.949999999999989</v>
      </c>
      <c r="G166" s="548">
        <v>72.799999999999983</v>
      </c>
      <c r="H166" s="548">
        <v>76.599999999999994</v>
      </c>
      <c r="I166" s="548">
        <v>77.75</v>
      </c>
      <c r="J166" s="548">
        <v>78.5</v>
      </c>
      <c r="K166" s="547">
        <v>77</v>
      </c>
      <c r="L166" s="547">
        <v>75.099999999999994</v>
      </c>
      <c r="M166" s="547">
        <v>19.126799999999999</v>
      </c>
    </row>
    <row r="167" spans="1:13">
      <c r="A167" s="254">
        <v>157</v>
      </c>
      <c r="B167" t="s">
        <v>99</v>
      </c>
      <c r="C167" s="547">
        <v>134.4</v>
      </c>
      <c r="D167" s="548">
        <v>134.45000000000002</v>
      </c>
      <c r="E167" s="548">
        <v>131.95000000000005</v>
      </c>
      <c r="F167" s="548">
        <v>129.50000000000003</v>
      </c>
      <c r="G167" s="548">
        <v>127.00000000000006</v>
      </c>
      <c r="H167" s="548">
        <v>136.90000000000003</v>
      </c>
      <c r="I167" s="548">
        <v>139.39999999999998</v>
      </c>
      <c r="J167" s="548">
        <v>141.85000000000002</v>
      </c>
      <c r="K167" s="547">
        <v>136.94999999999999</v>
      </c>
      <c r="L167" s="547">
        <v>132</v>
      </c>
      <c r="M167" s="547">
        <v>216.15744000000001</v>
      </c>
    </row>
    <row r="168" spans="1:13">
      <c r="A168" s="254">
        <v>158</v>
      </c>
      <c r="B168" t="s">
        <v>361</v>
      </c>
      <c r="C168" s="547">
        <v>275.60000000000002</v>
      </c>
      <c r="D168" s="548">
        <v>275.9666666666667</v>
      </c>
      <c r="E168" s="548">
        <v>273.38333333333338</v>
      </c>
      <c r="F168" s="548">
        <v>271.16666666666669</v>
      </c>
      <c r="G168" s="548">
        <v>268.58333333333337</v>
      </c>
      <c r="H168" s="548">
        <v>278.18333333333339</v>
      </c>
      <c r="I168" s="548">
        <v>280.76666666666665</v>
      </c>
      <c r="J168" s="548">
        <v>282.98333333333341</v>
      </c>
      <c r="K168" s="547">
        <v>278.55</v>
      </c>
      <c r="L168" s="547">
        <v>273.75</v>
      </c>
      <c r="M168" s="547">
        <v>0.57889999999999997</v>
      </c>
    </row>
    <row r="169" spans="1:13">
      <c r="A169" s="254">
        <v>159</v>
      </c>
      <c r="B169" t="s">
        <v>362</v>
      </c>
      <c r="C169" s="547">
        <v>210.9</v>
      </c>
      <c r="D169" s="548">
        <v>210.41666666666666</v>
      </c>
      <c r="E169" s="548">
        <v>208.2833333333333</v>
      </c>
      <c r="F169" s="548">
        <v>205.66666666666666</v>
      </c>
      <c r="G169" s="548">
        <v>203.5333333333333</v>
      </c>
      <c r="H169" s="548">
        <v>213.0333333333333</v>
      </c>
      <c r="I169" s="548">
        <v>215.16666666666669</v>
      </c>
      <c r="J169" s="548">
        <v>217.7833333333333</v>
      </c>
      <c r="K169" s="547">
        <v>212.55</v>
      </c>
      <c r="L169" s="547">
        <v>207.8</v>
      </c>
      <c r="M169" s="547">
        <v>3.0263800000000001</v>
      </c>
    </row>
    <row r="170" spans="1:13">
      <c r="A170" s="254">
        <v>160</v>
      </c>
      <c r="B170" t="s">
        <v>745</v>
      </c>
      <c r="C170" s="547">
        <v>3832.7</v>
      </c>
      <c r="D170" s="548">
        <v>3839.0666666666671</v>
      </c>
      <c r="E170" s="548">
        <v>3704.6333333333341</v>
      </c>
      <c r="F170" s="548">
        <v>3576.5666666666671</v>
      </c>
      <c r="G170" s="548">
        <v>3442.1333333333341</v>
      </c>
      <c r="H170" s="548">
        <v>3967.1333333333341</v>
      </c>
      <c r="I170" s="548">
        <v>4101.5666666666675</v>
      </c>
      <c r="J170" s="548">
        <v>4229.6333333333341</v>
      </c>
      <c r="K170" s="547">
        <v>3973.5</v>
      </c>
      <c r="L170" s="547">
        <v>3711</v>
      </c>
      <c r="M170" s="547">
        <v>3.06366</v>
      </c>
    </row>
    <row r="171" spans="1:13">
      <c r="A171" s="254">
        <v>161</v>
      </c>
      <c r="B171" t="s">
        <v>102</v>
      </c>
      <c r="C171" s="547">
        <v>25.05</v>
      </c>
      <c r="D171" s="548">
        <v>25.166666666666668</v>
      </c>
      <c r="E171" s="548">
        <v>24.883333333333336</v>
      </c>
      <c r="F171" s="548">
        <v>24.716666666666669</v>
      </c>
      <c r="G171" s="548">
        <v>24.433333333333337</v>
      </c>
      <c r="H171" s="548">
        <v>25.333333333333336</v>
      </c>
      <c r="I171" s="548">
        <v>25.616666666666667</v>
      </c>
      <c r="J171" s="548">
        <v>25.783333333333335</v>
      </c>
      <c r="K171" s="547">
        <v>25.45</v>
      </c>
      <c r="L171" s="547">
        <v>25</v>
      </c>
      <c r="M171" s="547">
        <v>69.563910000000007</v>
      </c>
    </row>
    <row r="172" spans="1:13">
      <c r="A172" s="254">
        <v>162</v>
      </c>
      <c r="B172" t="s">
        <v>363</v>
      </c>
      <c r="C172" s="547">
        <v>2208.4</v>
      </c>
      <c r="D172" s="548">
        <v>2199.4833333333336</v>
      </c>
      <c r="E172" s="548">
        <v>2179.0166666666673</v>
      </c>
      <c r="F172" s="548">
        <v>2149.6333333333337</v>
      </c>
      <c r="G172" s="548">
        <v>2129.1666666666674</v>
      </c>
      <c r="H172" s="548">
        <v>2228.8666666666672</v>
      </c>
      <c r="I172" s="548">
        <v>2249.3333333333335</v>
      </c>
      <c r="J172" s="548">
        <v>2278.7166666666672</v>
      </c>
      <c r="K172" s="547">
        <v>2219.9499999999998</v>
      </c>
      <c r="L172" s="547">
        <v>2170.1</v>
      </c>
      <c r="M172" s="547">
        <v>0.15004000000000001</v>
      </c>
    </row>
    <row r="173" spans="1:13">
      <c r="A173" s="254">
        <v>163</v>
      </c>
      <c r="B173" t="s">
        <v>746</v>
      </c>
      <c r="C173" s="547">
        <v>204.7</v>
      </c>
      <c r="D173" s="548">
        <v>202.38333333333333</v>
      </c>
      <c r="E173" s="548">
        <v>198.76666666666665</v>
      </c>
      <c r="F173" s="548">
        <v>192.83333333333331</v>
      </c>
      <c r="G173" s="548">
        <v>189.21666666666664</v>
      </c>
      <c r="H173" s="548">
        <v>208.31666666666666</v>
      </c>
      <c r="I173" s="548">
        <v>211.93333333333334</v>
      </c>
      <c r="J173" s="548">
        <v>217.86666666666667</v>
      </c>
      <c r="K173" s="547">
        <v>206</v>
      </c>
      <c r="L173" s="547">
        <v>196.45</v>
      </c>
      <c r="M173" s="547">
        <v>4.9423399999999997</v>
      </c>
    </row>
    <row r="174" spans="1:13">
      <c r="A174" s="254">
        <v>164</v>
      </c>
      <c r="B174" t="s">
        <v>364</v>
      </c>
      <c r="C174" s="547">
        <v>2400.9</v>
      </c>
      <c r="D174" s="548">
        <v>2388.2333333333336</v>
      </c>
      <c r="E174" s="548">
        <v>2227.666666666667</v>
      </c>
      <c r="F174" s="548">
        <v>2054.4333333333334</v>
      </c>
      <c r="G174" s="548">
        <v>1893.8666666666668</v>
      </c>
      <c r="H174" s="548">
        <v>2561.4666666666672</v>
      </c>
      <c r="I174" s="548">
        <v>2722.0333333333338</v>
      </c>
      <c r="J174" s="548">
        <v>2895.2666666666673</v>
      </c>
      <c r="K174" s="547">
        <v>2548.8000000000002</v>
      </c>
      <c r="L174" s="547">
        <v>2215</v>
      </c>
      <c r="M174" s="547">
        <v>0.89766999999999997</v>
      </c>
    </row>
    <row r="175" spans="1:13">
      <c r="A175" s="254">
        <v>165</v>
      </c>
      <c r="B175" t="s">
        <v>242</v>
      </c>
      <c r="C175" s="547">
        <v>142.44999999999999</v>
      </c>
      <c r="D175" s="548">
        <v>142.48333333333332</v>
      </c>
      <c r="E175" s="548">
        <v>140.46666666666664</v>
      </c>
      <c r="F175" s="548">
        <v>138.48333333333332</v>
      </c>
      <c r="G175" s="548">
        <v>136.46666666666664</v>
      </c>
      <c r="H175" s="548">
        <v>144.46666666666664</v>
      </c>
      <c r="I175" s="548">
        <v>146.48333333333335</v>
      </c>
      <c r="J175" s="548">
        <v>148.46666666666664</v>
      </c>
      <c r="K175" s="547">
        <v>144.5</v>
      </c>
      <c r="L175" s="547">
        <v>140.5</v>
      </c>
      <c r="M175" s="547">
        <v>4.23142</v>
      </c>
    </row>
    <row r="176" spans="1:13">
      <c r="A176" s="254">
        <v>166</v>
      </c>
      <c r="B176" t="s">
        <v>365</v>
      </c>
      <c r="C176" s="547">
        <v>5642.9</v>
      </c>
      <c r="D176" s="548">
        <v>5652.7333333333336</v>
      </c>
      <c r="E176" s="548">
        <v>5621.4666666666672</v>
      </c>
      <c r="F176" s="548">
        <v>5600.0333333333338</v>
      </c>
      <c r="G176" s="548">
        <v>5568.7666666666673</v>
      </c>
      <c r="H176" s="548">
        <v>5674.166666666667</v>
      </c>
      <c r="I176" s="548">
        <v>5705.4333333333334</v>
      </c>
      <c r="J176" s="548">
        <v>5726.8666666666668</v>
      </c>
      <c r="K176" s="547">
        <v>5684</v>
      </c>
      <c r="L176" s="547">
        <v>5631.3</v>
      </c>
      <c r="M176" s="547">
        <v>5.176E-2</v>
      </c>
    </row>
    <row r="177" spans="1:13">
      <c r="A177" s="254">
        <v>167</v>
      </c>
      <c r="B177" t="s">
        <v>366</v>
      </c>
      <c r="C177" s="547">
        <v>1443.85</v>
      </c>
      <c r="D177" s="548">
        <v>1442.0333333333335</v>
      </c>
      <c r="E177" s="548">
        <v>1434.0666666666671</v>
      </c>
      <c r="F177" s="548">
        <v>1424.2833333333335</v>
      </c>
      <c r="G177" s="548">
        <v>1416.3166666666671</v>
      </c>
      <c r="H177" s="548">
        <v>1451.8166666666671</v>
      </c>
      <c r="I177" s="548">
        <v>1459.7833333333338</v>
      </c>
      <c r="J177" s="548">
        <v>1469.5666666666671</v>
      </c>
      <c r="K177" s="547">
        <v>1450</v>
      </c>
      <c r="L177" s="547">
        <v>1432.25</v>
      </c>
      <c r="M177" s="547">
        <v>0.27439999999999998</v>
      </c>
    </row>
    <row r="178" spans="1:13">
      <c r="A178" s="254">
        <v>168</v>
      </c>
      <c r="B178" t="s">
        <v>100</v>
      </c>
      <c r="C178" s="547">
        <v>494.3</v>
      </c>
      <c r="D178" s="548">
        <v>498.39999999999992</v>
      </c>
      <c r="E178" s="548">
        <v>488.54999999999984</v>
      </c>
      <c r="F178" s="548">
        <v>482.7999999999999</v>
      </c>
      <c r="G178" s="548">
        <v>472.94999999999982</v>
      </c>
      <c r="H178" s="548">
        <v>504.14999999999986</v>
      </c>
      <c r="I178" s="548">
        <v>513.99999999999989</v>
      </c>
      <c r="J178" s="548">
        <v>519.74999999999989</v>
      </c>
      <c r="K178" s="547">
        <v>508.25</v>
      </c>
      <c r="L178" s="547">
        <v>492.65</v>
      </c>
      <c r="M178" s="547">
        <v>13.74738</v>
      </c>
    </row>
    <row r="179" spans="1:13">
      <c r="A179" s="254">
        <v>169</v>
      </c>
      <c r="B179" t="s">
        <v>367</v>
      </c>
      <c r="C179" s="547">
        <v>923.8</v>
      </c>
      <c r="D179" s="548">
        <v>927.2833333333333</v>
      </c>
      <c r="E179" s="548">
        <v>917.51666666666665</v>
      </c>
      <c r="F179" s="548">
        <v>911.23333333333335</v>
      </c>
      <c r="G179" s="548">
        <v>901.4666666666667</v>
      </c>
      <c r="H179" s="548">
        <v>933.56666666666661</v>
      </c>
      <c r="I179" s="548">
        <v>943.33333333333326</v>
      </c>
      <c r="J179" s="548">
        <v>949.61666666666656</v>
      </c>
      <c r="K179" s="547">
        <v>937.05</v>
      </c>
      <c r="L179" s="547">
        <v>921</v>
      </c>
      <c r="M179" s="547">
        <v>0.38401000000000002</v>
      </c>
    </row>
    <row r="180" spans="1:13">
      <c r="A180" s="254">
        <v>170</v>
      </c>
      <c r="B180" t="s">
        <v>243</v>
      </c>
      <c r="C180" s="547">
        <v>492.5</v>
      </c>
      <c r="D180" s="548">
        <v>494.7</v>
      </c>
      <c r="E180" s="548">
        <v>487.7</v>
      </c>
      <c r="F180" s="548">
        <v>482.9</v>
      </c>
      <c r="G180" s="548">
        <v>475.9</v>
      </c>
      <c r="H180" s="548">
        <v>499.5</v>
      </c>
      <c r="I180" s="548">
        <v>506.5</v>
      </c>
      <c r="J180" s="548">
        <v>511.3</v>
      </c>
      <c r="K180" s="547">
        <v>501.7</v>
      </c>
      <c r="L180" s="547">
        <v>489.9</v>
      </c>
      <c r="M180" s="547">
        <v>1.5724899999999999</v>
      </c>
    </row>
    <row r="181" spans="1:13">
      <c r="A181" s="254">
        <v>171</v>
      </c>
      <c r="B181" t="s">
        <v>103</v>
      </c>
      <c r="C181" s="547">
        <v>720.8</v>
      </c>
      <c r="D181" s="548">
        <v>720.63333333333333</v>
      </c>
      <c r="E181" s="548">
        <v>715.26666666666665</v>
      </c>
      <c r="F181" s="548">
        <v>709.73333333333335</v>
      </c>
      <c r="G181" s="548">
        <v>704.36666666666667</v>
      </c>
      <c r="H181" s="548">
        <v>726.16666666666663</v>
      </c>
      <c r="I181" s="548">
        <v>731.53333333333319</v>
      </c>
      <c r="J181" s="548">
        <v>737.06666666666661</v>
      </c>
      <c r="K181" s="547">
        <v>726</v>
      </c>
      <c r="L181" s="547">
        <v>715.1</v>
      </c>
      <c r="M181" s="547">
        <v>7.7478499999999997</v>
      </c>
    </row>
    <row r="182" spans="1:13">
      <c r="A182" s="254">
        <v>172</v>
      </c>
      <c r="B182" t="s">
        <v>244</v>
      </c>
      <c r="C182" s="547">
        <v>444.5</v>
      </c>
      <c r="D182" s="548">
        <v>444.61666666666662</v>
      </c>
      <c r="E182" s="548">
        <v>441.18333333333322</v>
      </c>
      <c r="F182" s="548">
        <v>437.86666666666662</v>
      </c>
      <c r="G182" s="548">
        <v>434.43333333333322</v>
      </c>
      <c r="H182" s="548">
        <v>447.93333333333322</v>
      </c>
      <c r="I182" s="548">
        <v>451.36666666666662</v>
      </c>
      <c r="J182" s="548">
        <v>454.68333333333322</v>
      </c>
      <c r="K182" s="547">
        <v>448.05</v>
      </c>
      <c r="L182" s="547">
        <v>441.3</v>
      </c>
      <c r="M182" s="547">
        <v>0.91134000000000004</v>
      </c>
    </row>
    <row r="183" spans="1:13">
      <c r="A183" s="254">
        <v>173</v>
      </c>
      <c r="B183" t="s">
        <v>245</v>
      </c>
      <c r="C183" s="547">
        <v>1505.3</v>
      </c>
      <c r="D183" s="548">
        <v>1507.4166666666667</v>
      </c>
      <c r="E183" s="548">
        <v>1485.8833333333334</v>
      </c>
      <c r="F183" s="548">
        <v>1466.4666666666667</v>
      </c>
      <c r="G183" s="548">
        <v>1444.9333333333334</v>
      </c>
      <c r="H183" s="548">
        <v>1526.8333333333335</v>
      </c>
      <c r="I183" s="548">
        <v>1548.3666666666668</v>
      </c>
      <c r="J183" s="548">
        <v>1567.7833333333335</v>
      </c>
      <c r="K183" s="547">
        <v>1528.95</v>
      </c>
      <c r="L183" s="547">
        <v>1488</v>
      </c>
      <c r="M183" s="547">
        <v>7.4858099999999999</v>
      </c>
    </row>
    <row r="184" spans="1:13">
      <c r="A184" s="254">
        <v>174</v>
      </c>
      <c r="B184" t="s">
        <v>368</v>
      </c>
      <c r="C184" s="547">
        <v>340.85</v>
      </c>
      <c r="D184" s="548">
        <v>344.65000000000003</v>
      </c>
      <c r="E184" s="548">
        <v>336.20000000000005</v>
      </c>
      <c r="F184" s="548">
        <v>331.55</v>
      </c>
      <c r="G184" s="548">
        <v>323.10000000000002</v>
      </c>
      <c r="H184" s="548">
        <v>349.30000000000007</v>
      </c>
      <c r="I184" s="548">
        <v>357.75</v>
      </c>
      <c r="J184" s="548">
        <v>362.40000000000009</v>
      </c>
      <c r="K184" s="547">
        <v>353.1</v>
      </c>
      <c r="L184" s="547">
        <v>340</v>
      </c>
      <c r="M184" s="547">
        <v>14.442119999999999</v>
      </c>
    </row>
    <row r="185" spans="1:13">
      <c r="A185" s="254">
        <v>175</v>
      </c>
      <c r="B185" t="s">
        <v>246</v>
      </c>
      <c r="C185" s="547">
        <v>487.2</v>
      </c>
      <c r="D185" s="548">
        <v>489.73333333333335</v>
      </c>
      <c r="E185" s="548">
        <v>470.4666666666667</v>
      </c>
      <c r="F185" s="548">
        <v>453.73333333333335</v>
      </c>
      <c r="G185" s="548">
        <v>434.4666666666667</v>
      </c>
      <c r="H185" s="548">
        <v>506.4666666666667</v>
      </c>
      <c r="I185" s="548">
        <v>525.73333333333335</v>
      </c>
      <c r="J185" s="548">
        <v>542.4666666666667</v>
      </c>
      <c r="K185" s="547">
        <v>509</v>
      </c>
      <c r="L185" s="547">
        <v>473</v>
      </c>
      <c r="M185" s="547">
        <v>47.587299999999999</v>
      </c>
    </row>
    <row r="186" spans="1:13">
      <c r="A186" s="254">
        <v>176</v>
      </c>
      <c r="B186" t="s">
        <v>104</v>
      </c>
      <c r="C186" s="547">
        <v>1238.45</v>
      </c>
      <c r="D186" s="548">
        <v>1238.4833333333333</v>
      </c>
      <c r="E186" s="548">
        <v>1227.9666666666667</v>
      </c>
      <c r="F186" s="548">
        <v>1217.4833333333333</v>
      </c>
      <c r="G186" s="548">
        <v>1206.9666666666667</v>
      </c>
      <c r="H186" s="548">
        <v>1248.9666666666667</v>
      </c>
      <c r="I186" s="548">
        <v>1259.4833333333336</v>
      </c>
      <c r="J186" s="548">
        <v>1269.9666666666667</v>
      </c>
      <c r="K186" s="547">
        <v>1249</v>
      </c>
      <c r="L186" s="547">
        <v>1228</v>
      </c>
      <c r="M186" s="547">
        <v>10.48606</v>
      </c>
    </row>
    <row r="187" spans="1:13">
      <c r="A187" s="254">
        <v>177</v>
      </c>
      <c r="B187" t="s">
        <v>369</v>
      </c>
      <c r="C187" s="547">
        <v>266.60000000000002</v>
      </c>
      <c r="D187" s="548">
        <v>263.83333333333331</v>
      </c>
      <c r="E187" s="548">
        <v>258.76666666666665</v>
      </c>
      <c r="F187" s="548">
        <v>250.93333333333334</v>
      </c>
      <c r="G187" s="548">
        <v>245.86666666666667</v>
      </c>
      <c r="H187" s="548">
        <v>271.66666666666663</v>
      </c>
      <c r="I187" s="548">
        <v>276.73333333333335</v>
      </c>
      <c r="J187" s="548">
        <v>284.56666666666661</v>
      </c>
      <c r="K187" s="547">
        <v>268.89999999999998</v>
      </c>
      <c r="L187" s="547">
        <v>256</v>
      </c>
      <c r="M187" s="547">
        <v>6.1352900000000004</v>
      </c>
    </row>
    <row r="188" spans="1:13">
      <c r="A188" s="254">
        <v>178</v>
      </c>
      <c r="B188" t="s">
        <v>370</v>
      </c>
      <c r="C188" s="547">
        <v>117</v>
      </c>
      <c r="D188" s="548">
        <v>111.71666666666665</v>
      </c>
      <c r="E188" s="548">
        <v>104.73333333333331</v>
      </c>
      <c r="F188" s="548">
        <v>92.466666666666654</v>
      </c>
      <c r="G188" s="548">
        <v>85.483333333333306</v>
      </c>
      <c r="H188" s="548">
        <v>123.98333333333331</v>
      </c>
      <c r="I188" s="548">
        <v>130.96666666666664</v>
      </c>
      <c r="J188" s="548">
        <v>143.23333333333329</v>
      </c>
      <c r="K188" s="547">
        <v>118.7</v>
      </c>
      <c r="L188" s="547">
        <v>99.45</v>
      </c>
      <c r="M188" s="547">
        <v>277.66433999999998</v>
      </c>
    </row>
    <row r="189" spans="1:13">
      <c r="A189" s="254">
        <v>179</v>
      </c>
      <c r="B189" t="s">
        <v>371</v>
      </c>
      <c r="C189" s="547">
        <v>845.2</v>
      </c>
      <c r="D189" s="548">
        <v>854.88333333333333</v>
      </c>
      <c r="E189" s="548">
        <v>831.81666666666661</v>
      </c>
      <c r="F189" s="548">
        <v>818.43333333333328</v>
      </c>
      <c r="G189" s="548">
        <v>795.36666666666656</v>
      </c>
      <c r="H189" s="548">
        <v>868.26666666666665</v>
      </c>
      <c r="I189" s="548">
        <v>891.33333333333348</v>
      </c>
      <c r="J189" s="548">
        <v>904.7166666666667</v>
      </c>
      <c r="K189" s="547">
        <v>877.95</v>
      </c>
      <c r="L189" s="547">
        <v>841.5</v>
      </c>
      <c r="M189" s="547">
        <v>0.39182</v>
      </c>
    </row>
    <row r="190" spans="1:13">
      <c r="A190" s="254">
        <v>180</v>
      </c>
      <c r="B190" t="s">
        <v>372</v>
      </c>
      <c r="C190" s="547">
        <v>309.8</v>
      </c>
      <c r="D190" s="548">
        <v>310.06666666666666</v>
      </c>
      <c r="E190" s="548">
        <v>307.13333333333333</v>
      </c>
      <c r="F190" s="548">
        <v>304.46666666666664</v>
      </c>
      <c r="G190" s="548">
        <v>301.5333333333333</v>
      </c>
      <c r="H190" s="548">
        <v>312.73333333333335</v>
      </c>
      <c r="I190" s="548">
        <v>315.66666666666663</v>
      </c>
      <c r="J190" s="548">
        <v>318.33333333333337</v>
      </c>
      <c r="K190" s="547">
        <v>313</v>
      </c>
      <c r="L190" s="547">
        <v>307.39999999999998</v>
      </c>
      <c r="M190" s="547">
        <v>1.07161</v>
      </c>
    </row>
    <row r="191" spans="1:13">
      <c r="A191" s="254">
        <v>181</v>
      </c>
      <c r="B191" t="s">
        <v>744</v>
      </c>
      <c r="C191" s="547">
        <v>133.1</v>
      </c>
      <c r="D191" s="548">
        <v>132.03333333333333</v>
      </c>
      <c r="E191" s="548">
        <v>129.16666666666666</v>
      </c>
      <c r="F191" s="548">
        <v>125.23333333333332</v>
      </c>
      <c r="G191" s="548">
        <v>122.36666666666665</v>
      </c>
      <c r="H191" s="548">
        <v>135.96666666666667</v>
      </c>
      <c r="I191" s="548">
        <v>138.83333333333334</v>
      </c>
      <c r="J191" s="548">
        <v>142.76666666666668</v>
      </c>
      <c r="K191" s="547">
        <v>134.9</v>
      </c>
      <c r="L191" s="547">
        <v>128.1</v>
      </c>
      <c r="M191" s="547">
        <v>4.3691599999999999</v>
      </c>
    </row>
    <row r="192" spans="1:13">
      <c r="A192" s="254">
        <v>182</v>
      </c>
      <c r="B192" t="s">
        <v>774</v>
      </c>
      <c r="C192" s="547">
        <v>558.29999999999995</v>
      </c>
      <c r="D192" s="548">
        <v>564.1</v>
      </c>
      <c r="E192" s="548">
        <v>549.20000000000005</v>
      </c>
      <c r="F192" s="548">
        <v>540.1</v>
      </c>
      <c r="G192" s="548">
        <v>525.20000000000005</v>
      </c>
      <c r="H192" s="548">
        <v>573.20000000000005</v>
      </c>
      <c r="I192" s="548">
        <v>588.09999999999991</v>
      </c>
      <c r="J192" s="548">
        <v>597.20000000000005</v>
      </c>
      <c r="K192" s="547">
        <v>579</v>
      </c>
      <c r="L192" s="547">
        <v>555</v>
      </c>
      <c r="M192" s="547">
        <v>0.76241000000000003</v>
      </c>
    </row>
    <row r="193" spans="1:13">
      <c r="A193" s="254">
        <v>183</v>
      </c>
      <c r="B193" t="s">
        <v>373</v>
      </c>
      <c r="C193" s="547">
        <v>444.35</v>
      </c>
      <c r="D193" s="548">
        <v>444.98333333333335</v>
      </c>
      <c r="E193" s="548">
        <v>435.66666666666669</v>
      </c>
      <c r="F193" s="548">
        <v>426.98333333333335</v>
      </c>
      <c r="G193" s="548">
        <v>417.66666666666669</v>
      </c>
      <c r="H193" s="548">
        <v>453.66666666666669</v>
      </c>
      <c r="I193" s="548">
        <v>462.98333333333329</v>
      </c>
      <c r="J193" s="548">
        <v>471.66666666666669</v>
      </c>
      <c r="K193" s="547">
        <v>454.3</v>
      </c>
      <c r="L193" s="547">
        <v>436.3</v>
      </c>
      <c r="M193" s="547">
        <v>6.8441799999999997</v>
      </c>
    </row>
    <row r="194" spans="1:13">
      <c r="A194" s="254">
        <v>184</v>
      </c>
      <c r="B194" t="s">
        <v>374</v>
      </c>
      <c r="C194" s="547">
        <v>55.15</v>
      </c>
      <c r="D194" s="548">
        <v>55.016666666666673</v>
      </c>
      <c r="E194" s="548">
        <v>54.583333333333343</v>
      </c>
      <c r="F194" s="548">
        <v>54.016666666666673</v>
      </c>
      <c r="G194" s="548">
        <v>53.583333333333343</v>
      </c>
      <c r="H194" s="548">
        <v>55.583333333333343</v>
      </c>
      <c r="I194" s="548">
        <v>56.016666666666666</v>
      </c>
      <c r="J194" s="548">
        <v>56.583333333333343</v>
      </c>
      <c r="K194" s="547">
        <v>55.45</v>
      </c>
      <c r="L194" s="547">
        <v>54.45</v>
      </c>
      <c r="M194" s="547">
        <v>6.2244000000000002</v>
      </c>
    </row>
    <row r="195" spans="1:13">
      <c r="A195" s="254">
        <v>185</v>
      </c>
      <c r="B195" t="s">
        <v>375</v>
      </c>
      <c r="C195" s="547">
        <v>225.55</v>
      </c>
      <c r="D195" s="548">
        <v>226.23333333333335</v>
      </c>
      <c r="E195" s="548">
        <v>223.6166666666667</v>
      </c>
      <c r="F195" s="548">
        <v>221.68333333333337</v>
      </c>
      <c r="G195" s="548">
        <v>219.06666666666672</v>
      </c>
      <c r="H195" s="548">
        <v>228.16666666666669</v>
      </c>
      <c r="I195" s="548">
        <v>230.78333333333336</v>
      </c>
      <c r="J195" s="548">
        <v>232.71666666666667</v>
      </c>
      <c r="K195" s="547">
        <v>228.85</v>
      </c>
      <c r="L195" s="547">
        <v>224.3</v>
      </c>
      <c r="M195" s="547">
        <v>5.7119099999999996</v>
      </c>
    </row>
    <row r="196" spans="1:13">
      <c r="A196" s="254">
        <v>186</v>
      </c>
      <c r="B196" t="s">
        <v>376</v>
      </c>
      <c r="C196" s="547">
        <v>94.75</v>
      </c>
      <c r="D196" s="548">
        <v>94.8</v>
      </c>
      <c r="E196" s="548">
        <v>93.6</v>
      </c>
      <c r="F196" s="548">
        <v>92.45</v>
      </c>
      <c r="G196" s="548">
        <v>91.25</v>
      </c>
      <c r="H196" s="548">
        <v>95.949999999999989</v>
      </c>
      <c r="I196" s="548">
        <v>97.15</v>
      </c>
      <c r="J196" s="548">
        <v>98.299999999999983</v>
      </c>
      <c r="K196" s="547">
        <v>96</v>
      </c>
      <c r="L196" s="547">
        <v>93.65</v>
      </c>
      <c r="M196" s="547">
        <v>6.7011599999999998</v>
      </c>
    </row>
    <row r="197" spans="1:13">
      <c r="A197" s="254">
        <v>187</v>
      </c>
      <c r="B197" t="s">
        <v>377</v>
      </c>
      <c r="C197" s="547">
        <v>77.599999999999994</v>
      </c>
      <c r="D197" s="548">
        <v>77.016666666666666</v>
      </c>
      <c r="E197" s="548">
        <v>76.233333333333334</v>
      </c>
      <c r="F197" s="548">
        <v>74.866666666666674</v>
      </c>
      <c r="G197" s="548">
        <v>74.083333333333343</v>
      </c>
      <c r="H197" s="548">
        <v>78.383333333333326</v>
      </c>
      <c r="I197" s="548">
        <v>79.166666666666657</v>
      </c>
      <c r="J197" s="548">
        <v>80.533333333333317</v>
      </c>
      <c r="K197" s="547">
        <v>77.8</v>
      </c>
      <c r="L197" s="547">
        <v>75.650000000000006</v>
      </c>
      <c r="M197" s="547">
        <v>5.70913</v>
      </c>
    </row>
    <row r="198" spans="1:13">
      <c r="A198" s="254">
        <v>188</v>
      </c>
      <c r="B198" t="s">
        <v>247</v>
      </c>
      <c r="C198" s="547">
        <v>239.55</v>
      </c>
      <c r="D198" s="548">
        <v>239.45000000000002</v>
      </c>
      <c r="E198" s="548">
        <v>237.20000000000005</v>
      </c>
      <c r="F198" s="548">
        <v>234.85000000000002</v>
      </c>
      <c r="G198" s="548">
        <v>232.60000000000005</v>
      </c>
      <c r="H198" s="548">
        <v>241.80000000000004</v>
      </c>
      <c r="I198" s="548">
        <v>244.04999999999998</v>
      </c>
      <c r="J198" s="548">
        <v>246.40000000000003</v>
      </c>
      <c r="K198" s="547">
        <v>241.7</v>
      </c>
      <c r="L198" s="547">
        <v>237.1</v>
      </c>
      <c r="M198" s="547">
        <v>8.7605500000000003</v>
      </c>
    </row>
    <row r="199" spans="1:13">
      <c r="A199" s="254">
        <v>189</v>
      </c>
      <c r="B199" t="s">
        <v>378</v>
      </c>
      <c r="C199" s="547">
        <v>743.5</v>
      </c>
      <c r="D199" s="548">
        <v>743.1</v>
      </c>
      <c r="E199" s="548">
        <v>737</v>
      </c>
      <c r="F199" s="548">
        <v>730.5</v>
      </c>
      <c r="G199" s="548">
        <v>724.4</v>
      </c>
      <c r="H199" s="548">
        <v>749.6</v>
      </c>
      <c r="I199" s="548">
        <v>755.70000000000016</v>
      </c>
      <c r="J199" s="548">
        <v>762.2</v>
      </c>
      <c r="K199" s="547">
        <v>749.2</v>
      </c>
      <c r="L199" s="547">
        <v>736.6</v>
      </c>
      <c r="M199" s="547">
        <v>6.2120000000000002E-2</v>
      </c>
    </row>
    <row r="200" spans="1:13">
      <c r="A200" s="254">
        <v>190</v>
      </c>
      <c r="B200" t="s">
        <v>248</v>
      </c>
      <c r="C200" s="547">
        <v>1519.75</v>
      </c>
      <c r="D200" s="548">
        <v>1512.5833333333333</v>
      </c>
      <c r="E200" s="548">
        <v>1432.1666666666665</v>
      </c>
      <c r="F200" s="548">
        <v>1344.5833333333333</v>
      </c>
      <c r="G200" s="548">
        <v>1264.1666666666665</v>
      </c>
      <c r="H200" s="548">
        <v>1600.1666666666665</v>
      </c>
      <c r="I200" s="548">
        <v>1680.583333333333</v>
      </c>
      <c r="J200" s="548">
        <v>1768.1666666666665</v>
      </c>
      <c r="K200" s="547">
        <v>1593</v>
      </c>
      <c r="L200" s="547">
        <v>1425</v>
      </c>
      <c r="M200" s="547">
        <v>25.872299999999999</v>
      </c>
    </row>
    <row r="201" spans="1:13">
      <c r="A201" s="254">
        <v>191</v>
      </c>
      <c r="B201" t="s">
        <v>107</v>
      </c>
      <c r="C201" s="547">
        <v>943.2</v>
      </c>
      <c r="D201" s="548">
        <v>947.5333333333333</v>
      </c>
      <c r="E201" s="548">
        <v>936.66666666666663</v>
      </c>
      <c r="F201" s="548">
        <v>930.13333333333333</v>
      </c>
      <c r="G201" s="548">
        <v>919.26666666666665</v>
      </c>
      <c r="H201" s="548">
        <v>954.06666666666661</v>
      </c>
      <c r="I201" s="548">
        <v>964.93333333333339</v>
      </c>
      <c r="J201" s="548">
        <v>971.46666666666658</v>
      </c>
      <c r="K201" s="547">
        <v>958.4</v>
      </c>
      <c r="L201" s="547">
        <v>941</v>
      </c>
      <c r="M201" s="547">
        <v>36.431759999999997</v>
      </c>
    </row>
    <row r="202" spans="1:13">
      <c r="A202" s="254">
        <v>192</v>
      </c>
      <c r="B202" t="s">
        <v>249</v>
      </c>
      <c r="C202" s="547">
        <v>2986.7</v>
      </c>
      <c r="D202" s="548">
        <v>2996.2666666666664</v>
      </c>
      <c r="E202" s="548">
        <v>2968.5333333333328</v>
      </c>
      <c r="F202" s="548">
        <v>2950.3666666666663</v>
      </c>
      <c r="G202" s="548">
        <v>2922.6333333333328</v>
      </c>
      <c r="H202" s="548">
        <v>3014.4333333333329</v>
      </c>
      <c r="I202" s="548">
        <v>3042.1666666666665</v>
      </c>
      <c r="J202" s="548">
        <v>3060.333333333333</v>
      </c>
      <c r="K202" s="547">
        <v>3024</v>
      </c>
      <c r="L202" s="547">
        <v>2978.1</v>
      </c>
      <c r="M202" s="547">
        <v>1.8460700000000001</v>
      </c>
    </row>
    <row r="203" spans="1:13">
      <c r="A203" s="254">
        <v>193</v>
      </c>
      <c r="B203" t="s">
        <v>109</v>
      </c>
      <c r="C203" s="547">
        <v>1586.5</v>
      </c>
      <c r="D203" s="548">
        <v>1597.1000000000001</v>
      </c>
      <c r="E203" s="548">
        <v>1572.4000000000003</v>
      </c>
      <c r="F203" s="548">
        <v>1558.3000000000002</v>
      </c>
      <c r="G203" s="548">
        <v>1533.6000000000004</v>
      </c>
      <c r="H203" s="548">
        <v>1611.2000000000003</v>
      </c>
      <c r="I203" s="548">
        <v>1635.9</v>
      </c>
      <c r="J203" s="548">
        <v>1650.0000000000002</v>
      </c>
      <c r="K203" s="547">
        <v>1621.8</v>
      </c>
      <c r="L203" s="547">
        <v>1583</v>
      </c>
      <c r="M203" s="547">
        <v>63.97213</v>
      </c>
    </row>
    <row r="204" spans="1:13">
      <c r="A204" s="254">
        <v>194</v>
      </c>
      <c r="B204" t="s">
        <v>250</v>
      </c>
      <c r="C204" s="547">
        <v>703.1</v>
      </c>
      <c r="D204" s="548">
        <v>702.5333333333333</v>
      </c>
      <c r="E204" s="548">
        <v>693.56666666666661</v>
      </c>
      <c r="F204" s="548">
        <v>684.0333333333333</v>
      </c>
      <c r="G204" s="548">
        <v>675.06666666666661</v>
      </c>
      <c r="H204" s="548">
        <v>712.06666666666661</v>
      </c>
      <c r="I204" s="548">
        <v>721.0333333333333</v>
      </c>
      <c r="J204" s="548">
        <v>730.56666666666661</v>
      </c>
      <c r="K204" s="547">
        <v>711.5</v>
      </c>
      <c r="L204" s="547">
        <v>693</v>
      </c>
      <c r="M204" s="547">
        <v>35.334940000000003</v>
      </c>
    </row>
    <row r="205" spans="1:13">
      <c r="A205" s="254">
        <v>195</v>
      </c>
      <c r="B205" t="s">
        <v>383</v>
      </c>
      <c r="C205" s="547">
        <v>30.3</v>
      </c>
      <c r="D205" s="548">
        <v>29.416666666666668</v>
      </c>
      <c r="E205" s="548">
        <v>27.933333333333337</v>
      </c>
      <c r="F205" s="548">
        <v>25.56666666666667</v>
      </c>
      <c r="G205" s="548">
        <v>24.083333333333339</v>
      </c>
      <c r="H205" s="548">
        <v>31.783333333333335</v>
      </c>
      <c r="I205" s="548">
        <v>33.266666666666666</v>
      </c>
      <c r="J205" s="548">
        <v>35.633333333333333</v>
      </c>
      <c r="K205" s="547">
        <v>30.9</v>
      </c>
      <c r="L205" s="547">
        <v>27.05</v>
      </c>
      <c r="M205" s="547">
        <v>361.01916999999997</v>
      </c>
    </row>
    <row r="206" spans="1:13">
      <c r="A206" s="254">
        <v>196</v>
      </c>
      <c r="B206" t="s">
        <v>379</v>
      </c>
      <c r="C206" s="547">
        <v>30</v>
      </c>
      <c r="D206" s="548">
        <v>30.033333333333331</v>
      </c>
      <c r="E206" s="548">
        <v>29.766666666666662</v>
      </c>
      <c r="F206" s="548">
        <v>29.533333333333331</v>
      </c>
      <c r="G206" s="548">
        <v>29.266666666666662</v>
      </c>
      <c r="H206" s="548">
        <v>30.266666666666662</v>
      </c>
      <c r="I206" s="548">
        <v>30.533333333333328</v>
      </c>
      <c r="J206" s="548">
        <v>30.766666666666662</v>
      </c>
      <c r="K206" s="547">
        <v>30.3</v>
      </c>
      <c r="L206" s="547">
        <v>29.8</v>
      </c>
      <c r="M206" s="547">
        <v>3.2744200000000001</v>
      </c>
    </row>
    <row r="207" spans="1:13">
      <c r="A207" s="254">
        <v>197</v>
      </c>
      <c r="B207" t="s">
        <v>380</v>
      </c>
      <c r="C207" s="547">
        <v>707.3</v>
      </c>
      <c r="D207" s="548">
        <v>710.29999999999984</v>
      </c>
      <c r="E207" s="548">
        <v>701.04999999999973</v>
      </c>
      <c r="F207" s="548">
        <v>694.79999999999984</v>
      </c>
      <c r="G207" s="548">
        <v>685.54999999999973</v>
      </c>
      <c r="H207" s="548">
        <v>716.54999999999973</v>
      </c>
      <c r="I207" s="548">
        <v>725.8</v>
      </c>
      <c r="J207" s="548">
        <v>732.04999999999973</v>
      </c>
      <c r="K207" s="547">
        <v>719.55</v>
      </c>
      <c r="L207" s="547">
        <v>704.05</v>
      </c>
      <c r="M207" s="547">
        <v>0.21587999999999999</v>
      </c>
    </row>
    <row r="208" spans="1:13">
      <c r="A208" s="254">
        <v>198</v>
      </c>
      <c r="B208" t="s">
        <v>105</v>
      </c>
      <c r="C208" s="547">
        <v>1194.5</v>
      </c>
      <c r="D208" s="548">
        <v>1203.3</v>
      </c>
      <c r="E208" s="548">
        <v>1174.6999999999998</v>
      </c>
      <c r="F208" s="548">
        <v>1154.8999999999999</v>
      </c>
      <c r="G208" s="548">
        <v>1126.2999999999997</v>
      </c>
      <c r="H208" s="548">
        <v>1223.0999999999999</v>
      </c>
      <c r="I208" s="548">
        <v>1251.6999999999998</v>
      </c>
      <c r="J208" s="548">
        <v>1271.5</v>
      </c>
      <c r="K208" s="547">
        <v>1231.9000000000001</v>
      </c>
      <c r="L208" s="547">
        <v>1183.5</v>
      </c>
      <c r="M208" s="547">
        <v>25.924910000000001</v>
      </c>
    </row>
    <row r="209" spans="1:13">
      <c r="A209" s="254">
        <v>199</v>
      </c>
      <c r="B209" t="s">
        <v>381</v>
      </c>
      <c r="C209" s="547">
        <v>232.3</v>
      </c>
      <c r="D209" s="548">
        <v>233.21666666666667</v>
      </c>
      <c r="E209" s="548">
        <v>227.23333333333335</v>
      </c>
      <c r="F209" s="548">
        <v>222.16666666666669</v>
      </c>
      <c r="G209" s="548">
        <v>216.18333333333337</v>
      </c>
      <c r="H209" s="548">
        <v>238.28333333333333</v>
      </c>
      <c r="I209" s="548">
        <v>244.26666666666662</v>
      </c>
      <c r="J209" s="548">
        <v>249.33333333333331</v>
      </c>
      <c r="K209" s="547">
        <v>239.2</v>
      </c>
      <c r="L209" s="547">
        <v>228.15</v>
      </c>
      <c r="M209" s="547">
        <v>2.5903299999999998</v>
      </c>
    </row>
    <row r="210" spans="1:13">
      <c r="A210" s="254">
        <v>200</v>
      </c>
      <c r="B210" t="s">
        <v>382</v>
      </c>
      <c r="C210" s="547">
        <v>300.14999999999998</v>
      </c>
      <c r="D210" s="548">
        <v>294.33333333333331</v>
      </c>
      <c r="E210" s="548">
        <v>281.81666666666661</v>
      </c>
      <c r="F210" s="548">
        <v>263.48333333333329</v>
      </c>
      <c r="G210" s="548">
        <v>250.96666666666658</v>
      </c>
      <c r="H210" s="548">
        <v>312.66666666666663</v>
      </c>
      <c r="I210" s="548">
        <v>325.18333333333339</v>
      </c>
      <c r="J210" s="548">
        <v>343.51666666666665</v>
      </c>
      <c r="K210" s="547">
        <v>306.85000000000002</v>
      </c>
      <c r="L210" s="547">
        <v>276</v>
      </c>
      <c r="M210" s="547">
        <v>10.72339</v>
      </c>
    </row>
    <row r="211" spans="1:13">
      <c r="A211" s="254">
        <v>201</v>
      </c>
      <c r="B211" t="s">
        <v>110</v>
      </c>
      <c r="C211" s="547">
        <v>3584</v>
      </c>
      <c r="D211" s="548">
        <v>3545.4166666666665</v>
      </c>
      <c r="E211" s="548">
        <v>3495.833333333333</v>
      </c>
      <c r="F211" s="548">
        <v>3407.6666666666665</v>
      </c>
      <c r="G211" s="548">
        <v>3358.083333333333</v>
      </c>
      <c r="H211" s="548">
        <v>3633.583333333333</v>
      </c>
      <c r="I211" s="548">
        <v>3683.1666666666661</v>
      </c>
      <c r="J211" s="548">
        <v>3771.333333333333</v>
      </c>
      <c r="K211" s="547">
        <v>3595</v>
      </c>
      <c r="L211" s="547">
        <v>3457.25</v>
      </c>
      <c r="M211" s="547">
        <v>19.462070000000001</v>
      </c>
    </row>
    <row r="212" spans="1:13">
      <c r="A212" s="254">
        <v>202</v>
      </c>
      <c r="B212" t="s">
        <v>384</v>
      </c>
      <c r="C212" s="547">
        <v>44.65</v>
      </c>
      <c r="D212" s="548">
        <v>44.75</v>
      </c>
      <c r="E212" s="548">
        <v>44.3</v>
      </c>
      <c r="F212" s="548">
        <v>43.949999999999996</v>
      </c>
      <c r="G212" s="548">
        <v>43.499999999999993</v>
      </c>
      <c r="H212" s="548">
        <v>45.1</v>
      </c>
      <c r="I212" s="548">
        <v>45.550000000000004</v>
      </c>
      <c r="J212" s="548">
        <v>45.900000000000006</v>
      </c>
      <c r="K212" s="547">
        <v>45.2</v>
      </c>
      <c r="L212" s="547">
        <v>44.4</v>
      </c>
      <c r="M212" s="547">
        <v>14.94547</v>
      </c>
    </row>
    <row r="213" spans="1:13">
      <c r="A213" s="254">
        <v>203</v>
      </c>
      <c r="B213" t="s">
        <v>112</v>
      </c>
      <c r="C213" s="547">
        <v>303.89999999999998</v>
      </c>
      <c r="D213" s="548">
        <v>304.46666666666664</v>
      </c>
      <c r="E213" s="548">
        <v>300.43333333333328</v>
      </c>
      <c r="F213" s="548">
        <v>296.96666666666664</v>
      </c>
      <c r="G213" s="548">
        <v>292.93333333333328</v>
      </c>
      <c r="H213" s="548">
        <v>307.93333333333328</v>
      </c>
      <c r="I213" s="548">
        <v>311.9666666666667</v>
      </c>
      <c r="J213" s="548">
        <v>315.43333333333328</v>
      </c>
      <c r="K213" s="547">
        <v>308.5</v>
      </c>
      <c r="L213" s="547">
        <v>301</v>
      </c>
      <c r="M213" s="547">
        <v>182.21106</v>
      </c>
    </row>
    <row r="214" spans="1:13">
      <c r="A214" s="254">
        <v>204</v>
      </c>
      <c r="B214" t="s">
        <v>385</v>
      </c>
      <c r="C214" s="547">
        <v>1039.9000000000001</v>
      </c>
      <c r="D214" s="548">
        <v>1034.1166666666668</v>
      </c>
      <c r="E214" s="548">
        <v>1014.7333333333336</v>
      </c>
      <c r="F214" s="548">
        <v>989.56666666666683</v>
      </c>
      <c r="G214" s="548">
        <v>970.18333333333362</v>
      </c>
      <c r="H214" s="548">
        <v>1059.2833333333335</v>
      </c>
      <c r="I214" s="548">
        <v>1078.6666666666667</v>
      </c>
      <c r="J214" s="548">
        <v>1103.8333333333335</v>
      </c>
      <c r="K214" s="547">
        <v>1053.5</v>
      </c>
      <c r="L214" s="547">
        <v>1008.95</v>
      </c>
      <c r="M214" s="547">
        <v>7.4715999999999996</v>
      </c>
    </row>
    <row r="215" spans="1:13">
      <c r="A215" s="254">
        <v>205</v>
      </c>
      <c r="B215" t="s">
        <v>386</v>
      </c>
      <c r="C215" s="547">
        <v>78.599999999999994</v>
      </c>
      <c r="D215" s="548">
        <v>78.149999999999991</v>
      </c>
      <c r="E215" s="548">
        <v>75.549999999999983</v>
      </c>
      <c r="F215" s="548">
        <v>72.499999999999986</v>
      </c>
      <c r="G215" s="548">
        <v>69.899999999999977</v>
      </c>
      <c r="H215" s="548">
        <v>81.199999999999989</v>
      </c>
      <c r="I215" s="548">
        <v>83.799999999999983</v>
      </c>
      <c r="J215" s="548">
        <v>86.85</v>
      </c>
      <c r="K215" s="547">
        <v>80.75</v>
      </c>
      <c r="L215" s="547">
        <v>75.099999999999994</v>
      </c>
      <c r="M215" s="547">
        <v>53.535400000000003</v>
      </c>
    </row>
    <row r="216" spans="1:13">
      <c r="A216" s="254">
        <v>206</v>
      </c>
      <c r="B216" t="s">
        <v>113</v>
      </c>
      <c r="C216" s="547">
        <v>234.45</v>
      </c>
      <c r="D216" s="548">
        <v>231.46666666666667</v>
      </c>
      <c r="E216" s="548">
        <v>227.93333333333334</v>
      </c>
      <c r="F216" s="548">
        <v>221.41666666666666</v>
      </c>
      <c r="G216" s="548">
        <v>217.88333333333333</v>
      </c>
      <c r="H216" s="548">
        <v>237.98333333333335</v>
      </c>
      <c r="I216" s="548">
        <v>241.51666666666671</v>
      </c>
      <c r="J216" s="548">
        <v>248.03333333333336</v>
      </c>
      <c r="K216" s="547">
        <v>235</v>
      </c>
      <c r="L216" s="547">
        <v>224.95</v>
      </c>
      <c r="M216" s="547">
        <v>119.34678</v>
      </c>
    </row>
    <row r="217" spans="1:13">
      <c r="A217" s="254">
        <v>207</v>
      </c>
      <c r="B217" t="s">
        <v>114</v>
      </c>
      <c r="C217" s="547">
        <v>2163.9</v>
      </c>
      <c r="D217" s="548">
        <v>2175.15</v>
      </c>
      <c r="E217" s="548">
        <v>2148.75</v>
      </c>
      <c r="F217" s="548">
        <v>2133.6</v>
      </c>
      <c r="G217" s="548">
        <v>2107.1999999999998</v>
      </c>
      <c r="H217" s="548">
        <v>2190.3000000000002</v>
      </c>
      <c r="I217" s="548">
        <v>2216.7000000000007</v>
      </c>
      <c r="J217" s="548">
        <v>2231.8500000000004</v>
      </c>
      <c r="K217" s="547">
        <v>2201.5500000000002</v>
      </c>
      <c r="L217" s="547">
        <v>2160</v>
      </c>
      <c r="M217" s="547">
        <v>24.479559999999999</v>
      </c>
    </row>
    <row r="218" spans="1:13">
      <c r="A218" s="254">
        <v>208</v>
      </c>
      <c r="B218" t="s">
        <v>251</v>
      </c>
      <c r="C218" s="547">
        <v>305.60000000000002</v>
      </c>
      <c r="D218" s="548">
        <v>305.33333333333331</v>
      </c>
      <c r="E218" s="548">
        <v>301.76666666666665</v>
      </c>
      <c r="F218" s="548">
        <v>297.93333333333334</v>
      </c>
      <c r="G218" s="548">
        <v>294.36666666666667</v>
      </c>
      <c r="H218" s="548">
        <v>309.16666666666663</v>
      </c>
      <c r="I218" s="548">
        <v>312.73333333333335</v>
      </c>
      <c r="J218" s="548">
        <v>316.56666666666661</v>
      </c>
      <c r="K218" s="547">
        <v>308.89999999999998</v>
      </c>
      <c r="L218" s="547">
        <v>301.5</v>
      </c>
      <c r="M218" s="547">
        <v>8.4832400000000003</v>
      </c>
    </row>
    <row r="219" spans="1:13">
      <c r="A219" s="254">
        <v>209</v>
      </c>
      <c r="B219" t="s">
        <v>387</v>
      </c>
      <c r="C219" s="547">
        <v>44290.5</v>
      </c>
      <c r="D219" s="548">
        <v>43898.183333333327</v>
      </c>
      <c r="E219" s="548">
        <v>43280.416666666657</v>
      </c>
      <c r="F219" s="548">
        <v>42270.333333333328</v>
      </c>
      <c r="G219" s="548">
        <v>41652.566666666658</v>
      </c>
      <c r="H219" s="548">
        <v>44908.266666666656</v>
      </c>
      <c r="I219" s="548">
        <v>45526.033333333333</v>
      </c>
      <c r="J219" s="548">
        <v>46536.116666666654</v>
      </c>
      <c r="K219" s="547">
        <v>44515.95</v>
      </c>
      <c r="L219" s="547">
        <v>42888.1</v>
      </c>
      <c r="M219" s="547">
        <v>7.1749999999999994E-2</v>
      </c>
    </row>
    <row r="220" spans="1:13">
      <c r="A220" s="254">
        <v>210</v>
      </c>
      <c r="B220" t="s">
        <v>252</v>
      </c>
      <c r="C220" s="547">
        <v>44.4</v>
      </c>
      <c r="D220" s="548">
        <v>44.533333333333331</v>
      </c>
      <c r="E220" s="548">
        <v>43.716666666666661</v>
      </c>
      <c r="F220" s="548">
        <v>43.033333333333331</v>
      </c>
      <c r="G220" s="548">
        <v>42.216666666666661</v>
      </c>
      <c r="H220" s="548">
        <v>45.216666666666661</v>
      </c>
      <c r="I220" s="548">
        <v>46.033333333333324</v>
      </c>
      <c r="J220" s="548">
        <v>46.716666666666661</v>
      </c>
      <c r="K220" s="547">
        <v>45.35</v>
      </c>
      <c r="L220" s="547">
        <v>43.85</v>
      </c>
      <c r="M220" s="547">
        <v>17.577459999999999</v>
      </c>
    </row>
    <row r="221" spans="1:13">
      <c r="A221" s="254">
        <v>211</v>
      </c>
      <c r="B221" t="s">
        <v>108</v>
      </c>
      <c r="C221" s="547">
        <v>2805.35</v>
      </c>
      <c r="D221" s="548">
        <v>2816.6</v>
      </c>
      <c r="E221" s="548">
        <v>2776.6</v>
      </c>
      <c r="F221" s="548">
        <v>2747.85</v>
      </c>
      <c r="G221" s="548">
        <v>2707.85</v>
      </c>
      <c r="H221" s="548">
        <v>2845.35</v>
      </c>
      <c r="I221" s="548">
        <v>2885.35</v>
      </c>
      <c r="J221" s="548">
        <v>2914.1</v>
      </c>
      <c r="K221" s="547">
        <v>2856.6</v>
      </c>
      <c r="L221" s="547">
        <v>2787.85</v>
      </c>
      <c r="M221" s="547">
        <v>28.746490000000001</v>
      </c>
    </row>
    <row r="222" spans="1:13">
      <c r="A222" s="254">
        <v>212</v>
      </c>
      <c r="B222" t="s">
        <v>841</v>
      </c>
      <c r="C222" s="547">
        <v>320.64999999999998</v>
      </c>
      <c r="D222" s="548">
        <v>323.08333333333331</v>
      </c>
      <c r="E222" s="548">
        <v>315.21666666666664</v>
      </c>
      <c r="F222" s="548">
        <v>309.7833333333333</v>
      </c>
      <c r="G222" s="548">
        <v>301.91666666666663</v>
      </c>
      <c r="H222" s="548">
        <v>328.51666666666665</v>
      </c>
      <c r="I222" s="548">
        <v>336.38333333333333</v>
      </c>
      <c r="J222" s="548">
        <v>341.81666666666666</v>
      </c>
      <c r="K222" s="547">
        <v>330.95</v>
      </c>
      <c r="L222" s="547">
        <v>317.64999999999998</v>
      </c>
      <c r="M222" s="547">
        <v>1.8396600000000001</v>
      </c>
    </row>
    <row r="223" spans="1:13">
      <c r="A223" s="254">
        <v>213</v>
      </c>
      <c r="B223" t="s">
        <v>116</v>
      </c>
      <c r="C223" s="547">
        <v>657.35</v>
      </c>
      <c r="D223" s="548">
        <v>657.2166666666667</v>
      </c>
      <c r="E223" s="548">
        <v>649.48333333333335</v>
      </c>
      <c r="F223" s="548">
        <v>641.61666666666667</v>
      </c>
      <c r="G223" s="548">
        <v>633.88333333333333</v>
      </c>
      <c r="H223" s="548">
        <v>665.08333333333337</v>
      </c>
      <c r="I223" s="548">
        <v>672.81666666666672</v>
      </c>
      <c r="J223" s="548">
        <v>680.68333333333339</v>
      </c>
      <c r="K223" s="547">
        <v>664.95</v>
      </c>
      <c r="L223" s="547">
        <v>649.35</v>
      </c>
      <c r="M223" s="547">
        <v>216.84753000000001</v>
      </c>
    </row>
    <row r="224" spans="1:13">
      <c r="A224" s="254">
        <v>214</v>
      </c>
      <c r="B224" t="s">
        <v>253</v>
      </c>
      <c r="C224" s="547">
        <v>1497.85</v>
      </c>
      <c r="D224" s="548">
        <v>1511.5666666666666</v>
      </c>
      <c r="E224" s="548">
        <v>1481.3333333333333</v>
      </c>
      <c r="F224" s="548">
        <v>1464.8166666666666</v>
      </c>
      <c r="G224" s="548">
        <v>1434.5833333333333</v>
      </c>
      <c r="H224" s="548">
        <v>1528.0833333333333</v>
      </c>
      <c r="I224" s="548">
        <v>1558.3166666666668</v>
      </c>
      <c r="J224" s="548">
        <v>1574.8333333333333</v>
      </c>
      <c r="K224" s="547">
        <v>1541.8</v>
      </c>
      <c r="L224" s="547">
        <v>1495.05</v>
      </c>
      <c r="M224" s="547">
        <v>8.7171599999999998</v>
      </c>
    </row>
    <row r="225" spans="1:13">
      <c r="A225" s="254">
        <v>215</v>
      </c>
      <c r="B225" t="s">
        <v>117</v>
      </c>
      <c r="C225" s="547">
        <v>488.3</v>
      </c>
      <c r="D225" s="548">
        <v>492.8</v>
      </c>
      <c r="E225" s="548">
        <v>482.1</v>
      </c>
      <c r="F225" s="548">
        <v>475.90000000000003</v>
      </c>
      <c r="G225" s="548">
        <v>465.20000000000005</v>
      </c>
      <c r="H225" s="548">
        <v>499</v>
      </c>
      <c r="I225" s="548">
        <v>509.69999999999993</v>
      </c>
      <c r="J225" s="548">
        <v>515.9</v>
      </c>
      <c r="K225" s="547">
        <v>503.5</v>
      </c>
      <c r="L225" s="547">
        <v>486.6</v>
      </c>
      <c r="M225" s="547">
        <v>24.33135</v>
      </c>
    </row>
    <row r="226" spans="1:13">
      <c r="A226" s="254">
        <v>216</v>
      </c>
      <c r="B226" t="s">
        <v>388</v>
      </c>
      <c r="C226" s="547">
        <v>417.2</v>
      </c>
      <c r="D226" s="548">
        <v>417.06666666666666</v>
      </c>
      <c r="E226" s="548">
        <v>413.13333333333333</v>
      </c>
      <c r="F226" s="548">
        <v>409.06666666666666</v>
      </c>
      <c r="G226" s="548">
        <v>405.13333333333333</v>
      </c>
      <c r="H226" s="548">
        <v>421.13333333333333</v>
      </c>
      <c r="I226" s="548">
        <v>425.06666666666661</v>
      </c>
      <c r="J226" s="548">
        <v>429.13333333333333</v>
      </c>
      <c r="K226" s="547">
        <v>421</v>
      </c>
      <c r="L226" s="547">
        <v>413</v>
      </c>
      <c r="M226" s="547">
        <v>3.9307500000000002</v>
      </c>
    </row>
    <row r="227" spans="1:13">
      <c r="A227" s="254">
        <v>217</v>
      </c>
      <c r="B227" t="s">
        <v>389</v>
      </c>
      <c r="C227" s="547">
        <v>2835.75</v>
      </c>
      <c r="D227" s="548">
        <v>2836.0833333333335</v>
      </c>
      <c r="E227" s="548">
        <v>2801.8666666666668</v>
      </c>
      <c r="F227" s="548">
        <v>2767.9833333333331</v>
      </c>
      <c r="G227" s="548">
        <v>2733.7666666666664</v>
      </c>
      <c r="H227" s="548">
        <v>2869.9666666666672</v>
      </c>
      <c r="I227" s="548">
        <v>2904.1833333333334</v>
      </c>
      <c r="J227" s="548">
        <v>2938.0666666666675</v>
      </c>
      <c r="K227" s="547">
        <v>2870.3</v>
      </c>
      <c r="L227" s="547">
        <v>2802.2</v>
      </c>
      <c r="M227" s="547">
        <v>9.8399999999999998E-3</v>
      </c>
    </row>
    <row r="228" spans="1:13">
      <c r="A228" s="254">
        <v>218</v>
      </c>
      <c r="B228" t="s">
        <v>254</v>
      </c>
      <c r="C228" s="547">
        <v>30.7</v>
      </c>
      <c r="D228" s="548">
        <v>30.2</v>
      </c>
      <c r="E228" s="548">
        <v>29.099999999999998</v>
      </c>
      <c r="F228" s="548">
        <v>27.5</v>
      </c>
      <c r="G228" s="548">
        <v>26.4</v>
      </c>
      <c r="H228" s="548">
        <v>31.799999999999997</v>
      </c>
      <c r="I228" s="548">
        <v>32.9</v>
      </c>
      <c r="J228" s="548">
        <v>34.5</v>
      </c>
      <c r="K228" s="547">
        <v>31.3</v>
      </c>
      <c r="L228" s="547">
        <v>28.6</v>
      </c>
      <c r="M228" s="547">
        <v>373.11772000000002</v>
      </c>
    </row>
    <row r="229" spans="1:13">
      <c r="A229" s="254">
        <v>219</v>
      </c>
      <c r="B229" t="s">
        <v>119</v>
      </c>
      <c r="C229" s="547">
        <v>56.4</v>
      </c>
      <c r="D229" s="548">
        <v>55.6</v>
      </c>
      <c r="E229" s="548">
        <v>53.7</v>
      </c>
      <c r="F229" s="548">
        <v>51</v>
      </c>
      <c r="G229" s="548">
        <v>49.1</v>
      </c>
      <c r="H229" s="548">
        <v>58.300000000000004</v>
      </c>
      <c r="I229" s="548">
        <v>60.199999999999996</v>
      </c>
      <c r="J229" s="548">
        <v>62.900000000000006</v>
      </c>
      <c r="K229" s="547">
        <v>57.5</v>
      </c>
      <c r="L229" s="547">
        <v>52.9</v>
      </c>
      <c r="M229" s="547">
        <v>840.77529000000004</v>
      </c>
    </row>
    <row r="230" spans="1:13">
      <c r="A230" s="254">
        <v>220</v>
      </c>
      <c r="B230" t="s">
        <v>390</v>
      </c>
      <c r="C230" s="547">
        <v>48.9</v>
      </c>
      <c r="D230" s="548">
        <v>49.266666666666673</v>
      </c>
      <c r="E230" s="548">
        <v>47.283333333333346</v>
      </c>
      <c r="F230" s="548">
        <v>45.666666666666671</v>
      </c>
      <c r="G230" s="548">
        <v>43.683333333333344</v>
      </c>
      <c r="H230" s="548">
        <v>50.883333333333347</v>
      </c>
      <c r="I230" s="548">
        <v>52.866666666666681</v>
      </c>
      <c r="J230" s="548">
        <v>54.483333333333348</v>
      </c>
      <c r="K230" s="547">
        <v>51.25</v>
      </c>
      <c r="L230" s="547">
        <v>47.65</v>
      </c>
      <c r="M230" s="547">
        <v>167.02307999999999</v>
      </c>
    </row>
    <row r="231" spans="1:13">
      <c r="A231" s="254">
        <v>221</v>
      </c>
      <c r="B231" t="s">
        <v>391</v>
      </c>
      <c r="C231" s="547">
        <v>1285.8</v>
      </c>
      <c r="D231" s="548">
        <v>1282.1499999999999</v>
      </c>
      <c r="E231" s="548">
        <v>1259.5999999999997</v>
      </c>
      <c r="F231" s="548">
        <v>1233.3999999999999</v>
      </c>
      <c r="G231" s="548">
        <v>1210.8499999999997</v>
      </c>
      <c r="H231" s="548">
        <v>1308.3499999999997</v>
      </c>
      <c r="I231" s="548">
        <v>1330.8999999999999</v>
      </c>
      <c r="J231" s="548">
        <v>1357.0999999999997</v>
      </c>
      <c r="K231" s="547">
        <v>1304.7</v>
      </c>
      <c r="L231" s="547">
        <v>1255.95</v>
      </c>
      <c r="M231" s="547">
        <v>0.27607999999999999</v>
      </c>
    </row>
    <row r="232" spans="1:13">
      <c r="A232" s="254">
        <v>222</v>
      </c>
      <c r="B232" t="s">
        <v>392</v>
      </c>
      <c r="C232" s="547">
        <v>221.15</v>
      </c>
      <c r="D232" s="548">
        <v>226.85</v>
      </c>
      <c r="E232" s="548">
        <v>211.75</v>
      </c>
      <c r="F232" s="548">
        <v>202.35</v>
      </c>
      <c r="G232" s="548">
        <v>187.25</v>
      </c>
      <c r="H232" s="548">
        <v>236.25</v>
      </c>
      <c r="I232" s="548">
        <v>251.34999999999997</v>
      </c>
      <c r="J232" s="548">
        <v>260.75</v>
      </c>
      <c r="K232" s="547">
        <v>241.95</v>
      </c>
      <c r="L232" s="547">
        <v>217.45</v>
      </c>
      <c r="M232" s="547">
        <v>7.0755600000000003</v>
      </c>
    </row>
    <row r="233" spans="1:13">
      <c r="A233" s="254">
        <v>223</v>
      </c>
      <c r="B233" t="s">
        <v>747</v>
      </c>
      <c r="C233" s="547">
        <v>1223.8</v>
      </c>
      <c r="D233" s="548">
        <v>1230.3833333333334</v>
      </c>
      <c r="E233" s="548">
        <v>1210.7666666666669</v>
      </c>
      <c r="F233" s="548">
        <v>1197.7333333333333</v>
      </c>
      <c r="G233" s="548">
        <v>1178.1166666666668</v>
      </c>
      <c r="H233" s="548">
        <v>1243.416666666667</v>
      </c>
      <c r="I233" s="548">
        <v>1263.0333333333333</v>
      </c>
      <c r="J233" s="548">
        <v>1276.0666666666671</v>
      </c>
      <c r="K233" s="547">
        <v>1250</v>
      </c>
      <c r="L233" s="547">
        <v>1217.3499999999999</v>
      </c>
      <c r="M233" s="547">
        <v>0.21518999999999999</v>
      </c>
    </row>
    <row r="234" spans="1:13">
      <c r="A234" s="254">
        <v>224</v>
      </c>
      <c r="B234" t="s">
        <v>751</v>
      </c>
      <c r="C234" s="547">
        <v>653.79999999999995</v>
      </c>
      <c r="D234" s="548">
        <v>658.83333333333337</v>
      </c>
      <c r="E234" s="548">
        <v>645.06666666666672</v>
      </c>
      <c r="F234" s="548">
        <v>636.33333333333337</v>
      </c>
      <c r="G234" s="548">
        <v>622.56666666666672</v>
      </c>
      <c r="H234" s="548">
        <v>667.56666666666672</v>
      </c>
      <c r="I234" s="548">
        <v>681.33333333333337</v>
      </c>
      <c r="J234" s="548">
        <v>690.06666666666672</v>
      </c>
      <c r="K234" s="547">
        <v>672.6</v>
      </c>
      <c r="L234" s="547">
        <v>650.1</v>
      </c>
      <c r="M234" s="547">
        <v>3.0976599999999999</v>
      </c>
    </row>
    <row r="235" spans="1:13">
      <c r="A235" s="254">
        <v>225</v>
      </c>
      <c r="B235" t="s">
        <v>393</v>
      </c>
      <c r="C235" s="547">
        <v>106.6</v>
      </c>
      <c r="D235" s="548">
        <v>107.16666666666667</v>
      </c>
      <c r="E235" s="548">
        <v>105.58333333333334</v>
      </c>
      <c r="F235" s="548">
        <v>104.56666666666668</v>
      </c>
      <c r="G235" s="548">
        <v>102.98333333333335</v>
      </c>
      <c r="H235" s="548">
        <v>108.18333333333334</v>
      </c>
      <c r="I235" s="548">
        <v>109.76666666666668</v>
      </c>
      <c r="J235" s="548">
        <v>110.78333333333333</v>
      </c>
      <c r="K235" s="547">
        <v>108.75</v>
      </c>
      <c r="L235" s="547">
        <v>106.15</v>
      </c>
      <c r="M235" s="547">
        <v>5.6005900000000004</v>
      </c>
    </row>
    <row r="236" spans="1:13">
      <c r="A236" s="254">
        <v>226</v>
      </c>
      <c r="B236" t="s">
        <v>394</v>
      </c>
      <c r="C236" s="547">
        <v>96</v>
      </c>
      <c r="D236" s="548">
        <v>95.433333333333337</v>
      </c>
      <c r="E236" s="548">
        <v>93.066666666666677</v>
      </c>
      <c r="F236" s="548">
        <v>90.13333333333334</v>
      </c>
      <c r="G236" s="548">
        <v>87.76666666666668</v>
      </c>
      <c r="H236" s="548">
        <v>98.366666666666674</v>
      </c>
      <c r="I236" s="548">
        <v>100.73333333333335</v>
      </c>
      <c r="J236" s="548">
        <v>103.66666666666667</v>
      </c>
      <c r="K236" s="547">
        <v>97.8</v>
      </c>
      <c r="L236" s="547">
        <v>92.5</v>
      </c>
      <c r="M236" s="547">
        <v>33.924460000000003</v>
      </c>
    </row>
    <row r="237" spans="1:13">
      <c r="A237" s="254">
        <v>227</v>
      </c>
      <c r="B237" t="s">
        <v>126</v>
      </c>
      <c r="C237" s="547">
        <v>217.75</v>
      </c>
      <c r="D237" s="548">
        <v>217.56666666666669</v>
      </c>
      <c r="E237" s="548">
        <v>216.73333333333338</v>
      </c>
      <c r="F237" s="548">
        <v>215.7166666666667</v>
      </c>
      <c r="G237" s="548">
        <v>214.88333333333338</v>
      </c>
      <c r="H237" s="548">
        <v>218.58333333333337</v>
      </c>
      <c r="I237" s="548">
        <v>219.41666666666669</v>
      </c>
      <c r="J237" s="548">
        <v>220.43333333333337</v>
      </c>
      <c r="K237" s="547">
        <v>218.4</v>
      </c>
      <c r="L237" s="547">
        <v>216.55</v>
      </c>
      <c r="M237" s="547">
        <v>198.50515999999999</v>
      </c>
    </row>
    <row r="238" spans="1:13">
      <c r="A238" s="254">
        <v>228</v>
      </c>
      <c r="B238" t="s">
        <v>396</v>
      </c>
      <c r="C238" s="547">
        <v>134.44999999999999</v>
      </c>
      <c r="D238" s="548">
        <v>131.08333333333334</v>
      </c>
      <c r="E238" s="548">
        <v>124.76666666666668</v>
      </c>
      <c r="F238" s="548">
        <v>115.08333333333334</v>
      </c>
      <c r="G238" s="548">
        <v>108.76666666666668</v>
      </c>
      <c r="H238" s="548">
        <v>140.76666666666668</v>
      </c>
      <c r="I238" s="548">
        <v>147.08333333333334</v>
      </c>
      <c r="J238" s="548">
        <v>156.76666666666668</v>
      </c>
      <c r="K238" s="547">
        <v>137.4</v>
      </c>
      <c r="L238" s="547">
        <v>121.4</v>
      </c>
      <c r="M238" s="547">
        <v>112.58750999999999</v>
      </c>
    </row>
    <row r="239" spans="1:13">
      <c r="A239" s="254">
        <v>229</v>
      </c>
      <c r="B239" t="s">
        <v>397</v>
      </c>
      <c r="C239" s="547">
        <v>168.55</v>
      </c>
      <c r="D239" s="548">
        <v>169.54999999999998</v>
      </c>
      <c r="E239" s="548">
        <v>166.64999999999998</v>
      </c>
      <c r="F239" s="548">
        <v>164.75</v>
      </c>
      <c r="G239" s="548">
        <v>161.85</v>
      </c>
      <c r="H239" s="548">
        <v>171.44999999999996</v>
      </c>
      <c r="I239" s="548">
        <v>174.35</v>
      </c>
      <c r="J239" s="548">
        <v>176.24999999999994</v>
      </c>
      <c r="K239" s="547">
        <v>172.45</v>
      </c>
      <c r="L239" s="547">
        <v>167.65</v>
      </c>
      <c r="M239" s="547">
        <v>14.02205</v>
      </c>
    </row>
    <row r="240" spans="1:13">
      <c r="A240" s="254">
        <v>230</v>
      </c>
      <c r="B240" t="s">
        <v>115</v>
      </c>
      <c r="C240" s="547">
        <v>221.5</v>
      </c>
      <c r="D240" s="548">
        <v>223.20000000000002</v>
      </c>
      <c r="E240" s="548">
        <v>218.55000000000004</v>
      </c>
      <c r="F240" s="548">
        <v>215.60000000000002</v>
      </c>
      <c r="G240" s="548">
        <v>210.95000000000005</v>
      </c>
      <c r="H240" s="548">
        <v>226.15000000000003</v>
      </c>
      <c r="I240" s="548">
        <v>230.8</v>
      </c>
      <c r="J240" s="548">
        <v>233.75000000000003</v>
      </c>
      <c r="K240" s="547">
        <v>227.85</v>
      </c>
      <c r="L240" s="547">
        <v>220.25</v>
      </c>
      <c r="M240" s="547">
        <v>151.29255000000001</v>
      </c>
    </row>
    <row r="241" spans="1:13">
      <c r="A241" s="254">
        <v>231</v>
      </c>
      <c r="B241" t="s">
        <v>398</v>
      </c>
      <c r="C241" s="547">
        <v>82.35</v>
      </c>
      <c r="D241" s="548">
        <v>83.05</v>
      </c>
      <c r="E241" s="548">
        <v>81.199999999999989</v>
      </c>
      <c r="F241" s="548">
        <v>80.05</v>
      </c>
      <c r="G241" s="548">
        <v>78.199999999999989</v>
      </c>
      <c r="H241" s="548">
        <v>84.199999999999989</v>
      </c>
      <c r="I241" s="548">
        <v>86.049999999999983</v>
      </c>
      <c r="J241" s="548">
        <v>87.199999999999989</v>
      </c>
      <c r="K241" s="547">
        <v>84.9</v>
      </c>
      <c r="L241" s="547">
        <v>81.900000000000006</v>
      </c>
      <c r="M241" s="547">
        <v>38.207819999999998</v>
      </c>
    </row>
    <row r="242" spans="1:13">
      <c r="A242" s="254">
        <v>232</v>
      </c>
      <c r="B242" t="s">
        <v>748</v>
      </c>
      <c r="C242" s="547">
        <v>8557.85</v>
      </c>
      <c r="D242" s="548">
        <v>8659.9833333333318</v>
      </c>
      <c r="E242" s="548">
        <v>8269.9666666666635</v>
      </c>
      <c r="F242" s="548">
        <v>7982.0833333333321</v>
      </c>
      <c r="G242" s="548">
        <v>7592.0666666666639</v>
      </c>
      <c r="H242" s="548">
        <v>8947.8666666666631</v>
      </c>
      <c r="I242" s="548">
        <v>9337.8833333333296</v>
      </c>
      <c r="J242" s="548">
        <v>9625.7666666666628</v>
      </c>
      <c r="K242" s="547">
        <v>9050</v>
      </c>
      <c r="L242" s="547">
        <v>8372.1</v>
      </c>
      <c r="M242" s="547">
        <v>1.51831</v>
      </c>
    </row>
    <row r="243" spans="1:13">
      <c r="A243" s="254">
        <v>233</v>
      </c>
      <c r="B243" t="s">
        <v>255</v>
      </c>
      <c r="C243" s="547">
        <v>142.80000000000001</v>
      </c>
      <c r="D243" s="548">
        <v>138.20000000000002</v>
      </c>
      <c r="E243" s="548">
        <v>133.60000000000002</v>
      </c>
      <c r="F243" s="548">
        <v>124.4</v>
      </c>
      <c r="G243" s="548">
        <v>119.80000000000001</v>
      </c>
      <c r="H243" s="548">
        <v>147.40000000000003</v>
      </c>
      <c r="I243" s="548">
        <v>152</v>
      </c>
      <c r="J243" s="548">
        <v>161.20000000000005</v>
      </c>
      <c r="K243" s="547">
        <v>142.80000000000001</v>
      </c>
      <c r="L243" s="547">
        <v>129</v>
      </c>
      <c r="M243" s="547">
        <v>129.33944</v>
      </c>
    </row>
    <row r="244" spans="1:13">
      <c r="A244" s="254">
        <v>234</v>
      </c>
      <c r="B244" t="s">
        <v>399</v>
      </c>
      <c r="C244" s="547">
        <v>283.89999999999998</v>
      </c>
      <c r="D244" s="548">
        <v>284.96666666666664</v>
      </c>
      <c r="E244" s="548">
        <v>275.93333333333328</v>
      </c>
      <c r="F244" s="548">
        <v>267.96666666666664</v>
      </c>
      <c r="G244" s="548">
        <v>258.93333333333328</v>
      </c>
      <c r="H244" s="548">
        <v>292.93333333333328</v>
      </c>
      <c r="I244" s="548">
        <v>301.9666666666667</v>
      </c>
      <c r="J244" s="548">
        <v>309.93333333333328</v>
      </c>
      <c r="K244" s="547">
        <v>294</v>
      </c>
      <c r="L244" s="547">
        <v>277</v>
      </c>
      <c r="M244" s="547">
        <v>30.347370000000002</v>
      </c>
    </row>
    <row r="245" spans="1:13">
      <c r="A245" s="254">
        <v>235</v>
      </c>
      <c r="B245" t="s">
        <v>256</v>
      </c>
      <c r="C245" s="547">
        <v>125.5</v>
      </c>
      <c r="D245" s="548">
        <v>126.23333333333333</v>
      </c>
      <c r="E245" s="548">
        <v>123.26666666666668</v>
      </c>
      <c r="F245" s="548">
        <v>121.03333333333335</v>
      </c>
      <c r="G245" s="548">
        <v>118.06666666666669</v>
      </c>
      <c r="H245" s="548">
        <v>128.46666666666667</v>
      </c>
      <c r="I245" s="548">
        <v>131.43333333333334</v>
      </c>
      <c r="J245" s="548">
        <v>133.66666666666666</v>
      </c>
      <c r="K245" s="547">
        <v>129.19999999999999</v>
      </c>
      <c r="L245" s="547">
        <v>124</v>
      </c>
      <c r="M245" s="547">
        <v>20.49549</v>
      </c>
    </row>
    <row r="246" spans="1:13">
      <c r="A246" s="254">
        <v>236</v>
      </c>
      <c r="B246" t="s">
        <v>125</v>
      </c>
      <c r="C246" s="547">
        <v>95</v>
      </c>
      <c r="D246" s="548">
        <v>95.116666666666674</v>
      </c>
      <c r="E246" s="548">
        <v>94.533333333333346</v>
      </c>
      <c r="F246" s="548">
        <v>94.066666666666677</v>
      </c>
      <c r="G246" s="548">
        <v>93.483333333333348</v>
      </c>
      <c r="H246" s="548">
        <v>95.583333333333343</v>
      </c>
      <c r="I246" s="548">
        <v>96.166666666666657</v>
      </c>
      <c r="J246" s="548">
        <v>96.63333333333334</v>
      </c>
      <c r="K246" s="547">
        <v>95.7</v>
      </c>
      <c r="L246" s="547">
        <v>94.65</v>
      </c>
      <c r="M246" s="547">
        <v>164.59092999999999</v>
      </c>
    </row>
    <row r="247" spans="1:13">
      <c r="A247" s="254">
        <v>237</v>
      </c>
      <c r="B247" t="s">
        <v>400</v>
      </c>
      <c r="C247" s="547">
        <v>15.7</v>
      </c>
      <c r="D247" s="548">
        <v>14.9</v>
      </c>
      <c r="E247" s="548">
        <v>14.100000000000001</v>
      </c>
      <c r="F247" s="548">
        <v>12.500000000000002</v>
      </c>
      <c r="G247" s="548">
        <v>11.700000000000003</v>
      </c>
      <c r="H247" s="548">
        <v>16.5</v>
      </c>
      <c r="I247" s="548">
        <v>17.3</v>
      </c>
      <c r="J247" s="548">
        <v>18.899999999999999</v>
      </c>
      <c r="K247" s="547">
        <v>15.7</v>
      </c>
      <c r="L247" s="547">
        <v>13.3</v>
      </c>
      <c r="M247" s="547">
        <v>1110.32708</v>
      </c>
    </row>
    <row r="248" spans="1:13">
      <c r="A248" s="254">
        <v>238</v>
      </c>
      <c r="B248" t="s">
        <v>773</v>
      </c>
      <c r="C248" s="547">
        <v>1698.65</v>
      </c>
      <c r="D248" s="548">
        <v>1695.2166666666665</v>
      </c>
      <c r="E248" s="548">
        <v>1660.4333333333329</v>
      </c>
      <c r="F248" s="548">
        <v>1622.2166666666665</v>
      </c>
      <c r="G248" s="548">
        <v>1587.4333333333329</v>
      </c>
      <c r="H248" s="548">
        <v>1733.4333333333329</v>
      </c>
      <c r="I248" s="548">
        <v>1768.2166666666662</v>
      </c>
      <c r="J248" s="548">
        <v>1806.4333333333329</v>
      </c>
      <c r="K248" s="547">
        <v>1730</v>
      </c>
      <c r="L248" s="547">
        <v>1657</v>
      </c>
      <c r="M248" s="547">
        <v>20.9209</v>
      </c>
    </row>
    <row r="249" spans="1:13">
      <c r="A249" s="254">
        <v>239</v>
      </c>
      <c r="B249" t="s">
        <v>749</v>
      </c>
      <c r="C249" s="547">
        <v>293.89999999999998</v>
      </c>
      <c r="D249" s="548">
        <v>294.96666666666664</v>
      </c>
      <c r="E249" s="548">
        <v>290.93333333333328</v>
      </c>
      <c r="F249" s="548">
        <v>287.96666666666664</v>
      </c>
      <c r="G249" s="548">
        <v>283.93333333333328</v>
      </c>
      <c r="H249" s="548">
        <v>297.93333333333328</v>
      </c>
      <c r="I249" s="548">
        <v>301.9666666666667</v>
      </c>
      <c r="J249" s="548">
        <v>304.93333333333328</v>
      </c>
      <c r="K249" s="547">
        <v>299</v>
      </c>
      <c r="L249" s="547">
        <v>292</v>
      </c>
      <c r="M249" s="547">
        <v>0.38650000000000001</v>
      </c>
    </row>
    <row r="250" spans="1:13">
      <c r="A250" s="254">
        <v>240</v>
      </c>
      <c r="B250" t="s">
        <v>120</v>
      </c>
      <c r="C250" s="547">
        <v>545.20000000000005</v>
      </c>
      <c r="D250" s="548">
        <v>547.6</v>
      </c>
      <c r="E250" s="548">
        <v>540.6</v>
      </c>
      <c r="F250" s="548">
        <v>536</v>
      </c>
      <c r="G250" s="548">
        <v>529</v>
      </c>
      <c r="H250" s="548">
        <v>552.20000000000005</v>
      </c>
      <c r="I250" s="548">
        <v>559.20000000000005</v>
      </c>
      <c r="J250" s="548">
        <v>563.80000000000007</v>
      </c>
      <c r="K250" s="547">
        <v>554.6</v>
      </c>
      <c r="L250" s="547">
        <v>543</v>
      </c>
      <c r="M250" s="547">
        <v>12.65066</v>
      </c>
    </row>
    <row r="251" spans="1:13">
      <c r="A251" s="254">
        <v>241</v>
      </c>
      <c r="B251" t="s">
        <v>831</v>
      </c>
      <c r="C251" s="547">
        <v>256.55</v>
      </c>
      <c r="D251" s="548">
        <v>253.63333333333333</v>
      </c>
      <c r="E251" s="548">
        <v>249.06666666666666</v>
      </c>
      <c r="F251" s="548">
        <v>241.58333333333334</v>
      </c>
      <c r="G251" s="548">
        <v>237.01666666666668</v>
      </c>
      <c r="H251" s="548">
        <v>261.11666666666667</v>
      </c>
      <c r="I251" s="548">
        <v>265.68333333333328</v>
      </c>
      <c r="J251" s="548">
        <v>273.16666666666663</v>
      </c>
      <c r="K251" s="547">
        <v>258.2</v>
      </c>
      <c r="L251" s="547">
        <v>246.15</v>
      </c>
      <c r="M251" s="547">
        <v>152.54400000000001</v>
      </c>
    </row>
    <row r="252" spans="1:13">
      <c r="A252" s="254">
        <v>242</v>
      </c>
      <c r="B252" t="s">
        <v>122</v>
      </c>
      <c r="C252" s="547">
        <v>1033.2</v>
      </c>
      <c r="D252" s="548">
        <v>1048.1333333333332</v>
      </c>
      <c r="E252" s="548">
        <v>1011.2666666666664</v>
      </c>
      <c r="F252" s="548">
        <v>989.33333333333326</v>
      </c>
      <c r="G252" s="548">
        <v>952.46666666666647</v>
      </c>
      <c r="H252" s="548">
        <v>1070.0666666666664</v>
      </c>
      <c r="I252" s="548">
        <v>1106.9333333333332</v>
      </c>
      <c r="J252" s="548">
        <v>1128.8666666666663</v>
      </c>
      <c r="K252" s="547">
        <v>1085</v>
      </c>
      <c r="L252" s="547">
        <v>1026.2</v>
      </c>
      <c r="M252" s="547">
        <v>138.55321000000001</v>
      </c>
    </row>
    <row r="253" spans="1:13">
      <c r="A253" s="254">
        <v>243</v>
      </c>
      <c r="B253" t="s">
        <v>257</v>
      </c>
      <c r="C253" s="547">
        <v>4916.7</v>
      </c>
      <c r="D253" s="548">
        <v>4956.5666666666666</v>
      </c>
      <c r="E253" s="548">
        <v>4788.1333333333332</v>
      </c>
      <c r="F253" s="548">
        <v>4659.5666666666666</v>
      </c>
      <c r="G253" s="548">
        <v>4491.1333333333332</v>
      </c>
      <c r="H253" s="548">
        <v>5085.1333333333332</v>
      </c>
      <c r="I253" s="548">
        <v>5253.5666666666657</v>
      </c>
      <c r="J253" s="548">
        <v>5382.1333333333332</v>
      </c>
      <c r="K253" s="547">
        <v>5125</v>
      </c>
      <c r="L253" s="547">
        <v>4828</v>
      </c>
      <c r="M253" s="547">
        <v>17.149159999999998</v>
      </c>
    </row>
    <row r="254" spans="1:13">
      <c r="A254" s="254">
        <v>244</v>
      </c>
      <c r="B254" t="s">
        <v>124</v>
      </c>
      <c r="C254" s="547">
        <v>1281.3</v>
      </c>
      <c r="D254" s="548">
        <v>1283.6000000000001</v>
      </c>
      <c r="E254" s="548">
        <v>1272.7000000000003</v>
      </c>
      <c r="F254" s="548">
        <v>1264.1000000000001</v>
      </c>
      <c r="G254" s="548">
        <v>1253.2000000000003</v>
      </c>
      <c r="H254" s="548">
        <v>1292.2000000000003</v>
      </c>
      <c r="I254" s="548">
        <v>1303.1000000000004</v>
      </c>
      <c r="J254" s="548">
        <v>1311.7000000000003</v>
      </c>
      <c r="K254" s="547">
        <v>1294.5</v>
      </c>
      <c r="L254" s="547">
        <v>1275</v>
      </c>
      <c r="M254" s="547">
        <v>45.75741</v>
      </c>
    </row>
    <row r="255" spans="1:13">
      <c r="A255" s="254">
        <v>245</v>
      </c>
      <c r="B255" t="s">
        <v>750</v>
      </c>
      <c r="C255" s="547">
        <v>753.05</v>
      </c>
      <c r="D255" s="548">
        <v>759.43333333333339</v>
      </c>
      <c r="E255" s="548">
        <v>743.26666666666677</v>
      </c>
      <c r="F255" s="548">
        <v>733.48333333333335</v>
      </c>
      <c r="G255" s="548">
        <v>717.31666666666672</v>
      </c>
      <c r="H255" s="548">
        <v>769.21666666666681</v>
      </c>
      <c r="I255" s="548">
        <v>785.38333333333333</v>
      </c>
      <c r="J255" s="548">
        <v>795.16666666666686</v>
      </c>
      <c r="K255" s="547">
        <v>775.6</v>
      </c>
      <c r="L255" s="547">
        <v>749.65</v>
      </c>
      <c r="M255" s="547">
        <v>0.36577999999999999</v>
      </c>
    </row>
    <row r="256" spans="1:13">
      <c r="A256" s="254">
        <v>246</v>
      </c>
      <c r="B256" t="s">
        <v>401</v>
      </c>
      <c r="C256" s="547">
        <v>325.3</v>
      </c>
      <c r="D256" s="548">
        <v>326.58333333333331</v>
      </c>
      <c r="E256" s="548">
        <v>322.21666666666664</v>
      </c>
      <c r="F256" s="548">
        <v>319.13333333333333</v>
      </c>
      <c r="G256" s="548">
        <v>314.76666666666665</v>
      </c>
      <c r="H256" s="548">
        <v>329.66666666666663</v>
      </c>
      <c r="I256" s="548">
        <v>334.0333333333333</v>
      </c>
      <c r="J256" s="548">
        <v>337.11666666666662</v>
      </c>
      <c r="K256" s="547">
        <v>330.95</v>
      </c>
      <c r="L256" s="547">
        <v>323.5</v>
      </c>
      <c r="M256" s="547">
        <v>4.0888499999999999</v>
      </c>
    </row>
    <row r="257" spans="1:13">
      <c r="A257" s="254">
        <v>247</v>
      </c>
      <c r="B257" t="s">
        <v>121</v>
      </c>
      <c r="C257" s="547">
        <v>1610.05</v>
      </c>
      <c r="D257" s="548">
        <v>1605.3666666666666</v>
      </c>
      <c r="E257" s="548">
        <v>1581.8833333333332</v>
      </c>
      <c r="F257" s="548">
        <v>1553.7166666666667</v>
      </c>
      <c r="G257" s="548">
        <v>1530.2333333333333</v>
      </c>
      <c r="H257" s="548">
        <v>1633.5333333333331</v>
      </c>
      <c r="I257" s="548">
        <v>1657.0166666666662</v>
      </c>
      <c r="J257" s="548">
        <v>1685.1833333333329</v>
      </c>
      <c r="K257" s="547">
        <v>1628.85</v>
      </c>
      <c r="L257" s="547">
        <v>1577.2</v>
      </c>
      <c r="M257" s="547">
        <v>11.923590000000001</v>
      </c>
    </row>
    <row r="258" spans="1:13">
      <c r="A258" s="254">
        <v>248</v>
      </c>
      <c r="B258" t="s">
        <v>258</v>
      </c>
      <c r="C258" s="547">
        <v>1890</v>
      </c>
      <c r="D258" s="548">
        <v>1886.7833333333335</v>
      </c>
      <c r="E258" s="548">
        <v>1871.7166666666672</v>
      </c>
      <c r="F258" s="548">
        <v>1853.4333333333336</v>
      </c>
      <c r="G258" s="548">
        <v>1838.3666666666672</v>
      </c>
      <c r="H258" s="548">
        <v>1905.0666666666671</v>
      </c>
      <c r="I258" s="548">
        <v>1920.1333333333332</v>
      </c>
      <c r="J258" s="548">
        <v>1938.416666666667</v>
      </c>
      <c r="K258" s="547">
        <v>1901.85</v>
      </c>
      <c r="L258" s="547">
        <v>1868.5</v>
      </c>
      <c r="M258" s="547">
        <v>1.82223</v>
      </c>
    </row>
    <row r="259" spans="1:13">
      <c r="A259" s="254">
        <v>249</v>
      </c>
      <c r="B259" t="s">
        <v>402</v>
      </c>
      <c r="C259" s="547">
        <v>1172.1500000000001</v>
      </c>
      <c r="D259" s="548">
        <v>1189.0666666666666</v>
      </c>
      <c r="E259" s="548">
        <v>1138.1333333333332</v>
      </c>
      <c r="F259" s="548">
        <v>1104.1166666666666</v>
      </c>
      <c r="G259" s="548">
        <v>1053.1833333333332</v>
      </c>
      <c r="H259" s="548">
        <v>1223.0833333333333</v>
      </c>
      <c r="I259" s="548">
        <v>1274.0166666666667</v>
      </c>
      <c r="J259" s="548">
        <v>1308.0333333333333</v>
      </c>
      <c r="K259" s="547">
        <v>1240</v>
      </c>
      <c r="L259" s="547">
        <v>1155.05</v>
      </c>
      <c r="M259" s="547">
        <v>2.3475299999999999</v>
      </c>
    </row>
    <row r="260" spans="1:13">
      <c r="A260" s="254">
        <v>250</v>
      </c>
      <c r="B260" t="s">
        <v>403</v>
      </c>
      <c r="C260" s="547">
        <v>2751</v>
      </c>
      <c r="D260" s="548">
        <v>2745.1</v>
      </c>
      <c r="E260" s="548">
        <v>2705.8999999999996</v>
      </c>
      <c r="F260" s="548">
        <v>2660.7999999999997</v>
      </c>
      <c r="G260" s="548">
        <v>2621.5999999999995</v>
      </c>
      <c r="H260" s="548">
        <v>2790.2</v>
      </c>
      <c r="I260" s="548">
        <v>2829.3999999999996</v>
      </c>
      <c r="J260" s="548">
        <v>2874.5</v>
      </c>
      <c r="K260" s="547">
        <v>2784.3</v>
      </c>
      <c r="L260" s="547">
        <v>2700</v>
      </c>
      <c r="M260" s="547">
        <v>0.95352000000000003</v>
      </c>
    </row>
    <row r="261" spans="1:13">
      <c r="A261" s="254">
        <v>251</v>
      </c>
      <c r="B261" t="s">
        <v>404</v>
      </c>
      <c r="C261" s="547">
        <v>375.5</v>
      </c>
      <c r="D261" s="548">
        <v>375.73333333333335</v>
      </c>
      <c r="E261" s="548">
        <v>372.36666666666667</v>
      </c>
      <c r="F261" s="548">
        <v>369.23333333333335</v>
      </c>
      <c r="G261" s="548">
        <v>365.86666666666667</v>
      </c>
      <c r="H261" s="548">
        <v>378.86666666666667</v>
      </c>
      <c r="I261" s="548">
        <v>382.23333333333335</v>
      </c>
      <c r="J261" s="548">
        <v>385.36666666666667</v>
      </c>
      <c r="K261" s="547">
        <v>379.1</v>
      </c>
      <c r="L261" s="547">
        <v>372.6</v>
      </c>
      <c r="M261" s="547">
        <v>1.54444</v>
      </c>
    </row>
    <row r="262" spans="1:13">
      <c r="A262" s="254">
        <v>252</v>
      </c>
      <c r="B262" t="s">
        <v>405</v>
      </c>
      <c r="C262" s="547">
        <v>142.55000000000001</v>
      </c>
      <c r="D262" s="548">
        <v>142.85</v>
      </c>
      <c r="E262" s="548">
        <v>138.75</v>
      </c>
      <c r="F262" s="548">
        <v>134.95000000000002</v>
      </c>
      <c r="G262" s="548">
        <v>130.85000000000002</v>
      </c>
      <c r="H262" s="548">
        <v>146.64999999999998</v>
      </c>
      <c r="I262" s="548">
        <v>150.74999999999994</v>
      </c>
      <c r="J262" s="548">
        <v>154.54999999999995</v>
      </c>
      <c r="K262" s="547">
        <v>146.94999999999999</v>
      </c>
      <c r="L262" s="547">
        <v>139.05000000000001</v>
      </c>
      <c r="M262" s="547">
        <v>18.74513</v>
      </c>
    </row>
    <row r="263" spans="1:13">
      <c r="A263" s="254">
        <v>253</v>
      </c>
      <c r="B263" t="s">
        <v>406</v>
      </c>
      <c r="C263" s="547">
        <v>124.95</v>
      </c>
      <c r="D263" s="548">
        <v>125.53333333333335</v>
      </c>
      <c r="E263" s="548">
        <v>123.06666666666669</v>
      </c>
      <c r="F263" s="548">
        <v>121.18333333333335</v>
      </c>
      <c r="G263" s="548">
        <v>118.7166666666667</v>
      </c>
      <c r="H263" s="548">
        <v>127.41666666666669</v>
      </c>
      <c r="I263" s="548">
        <v>129.88333333333335</v>
      </c>
      <c r="J263" s="548">
        <v>131.76666666666668</v>
      </c>
      <c r="K263" s="547">
        <v>128</v>
      </c>
      <c r="L263" s="547">
        <v>123.65</v>
      </c>
      <c r="M263" s="547">
        <v>31.964359999999999</v>
      </c>
    </row>
    <row r="264" spans="1:13">
      <c r="A264" s="254">
        <v>254</v>
      </c>
      <c r="B264" t="s">
        <v>407</v>
      </c>
      <c r="C264" s="547">
        <v>92.4</v>
      </c>
      <c r="D264" s="548">
        <v>92.550000000000011</v>
      </c>
      <c r="E264" s="548">
        <v>91.40000000000002</v>
      </c>
      <c r="F264" s="548">
        <v>90.4</v>
      </c>
      <c r="G264" s="548">
        <v>89.250000000000014</v>
      </c>
      <c r="H264" s="548">
        <v>93.550000000000026</v>
      </c>
      <c r="I264" s="548">
        <v>94.7</v>
      </c>
      <c r="J264" s="548">
        <v>95.700000000000031</v>
      </c>
      <c r="K264" s="547">
        <v>93.7</v>
      </c>
      <c r="L264" s="547">
        <v>91.55</v>
      </c>
      <c r="M264" s="547">
        <v>8.0287400000000009</v>
      </c>
    </row>
    <row r="265" spans="1:13">
      <c r="A265" s="254">
        <v>255</v>
      </c>
      <c r="B265" t="s">
        <v>259</v>
      </c>
      <c r="C265" s="547">
        <v>74.650000000000006</v>
      </c>
      <c r="D265" s="548">
        <v>74.766666666666666</v>
      </c>
      <c r="E265" s="548">
        <v>73.933333333333337</v>
      </c>
      <c r="F265" s="548">
        <v>73.216666666666669</v>
      </c>
      <c r="G265" s="548">
        <v>72.38333333333334</v>
      </c>
      <c r="H265" s="548">
        <v>75.483333333333334</v>
      </c>
      <c r="I265" s="548">
        <v>76.316666666666677</v>
      </c>
      <c r="J265" s="548">
        <v>77.033333333333331</v>
      </c>
      <c r="K265" s="547">
        <v>75.599999999999994</v>
      </c>
      <c r="L265" s="547">
        <v>74.05</v>
      </c>
      <c r="M265" s="547">
        <v>18.067609999999998</v>
      </c>
    </row>
    <row r="266" spans="1:13">
      <c r="A266" s="254">
        <v>256</v>
      </c>
      <c r="B266" t="s">
        <v>128</v>
      </c>
      <c r="C266" s="547">
        <v>408.7</v>
      </c>
      <c r="D266" s="548">
        <v>406.90000000000003</v>
      </c>
      <c r="E266" s="548">
        <v>402.80000000000007</v>
      </c>
      <c r="F266" s="548">
        <v>396.90000000000003</v>
      </c>
      <c r="G266" s="548">
        <v>392.80000000000007</v>
      </c>
      <c r="H266" s="548">
        <v>412.80000000000007</v>
      </c>
      <c r="I266" s="548">
        <v>416.90000000000009</v>
      </c>
      <c r="J266" s="548">
        <v>422.80000000000007</v>
      </c>
      <c r="K266" s="547">
        <v>411</v>
      </c>
      <c r="L266" s="547">
        <v>401</v>
      </c>
      <c r="M266" s="547">
        <v>54.863230000000001</v>
      </c>
    </row>
    <row r="267" spans="1:13">
      <c r="A267" s="254">
        <v>257</v>
      </c>
      <c r="B267" t="s">
        <v>752</v>
      </c>
      <c r="C267" s="547">
        <v>87.25</v>
      </c>
      <c r="D267" s="548">
        <v>88.350000000000009</v>
      </c>
      <c r="E267" s="548">
        <v>85.700000000000017</v>
      </c>
      <c r="F267" s="548">
        <v>84.15</v>
      </c>
      <c r="G267" s="548">
        <v>81.500000000000014</v>
      </c>
      <c r="H267" s="548">
        <v>89.90000000000002</v>
      </c>
      <c r="I267" s="548">
        <v>92.550000000000026</v>
      </c>
      <c r="J267" s="548">
        <v>94.100000000000023</v>
      </c>
      <c r="K267" s="547">
        <v>91</v>
      </c>
      <c r="L267" s="547">
        <v>86.8</v>
      </c>
      <c r="M267" s="547">
        <v>5.3642799999999999</v>
      </c>
    </row>
    <row r="268" spans="1:13">
      <c r="A268" s="254">
        <v>258</v>
      </c>
      <c r="B268" t="s">
        <v>408</v>
      </c>
      <c r="C268" s="547">
        <v>46.8</v>
      </c>
      <c r="D268" s="548">
        <v>46.166666666666664</v>
      </c>
      <c r="E268" s="548">
        <v>44.43333333333333</v>
      </c>
      <c r="F268" s="548">
        <v>42.066666666666663</v>
      </c>
      <c r="G268" s="548">
        <v>40.333333333333329</v>
      </c>
      <c r="H268" s="548">
        <v>48.533333333333331</v>
      </c>
      <c r="I268" s="548">
        <v>50.266666666666666</v>
      </c>
      <c r="J268" s="548">
        <v>52.633333333333333</v>
      </c>
      <c r="K268" s="547">
        <v>47.9</v>
      </c>
      <c r="L268" s="547">
        <v>43.8</v>
      </c>
      <c r="M268" s="547">
        <v>31.952210000000001</v>
      </c>
    </row>
    <row r="269" spans="1:13">
      <c r="A269" s="254">
        <v>259</v>
      </c>
      <c r="B269" t="s">
        <v>409</v>
      </c>
      <c r="C269" s="547">
        <v>94.75</v>
      </c>
      <c r="D269" s="548">
        <v>92.899999999999991</v>
      </c>
      <c r="E269" s="548">
        <v>90.09999999999998</v>
      </c>
      <c r="F269" s="548">
        <v>85.449999999999989</v>
      </c>
      <c r="G269" s="548">
        <v>82.649999999999977</v>
      </c>
      <c r="H269" s="548">
        <v>97.549999999999983</v>
      </c>
      <c r="I269" s="548">
        <v>100.35</v>
      </c>
      <c r="J269" s="548">
        <v>104.99999999999999</v>
      </c>
      <c r="K269" s="547">
        <v>95.7</v>
      </c>
      <c r="L269" s="547">
        <v>88.25</v>
      </c>
      <c r="M269" s="547">
        <v>30.88936</v>
      </c>
    </row>
    <row r="270" spans="1:13">
      <c r="A270" s="254">
        <v>260</v>
      </c>
      <c r="B270" t="s">
        <v>410</v>
      </c>
      <c r="C270" s="547">
        <v>30.1</v>
      </c>
      <c r="D270" s="548">
        <v>29.916666666666668</v>
      </c>
      <c r="E270" s="548">
        <v>28.633333333333336</v>
      </c>
      <c r="F270" s="548">
        <v>27.166666666666668</v>
      </c>
      <c r="G270" s="548">
        <v>25.883333333333336</v>
      </c>
      <c r="H270" s="548">
        <v>31.383333333333336</v>
      </c>
      <c r="I270" s="548">
        <v>32.666666666666671</v>
      </c>
      <c r="J270" s="548">
        <v>34.13333333333334</v>
      </c>
      <c r="K270" s="547">
        <v>31.2</v>
      </c>
      <c r="L270" s="547">
        <v>28.45</v>
      </c>
      <c r="M270" s="547">
        <v>102.60589</v>
      </c>
    </row>
    <row r="271" spans="1:13">
      <c r="A271" s="254">
        <v>261</v>
      </c>
      <c r="B271" t="s">
        <v>411</v>
      </c>
      <c r="C271" s="547">
        <v>70.45</v>
      </c>
      <c r="D271" s="548">
        <v>70.116666666666674</v>
      </c>
      <c r="E271" s="548">
        <v>69.283333333333346</v>
      </c>
      <c r="F271" s="548">
        <v>68.116666666666674</v>
      </c>
      <c r="G271" s="548">
        <v>67.283333333333346</v>
      </c>
      <c r="H271" s="548">
        <v>71.283333333333346</v>
      </c>
      <c r="I271" s="548">
        <v>72.11666666666666</v>
      </c>
      <c r="J271" s="548">
        <v>73.283333333333346</v>
      </c>
      <c r="K271" s="547">
        <v>70.95</v>
      </c>
      <c r="L271" s="547">
        <v>68.95</v>
      </c>
      <c r="M271" s="547">
        <v>8.5432100000000002</v>
      </c>
    </row>
    <row r="272" spans="1:13">
      <c r="A272" s="254">
        <v>262</v>
      </c>
      <c r="B272" t="s">
        <v>412</v>
      </c>
      <c r="C272" s="547">
        <v>70.55</v>
      </c>
      <c r="D272" s="548">
        <v>70.833333333333329</v>
      </c>
      <c r="E272" s="548">
        <v>70.016666666666652</v>
      </c>
      <c r="F272" s="548">
        <v>69.48333333333332</v>
      </c>
      <c r="G272" s="548">
        <v>68.666666666666643</v>
      </c>
      <c r="H272" s="548">
        <v>71.36666666666666</v>
      </c>
      <c r="I272" s="548">
        <v>72.183333333333351</v>
      </c>
      <c r="J272" s="548">
        <v>72.716666666666669</v>
      </c>
      <c r="K272" s="547">
        <v>71.650000000000006</v>
      </c>
      <c r="L272" s="547">
        <v>70.3</v>
      </c>
      <c r="M272" s="547">
        <v>10.42385</v>
      </c>
    </row>
    <row r="273" spans="1:13">
      <c r="A273" s="254">
        <v>263</v>
      </c>
      <c r="B273" t="s">
        <v>413</v>
      </c>
      <c r="C273" s="547">
        <v>119.75</v>
      </c>
      <c r="D273" s="548">
        <v>121.73333333333335</v>
      </c>
      <c r="E273" s="548">
        <v>117.1666666666667</v>
      </c>
      <c r="F273" s="548">
        <v>114.58333333333336</v>
      </c>
      <c r="G273" s="548">
        <v>110.01666666666671</v>
      </c>
      <c r="H273" s="548">
        <v>124.31666666666669</v>
      </c>
      <c r="I273" s="548">
        <v>128.88333333333335</v>
      </c>
      <c r="J273" s="548">
        <v>131.4666666666667</v>
      </c>
      <c r="K273" s="547">
        <v>126.3</v>
      </c>
      <c r="L273" s="547">
        <v>119.15</v>
      </c>
      <c r="M273" s="547">
        <v>7.8879299999999999</v>
      </c>
    </row>
    <row r="274" spans="1:13">
      <c r="A274" s="254">
        <v>264</v>
      </c>
      <c r="B274" t="s">
        <v>414</v>
      </c>
      <c r="C274" s="547">
        <v>70.95</v>
      </c>
      <c r="D274" s="548">
        <v>71.316666666666677</v>
      </c>
      <c r="E274" s="548">
        <v>70.28333333333336</v>
      </c>
      <c r="F274" s="548">
        <v>69.616666666666688</v>
      </c>
      <c r="G274" s="548">
        <v>68.583333333333371</v>
      </c>
      <c r="H274" s="548">
        <v>71.983333333333348</v>
      </c>
      <c r="I274" s="548">
        <v>73.01666666666668</v>
      </c>
      <c r="J274" s="548">
        <v>73.683333333333337</v>
      </c>
      <c r="K274" s="547">
        <v>72.349999999999994</v>
      </c>
      <c r="L274" s="547">
        <v>70.650000000000006</v>
      </c>
      <c r="M274" s="547">
        <v>5.3039699999999996</v>
      </c>
    </row>
    <row r="275" spans="1:13">
      <c r="A275" s="254">
        <v>265</v>
      </c>
      <c r="B275" t="s">
        <v>127</v>
      </c>
      <c r="C275" s="547">
        <v>325.2</v>
      </c>
      <c r="D275" s="548">
        <v>325.31666666666666</v>
      </c>
      <c r="E275" s="548">
        <v>320.93333333333334</v>
      </c>
      <c r="F275" s="548">
        <v>316.66666666666669</v>
      </c>
      <c r="G275" s="548">
        <v>312.28333333333336</v>
      </c>
      <c r="H275" s="548">
        <v>329.58333333333331</v>
      </c>
      <c r="I275" s="548">
        <v>333.96666666666664</v>
      </c>
      <c r="J275" s="548">
        <v>338.23333333333329</v>
      </c>
      <c r="K275" s="547">
        <v>329.7</v>
      </c>
      <c r="L275" s="547">
        <v>321.05</v>
      </c>
      <c r="M275" s="547">
        <v>99.008409999999998</v>
      </c>
    </row>
    <row r="276" spans="1:13">
      <c r="A276" s="254">
        <v>266</v>
      </c>
      <c r="B276" t="s">
        <v>415</v>
      </c>
      <c r="C276" s="547">
        <v>2460.0500000000002</v>
      </c>
      <c r="D276" s="548">
        <v>2468.35</v>
      </c>
      <c r="E276" s="548">
        <v>2437.6999999999998</v>
      </c>
      <c r="F276" s="548">
        <v>2415.35</v>
      </c>
      <c r="G276" s="548">
        <v>2384.6999999999998</v>
      </c>
      <c r="H276" s="548">
        <v>2490.6999999999998</v>
      </c>
      <c r="I276" s="548">
        <v>2521.3500000000004</v>
      </c>
      <c r="J276" s="548">
        <v>2543.6999999999998</v>
      </c>
      <c r="K276" s="547">
        <v>2499</v>
      </c>
      <c r="L276" s="547">
        <v>2446</v>
      </c>
      <c r="M276" s="547">
        <v>0.17682</v>
      </c>
    </row>
    <row r="277" spans="1:13">
      <c r="A277" s="254">
        <v>267</v>
      </c>
      <c r="B277" t="s">
        <v>129</v>
      </c>
      <c r="C277" s="547">
        <v>2881.8</v>
      </c>
      <c r="D277" s="548">
        <v>2897.7999999999997</v>
      </c>
      <c r="E277" s="548">
        <v>2851.0999999999995</v>
      </c>
      <c r="F277" s="548">
        <v>2820.3999999999996</v>
      </c>
      <c r="G277" s="548">
        <v>2773.6999999999994</v>
      </c>
      <c r="H277" s="548">
        <v>2928.4999999999995</v>
      </c>
      <c r="I277" s="548">
        <v>2975.1999999999994</v>
      </c>
      <c r="J277" s="548">
        <v>3005.8999999999996</v>
      </c>
      <c r="K277" s="547">
        <v>2944.5</v>
      </c>
      <c r="L277" s="547">
        <v>2867.1</v>
      </c>
      <c r="M277" s="547">
        <v>6.24838</v>
      </c>
    </row>
    <row r="278" spans="1:13">
      <c r="A278" s="254">
        <v>268</v>
      </c>
      <c r="B278" t="s">
        <v>130</v>
      </c>
      <c r="C278" s="547">
        <v>664.2</v>
      </c>
      <c r="D278" s="548">
        <v>666.4</v>
      </c>
      <c r="E278" s="548">
        <v>650.9</v>
      </c>
      <c r="F278" s="548">
        <v>637.6</v>
      </c>
      <c r="G278" s="548">
        <v>622.1</v>
      </c>
      <c r="H278" s="548">
        <v>679.69999999999993</v>
      </c>
      <c r="I278" s="548">
        <v>695.19999999999993</v>
      </c>
      <c r="J278" s="548">
        <v>708.49999999999989</v>
      </c>
      <c r="K278" s="547">
        <v>681.9</v>
      </c>
      <c r="L278" s="547">
        <v>653.1</v>
      </c>
      <c r="M278" s="547">
        <v>15.22236</v>
      </c>
    </row>
    <row r="279" spans="1:13">
      <c r="A279" s="254">
        <v>269</v>
      </c>
      <c r="B279" t="s">
        <v>416</v>
      </c>
      <c r="C279" s="547">
        <v>152</v>
      </c>
      <c r="D279" s="548">
        <v>152.28333333333333</v>
      </c>
      <c r="E279" s="548">
        <v>150.86666666666667</v>
      </c>
      <c r="F279" s="548">
        <v>149.73333333333335</v>
      </c>
      <c r="G279" s="548">
        <v>148.31666666666669</v>
      </c>
      <c r="H279" s="548">
        <v>153.41666666666666</v>
      </c>
      <c r="I279" s="548">
        <v>154.83333333333334</v>
      </c>
      <c r="J279" s="548">
        <v>155.96666666666664</v>
      </c>
      <c r="K279" s="547">
        <v>153.69999999999999</v>
      </c>
      <c r="L279" s="547">
        <v>151.15</v>
      </c>
      <c r="M279" s="547">
        <v>4.83399</v>
      </c>
    </row>
    <row r="280" spans="1:13">
      <c r="A280" s="254">
        <v>270</v>
      </c>
      <c r="B280" t="s">
        <v>418</v>
      </c>
      <c r="C280" s="547">
        <v>499.5</v>
      </c>
      <c r="D280" s="548">
        <v>501.2833333333333</v>
      </c>
      <c r="E280" s="548">
        <v>491.61666666666662</v>
      </c>
      <c r="F280" s="548">
        <v>483.73333333333329</v>
      </c>
      <c r="G280" s="548">
        <v>474.06666666666661</v>
      </c>
      <c r="H280" s="548">
        <v>509.16666666666663</v>
      </c>
      <c r="I280" s="548">
        <v>518.83333333333337</v>
      </c>
      <c r="J280" s="548">
        <v>526.7166666666667</v>
      </c>
      <c r="K280" s="547">
        <v>510.95</v>
      </c>
      <c r="L280" s="547">
        <v>493.4</v>
      </c>
      <c r="M280" s="547">
        <v>1.6329499999999999</v>
      </c>
    </row>
    <row r="281" spans="1:13">
      <c r="A281" s="254">
        <v>271</v>
      </c>
      <c r="B281" t="s">
        <v>419</v>
      </c>
      <c r="C281" s="547">
        <v>218.95</v>
      </c>
      <c r="D281" s="548">
        <v>219.58333333333334</v>
      </c>
      <c r="E281" s="548">
        <v>216.61666666666667</v>
      </c>
      <c r="F281" s="548">
        <v>214.28333333333333</v>
      </c>
      <c r="G281" s="548">
        <v>211.31666666666666</v>
      </c>
      <c r="H281" s="548">
        <v>221.91666666666669</v>
      </c>
      <c r="I281" s="548">
        <v>224.88333333333333</v>
      </c>
      <c r="J281" s="548">
        <v>227.2166666666667</v>
      </c>
      <c r="K281" s="547">
        <v>222.55</v>
      </c>
      <c r="L281" s="547">
        <v>217.25</v>
      </c>
      <c r="M281" s="547">
        <v>6.0056599999999998</v>
      </c>
    </row>
    <row r="282" spans="1:13">
      <c r="A282" s="254">
        <v>272</v>
      </c>
      <c r="B282" t="s">
        <v>420</v>
      </c>
      <c r="C282" s="547">
        <v>196.85</v>
      </c>
      <c r="D282" s="548">
        <v>194.80000000000004</v>
      </c>
      <c r="E282" s="548">
        <v>190.10000000000008</v>
      </c>
      <c r="F282" s="548">
        <v>183.35000000000005</v>
      </c>
      <c r="G282" s="548">
        <v>178.65000000000009</v>
      </c>
      <c r="H282" s="548">
        <v>201.55000000000007</v>
      </c>
      <c r="I282" s="548">
        <v>206.25000000000006</v>
      </c>
      <c r="J282" s="548">
        <v>213.00000000000006</v>
      </c>
      <c r="K282" s="547">
        <v>199.5</v>
      </c>
      <c r="L282" s="547">
        <v>188.05</v>
      </c>
      <c r="M282" s="547">
        <v>7.8126699999999998</v>
      </c>
    </row>
    <row r="283" spans="1:13">
      <c r="A283" s="254">
        <v>273</v>
      </c>
      <c r="B283" t="s">
        <v>753</v>
      </c>
      <c r="C283" s="547">
        <v>674.5</v>
      </c>
      <c r="D283" s="548">
        <v>675.91666666666663</v>
      </c>
      <c r="E283" s="548">
        <v>665.83333333333326</v>
      </c>
      <c r="F283" s="548">
        <v>657.16666666666663</v>
      </c>
      <c r="G283" s="548">
        <v>647.08333333333326</v>
      </c>
      <c r="H283" s="548">
        <v>684.58333333333326</v>
      </c>
      <c r="I283" s="548">
        <v>694.66666666666652</v>
      </c>
      <c r="J283" s="548">
        <v>703.33333333333326</v>
      </c>
      <c r="K283" s="547">
        <v>686</v>
      </c>
      <c r="L283" s="547">
        <v>667.25</v>
      </c>
      <c r="M283" s="547">
        <v>0.2666</v>
      </c>
    </row>
    <row r="284" spans="1:13">
      <c r="A284" s="254">
        <v>274</v>
      </c>
      <c r="B284" t="s">
        <v>421</v>
      </c>
      <c r="C284" s="547">
        <v>983.65</v>
      </c>
      <c r="D284" s="548">
        <v>980.18333333333339</v>
      </c>
      <c r="E284" s="548">
        <v>970.46666666666681</v>
      </c>
      <c r="F284" s="548">
        <v>957.28333333333342</v>
      </c>
      <c r="G284" s="548">
        <v>947.56666666666683</v>
      </c>
      <c r="H284" s="548">
        <v>993.36666666666679</v>
      </c>
      <c r="I284" s="548">
        <v>1003.0833333333335</v>
      </c>
      <c r="J284" s="548">
        <v>1016.2666666666668</v>
      </c>
      <c r="K284" s="547">
        <v>989.9</v>
      </c>
      <c r="L284" s="547">
        <v>967</v>
      </c>
      <c r="M284" s="547">
        <v>2.4151600000000002</v>
      </c>
    </row>
    <row r="285" spans="1:13">
      <c r="A285" s="254">
        <v>275</v>
      </c>
      <c r="B285" t="s">
        <v>422</v>
      </c>
      <c r="C285" s="547">
        <v>374.9</v>
      </c>
      <c r="D285" s="548">
        <v>375.5333333333333</v>
      </c>
      <c r="E285" s="548">
        <v>366.06666666666661</v>
      </c>
      <c r="F285" s="548">
        <v>357.23333333333329</v>
      </c>
      <c r="G285" s="548">
        <v>347.76666666666659</v>
      </c>
      <c r="H285" s="548">
        <v>384.36666666666662</v>
      </c>
      <c r="I285" s="548">
        <v>393.83333333333331</v>
      </c>
      <c r="J285" s="548">
        <v>402.66666666666663</v>
      </c>
      <c r="K285" s="547">
        <v>385</v>
      </c>
      <c r="L285" s="547">
        <v>366.7</v>
      </c>
      <c r="M285" s="547">
        <v>4.7544899999999997</v>
      </c>
    </row>
    <row r="286" spans="1:13">
      <c r="A286" s="254">
        <v>276</v>
      </c>
      <c r="B286" t="s">
        <v>423</v>
      </c>
      <c r="C286" s="547">
        <v>587.29999999999995</v>
      </c>
      <c r="D286" s="548">
        <v>586.08333333333337</v>
      </c>
      <c r="E286" s="548">
        <v>581.31666666666672</v>
      </c>
      <c r="F286" s="548">
        <v>575.33333333333337</v>
      </c>
      <c r="G286" s="548">
        <v>570.56666666666672</v>
      </c>
      <c r="H286" s="548">
        <v>592.06666666666672</v>
      </c>
      <c r="I286" s="548">
        <v>596.83333333333337</v>
      </c>
      <c r="J286" s="548">
        <v>602.81666666666672</v>
      </c>
      <c r="K286" s="547">
        <v>590.85</v>
      </c>
      <c r="L286" s="547">
        <v>580.1</v>
      </c>
      <c r="M286" s="547">
        <v>1.51139</v>
      </c>
    </row>
    <row r="287" spans="1:13">
      <c r="A287" s="254">
        <v>277</v>
      </c>
      <c r="B287" t="s">
        <v>424</v>
      </c>
      <c r="C287" s="547">
        <v>66.8</v>
      </c>
      <c r="D287" s="548">
        <v>66.716666666666654</v>
      </c>
      <c r="E287" s="548">
        <v>65.533333333333303</v>
      </c>
      <c r="F287" s="548">
        <v>64.266666666666652</v>
      </c>
      <c r="G287" s="548">
        <v>63.0833333333333</v>
      </c>
      <c r="H287" s="548">
        <v>67.983333333333306</v>
      </c>
      <c r="I287" s="548">
        <v>69.166666666666671</v>
      </c>
      <c r="J287" s="548">
        <v>70.433333333333309</v>
      </c>
      <c r="K287" s="547">
        <v>67.900000000000006</v>
      </c>
      <c r="L287" s="547">
        <v>65.45</v>
      </c>
      <c r="M287" s="547">
        <v>40.7913</v>
      </c>
    </row>
    <row r="288" spans="1:13">
      <c r="A288" s="254">
        <v>278</v>
      </c>
      <c r="B288" t="s">
        <v>425</v>
      </c>
      <c r="C288" s="547">
        <v>56.45</v>
      </c>
      <c r="D288" s="548">
        <v>56.20000000000001</v>
      </c>
      <c r="E288" s="548">
        <v>54.550000000000018</v>
      </c>
      <c r="F288" s="548">
        <v>52.650000000000006</v>
      </c>
      <c r="G288" s="548">
        <v>51.000000000000014</v>
      </c>
      <c r="H288" s="548">
        <v>58.100000000000023</v>
      </c>
      <c r="I288" s="548">
        <v>59.750000000000014</v>
      </c>
      <c r="J288" s="548">
        <v>61.650000000000027</v>
      </c>
      <c r="K288" s="547">
        <v>57.85</v>
      </c>
      <c r="L288" s="547">
        <v>54.3</v>
      </c>
      <c r="M288" s="547">
        <v>32.925339999999998</v>
      </c>
    </row>
    <row r="289" spans="1:13">
      <c r="A289" s="254">
        <v>279</v>
      </c>
      <c r="B289" t="s">
        <v>426</v>
      </c>
      <c r="C289" s="547">
        <v>510.5</v>
      </c>
      <c r="D289" s="548">
        <v>512.13333333333333</v>
      </c>
      <c r="E289" s="548">
        <v>502.36666666666667</v>
      </c>
      <c r="F289" s="548">
        <v>494.23333333333335</v>
      </c>
      <c r="G289" s="548">
        <v>484.4666666666667</v>
      </c>
      <c r="H289" s="548">
        <v>520.26666666666665</v>
      </c>
      <c r="I289" s="548">
        <v>530.0333333333333</v>
      </c>
      <c r="J289" s="548">
        <v>538.16666666666663</v>
      </c>
      <c r="K289" s="547">
        <v>521.9</v>
      </c>
      <c r="L289" s="547">
        <v>504</v>
      </c>
      <c r="M289" s="547">
        <v>3.5590899999999999</v>
      </c>
    </row>
    <row r="290" spans="1:13">
      <c r="A290" s="254">
        <v>280</v>
      </c>
      <c r="B290" t="s">
        <v>427</v>
      </c>
      <c r="C290" s="547">
        <v>433.5</v>
      </c>
      <c r="D290" s="548">
        <v>436.8</v>
      </c>
      <c r="E290" s="548">
        <v>428.65000000000003</v>
      </c>
      <c r="F290" s="548">
        <v>423.8</v>
      </c>
      <c r="G290" s="548">
        <v>415.65000000000003</v>
      </c>
      <c r="H290" s="548">
        <v>441.65000000000003</v>
      </c>
      <c r="I290" s="548">
        <v>449.8</v>
      </c>
      <c r="J290" s="548">
        <v>454.65000000000003</v>
      </c>
      <c r="K290" s="547">
        <v>444.95</v>
      </c>
      <c r="L290" s="547">
        <v>431.95</v>
      </c>
      <c r="M290" s="547">
        <v>4.93689</v>
      </c>
    </row>
    <row r="291" spans="1:13">
      <c r="A291" s="254">
        <v>281</v>
      </c>
      <c r="B291" t="s">
        <v>428</v>
      </c>
      <c r="C291" s="547">
        <v>251.85</v>
      </c>
      <c r="D291" s="548">
        <v>252.4</v>
      </c>
      <c r="E291" s="548">
        <v>247.3</v>
      </c>
      <c r="F291" s="548">
        <v>242.75</v>
      </c>
      <c r="G291" s="548">
        <v>237.65</v>
      </c>
      <c r="H291" s="548">
        <v>256.95000000000005</v>
      </c>
      <c r="I291" s="548">
        <v>262.04999999999995</v>
      </c>
      <c r="J291" s="548">
        <v>266.60000000000002</v>
      </c>
      <c r="K291" s="547">
        <v>257.5</v>
      </c>
      <c r="L291" s="547">
        <v>247.85</v>
      </c>
      <c r="M291" s="547">
        <v>2.6421899999999998</v>
      </c>
    </row>
    <row r="292" spans="1:13">
      <c r="A292" s="254">
        <v>282</v>
      </c>
      <c r="B292" t="s">
        <v>131</v>
      </c>
      <c r="C292" s="547">
        <v>1989.45</v>
      </c>
      <c r="D292" s="548">
        <v>1994.0333333333335</v>
      </c>
      <c r="E292" s="548">
        <v>1964.5666666666671</v>
      </c>
      <c r="F292" s="548">
        <v>1939.6833333333336</v>
      </c>
      <c r="G292" s="548">
        <v>1910.2166666666672</v>
      </c>
      <c r="H292" s="548">
        <v>2018.916666666667</v>
      </c>
      <c r="I292" s="548">
        <v>2048.3833333333337</v>
      </c>
      <c r="J292" s="548">
        <v>2073.2666666666669</v>
      </c>
      <c r="K292" s="547">
        <v>2023.5</v>
      </c>
      <c r="L292" s="547">
        <v>1969.15</v>
      </c>
      <c r="M292" s="547">
        <v>43.952240000000003</v>
      </c>
    </row>
    <row r="293" spans="1:13">
      <c r="A293" s="254">
        <v>283</v>
      </c>
      <c r="B293" t="s">
        <v>132</v>
      </c>
      <c r="C293" s="547">
        <v>97.85</v>
      </c>
      <c r="D293" s="548">
        <v>98.066666666666677</v>
      </c>
      <c r="E293" s="548">
        <v>96.933333333333351</v>
      </c>
      <c r="F293" s="548">
        <v>96.01666666666668</v>
      </c>
      <c r="G293" s="548">
        <v>94.883333333333354</v>
      </c>
      <c r="H293" s="548">
        <v>98.983333333333348</v>
      </c>
      <c r="I293" s="548">
        <v>100.11666666666667</v>
      </c>
      <c r="J293" s="548">
        <v>101.03333333333335</v>
      </c>
      <c r="K293" s="547">
        <v>99.2</v>
      </c>
      <c r="L293" s="547">
        <v>97.15</v>
      </c>
      <c r="M293" s="547">
        <v>121.02312000000001</v>
      </c>
    </row>
    <row r="294" spans="1:13">
      <c r="A294" s="254">
        <v>284</v>
      </c>
      <c r="B294" t="s">
        <v>260</v>
      </c>
      <c r="C294" s="547">
        <v>2667.1</v>
      </c>
      <c r="D294" s="548">
        <v>2659.8333333333335</v>
      </c>
      <c r="E294" s="548">
        <v>2629.666666666667</v>
      </c>
      <c r="F294" s="548">
        <v>2592.2333333333336</v>
      </c>
      <c r="G294" s="548">
        <v>2562.0666666666671</v>
      </c>
      <c r="H294" s="548">
        <v>2697.2666666666669</v>
      </c>
      <c r="I294" s="548">
        <v>2727.4333333333338</v>
      </c>
      <c r="J294" s="548">
        <v>2764.8666666666668</v>
      </c>
      <c r="K294" s="547">
        <v>2690</v>
      </c>
      <c r="L294" s="547">
        <v>2622.4</v>
      </c>
      <c r="M294" s="547">
        <v>1.9216200000000001</v>
      </c>
    </row>
    <row r="295" spans="1:13">
      <c r="A295" s="254">
        <v>285</v>
      </c>
      <c r="B295" t="s">
        <v>133</v>
      </c>
      <c r="C295" s="547">
        <v>470.45</v>
      </c>
      <c r="D295" s="548">
        <v>470.25</v>
      </c>
      <c r="E295" s="548">
        <v>463.2</v>
      </c>
      <c r="F295" s="548">
        <v>455.95</v>
      </c>
      <c r="G295" s="548">
        <v>448.9</v>
      </c>
      <c r="H295" s="548">
        <v>477.5</v>
      </c>
      <c r="I295" s="548">
        <v>484.54999999999995</v>
      </c>
      <c r="J295" s="548">
        <v>491.8</v>
      </c>
      <c r="K295" s="547">
        <v>477.3</v>
      </c>
      <c r="L295" s="547">
        <v>463</v>
      </c>
      <c r="M295" s="547">
        <v>68.517930000000007</v>
      </c>
    </row>
    <row r="296" spans="1:13">
      <c r="A296" s="254">
        <v>286</v>
      </c>
      <c r="B296" t="s">
        <v>754</v>
      </c>
      <c r="C296" s="547">
        <v>214.85</v>
      </c>
      <c r="D296" s="548">
        <v>215.98333333333335</v>
      </c>
      <c r="E296" s="548">
        <v>212.7166666666667</v>
      </c>
      <c r="F296" s="548">
        <v>210.58333333333334</v>
      </c>
      <c r="G296" s="548">
        <v>207.31666666666669</v>
      </c>
      <c r="H296" s="548">
        <v>218.1166666666667</v>
      </c>
      <c r="I296" s="548">
        <v>221.38333333333335</v>
      </c>
      <c r="J296" s="548">
        <v>223.51666666666671</v>
      </c>
      <c r="K296" s="547">
        <v>219.25</v>
      </c>
      <c r="L296" s="547">
        <v>213.85</v>
      </c>
      <c r="M296" s="547">
        <v>1.68045</v>
      </c>
    </row>
    <row r="297" spans="1:13">
      <c r="A297" s="254">
        <v>287</v>
      </c>
      <c r="B297" t="s">
        <v>429</v>
      </c>
      <c r="C297" s="547">
        <v>6088.05</v>
      </c>
      <c r="D297" s="548">
        <v>6127.7666666666664</v>
      </c>
      <c r="E297" s="548">
        <v>6020.5333333333328</v>
      </c>
      <c r="F297" s="548">
        <v>5953.0166666666664</v>
      </c>
      <c r="G297" s="548">
        <v>5845.7833333333328</v>
      </c>
      <c r="H297" s="548">
        <v>6195.2833333333328</v>
      </c>
      <c r="I297" s="548">
        <v>6302.5166666666664</v>
      </c>
      <c r="J297" s="548">
        <v>6370.0333333333328</v>
      </c>
      <c r="K297" s="547">
        <v>6235</v>
      </c>
      <c r="L297" s="547">
        <v>6060.25</v>
      </c>
      <c r="M297" s="547">
        <v>4.7390000000000002E-2</v>
      </c>
    </row>
    <row r="298" spans="1:13">
      <c r="A298" s="254">
        <v>288</v>
      </c>
      <c r="B298" t="s">
        <v>261</v>
      </c>
      <c r="C298" s="547">
        <v>3875.9</v>
      </c>
      <c r="D298" s="548">
        <v>3905.8166666666671</v>
      </c>
      <c r="E298" s="548">
        <v>3837.0833333333339</v>
      </c>
      <c r="F298" s="548">
        <v>3798.2666666666669</v>
      </c>
      <c r="G298" s="548">
        <v>3729.5333333333338</v>
      </c>
      <c r="H298" s="548">
        <v>3944.6333333333341</v>
      </c>
      <c r="I298" s="548">
        <v>4013.3666666666668</v>
      </c>
      <c r="J298" s="548">
        <v>4052.1833333333343</v>
      </c>
      <c r="K298" s="547">
        <v>3974.55</v>
      </c>
      <c r="L298" s="547">
        <v>3867</v>
      </c>
      <c r="M298" s="547">
        <v>1.0572699999999999</v>
      </c>
    </row>
    <row r="299" spans="1:13">
      <c r="A299" s="254">
        <v>289</v>
      </c>
      <c r="B299" t="s">
        <v>134</v>
      </c>
      <c r="C299" s="547">
        <v>1548.35</v>
      </c>
      <c r="D299" s="548">
        <v>1549.45</v>
      </c>
      <c r="E299" s="548">
        <v>1531.9</v>
      </c>
      <c r="F299" s="548">
        <v>1515.45</v>
      </c>
      <c r="G299" s="548">
        <v>1497.9</v>
      </c>
      <c r="H299" s="548">
        <v>1565.9</v>
      </c>
      <c r="I299" s="548">
        <v>1583.4499999999998</v>
      </c>
      <c r="J299" s="548">
        <v>1599.9</v>
      </c>
      <c r="K299" s="547">
        <v>1567</v>
      </c>
      <c r="L299" s="547">
        <v>1533</v>
      </c>
      <c r="M299" s="547">
        <v>23.40184</v>
      </c>
    </row>
    <row r="300" spans="1:13">
      <c r="A300" s="254">
        <v>290</v>
      </c>
      <c r="B300" t="s">
        <v>430</v>
      </c>
      <c r="C300" s="547">
        <v>366.8</v>
      </c>
      <c r="D300" s="548">
        <v>369.38333333333338</v>
      </c>
      <c r="E300" s="548">
        <v>361.51666666666677</v>
      </c>
      <c r="F300" s="548">
        <v>356.23333333333341</v>
      </c>
      <c r="G300" s="548">
        <v>348.36666666666679</v>
      </c>
      <c r="H300" s="548">
        <v>374.66666666666674</v>
      </c>
      <c r="I300" s="548">
        <v>382.53333333333342</v>
      </c>
      <c r="J300" s="548">
        <v>387.81666666666672</v>
      </c>
      <c r="K300" s="547">
        <v>377.25</v>
      </c>
      <c r="L300" s="547">
        <v>364.1</v>
      </c>
      <c r="M300" s="547">
        <v>22.981459999999998</v>
      </c>
    </row>
    <row r="301" spans="1:13">
      <c r="A301" s="254">
        <v>291</v>
      </c>
      <c r="B301" t="s">
        <v>431</v>
      </c>
      <c r="C301" s="547">
        <v>43</v>
      </c>
      <c r="D301" s="548">
        <v>43.1</v>
      </c>
      <c r="E301" s="548">
        <v>42.400000000000006</v>
      </c>
      <c r="F301" s="548">
        <v>41.800000000000004</v>
      </c>
      <c r="G301" s="548">
        <v>41.100000000000009</v>
      </c>
      <c r="H301" s="548">
        <v>43.7</v>
      </c>
      <c r="I301" s="548">
        <v>44.400000000000006</v>
      </c>
      <c r="J301" s="548">
        <v>45</v>
      </c>
      <c r="K301" s="547">
        <v>43.8</v>
      </c>
      <c r="L301" s="547">
        <v>42.5</v>
      </c>
      <c r="M301" s="547">
        <v>11.954330000000001</v>
      </c>
    </row>
    <row r="302" spans="1:13">
      <c r="A302" s="254">
        <v>292</v>
      </c>
      <c r="B302" t="s">
        <v>432</v>
      </c>
      <c r="C302" s="547">
        <v>1383.1</v>
      </c>
      <c r="D302" s="548">
        <v>1369.3666666666668</v>
      </c>
      <c r="E302" s="548">
        <v>1274.7333333333336</v>
      </c>
      <c r="F302" s="548">
        <v>1166.3666666666668</v>
      </c>
      <c r="G302" s="548">
        <v>1071.7333333333336</v>
      </c>
      <c r="H302" s="548">
        <v>1477.7333333333336</v>
      </c>
      <c r="I302" s="548">
        <v>1572.3666666666668</v>
      </c>
      <c r="J302" s="548">
        <v>1680.7333333333336</v>
      </c>
      <c r="K302" s="547">
        <v>1464</v>
      </c>
      <c r="L302" s="547">
        <v>1261</v>
      </c>
      <c r="M302" s="547">
        <v>3.4893999999999998</v>
      </c>
    </row>
    <row r="303" spans="1:13">
      <c r="A303" s="254">
        <v>293</v>
      </c>
      <c r="B303" t="s">
        <v>135</v>
      </c>
      <c r="C303" s="547">
        <v>1063.4000000000001</v>
      </c>
      <c r="D303" s="548">
        <v>1077.4666666666667</v>
      </c>
      <c r="E303" s="548">
        <v>1045.9333333333334</v>
      </c>
      <c r="F303" s="548">
        <v>1028.4666666666667</v>
      </c>
      <c r="G303" s="548">
        <v>996.93333333333339</v>
      </c>
      <c r="H303" s="548">
        <v>1094.9333333333334</v>
      </c>
      <c r="I303" s="548">
        <v>1126.4666666666667</v>
      </c>
      <c r="J303" s="548">
        <v>1143.9333333333334</v>
      </c>
      <c r="K303" s="547">
        <v>1109</v>
      </c>
      <c r="L303" s="547">
        <v>1060</v>
      </c>
      <c r="M303" s="547">
        <v>39.522289999999998</v>
      </c>
    </row>
    <row r="304" spans="1:13">
      <c r="A304" s="254">
        <v>294</v>
      </c>
      <c r="B304" t="s">
        <v>433</v>
      </c>
      <c r="C304" s="547">
        <v>1826</v>
      </c>
      <c r="D304" s="548">
        <v>1837.6666666666667</v>
      </c>
      <c r="E304" s="548">
        <v>1804.3333333333335</v>
      </c>
      <c r="F304" s="548">
        <v>1782.6666666666667</v>
      </c>
      <c r="G304" s="548">
        <v>1749.3333333333335</v>
      </c>
      <c r="H304" s="548">
        <v>1859.3333333333335</v>
      </c>
      <c r="I304" s="548">
        <v>1892.666666666667</v>
      </c>
      <c r="J304" s="548">
        <v>1914.3333333333335</v>
      </c>
      <c r="K304" s="547">
        <v>1871</v>
      </c>
      <c r="L304" s="547">
        <v>1816</v>
      </c>
      <c r="M304" s="547">
        <v>0.33139000000000002</v>
      </c>
    </row>
    <row r="305" spans="1:13">
      <c r="A305" s="254">
        <v>295</v>
      </c>
      <c r="B305" t="s">
        <v>434</v>
      </c>
      <c r="C305" s="547">
        <v>846.2</v>
      </c>
      <c r="D305" s="548">
        <v>841.63333333333333</v>
      </c>
      <c r="E305" s="548">
        <v>829.7166666666667</v>
      </c>
      <c r="F305" s="548">
        <v>813.23333333333335</v>
      </c>
      <c r="G305" s="548">
        <v>801.31666666666672</v>
      </c>
      <c r="H305" s="548">
        <v>858.11666666666667</v>
      </c>
      <c r="I305" s="548">
        <v>870.03333333333342</v>
      </c>
      <c r="J305" s="548">
        <v>886.51666666666665</v>
      </c>
      <c r="K305" s="547">
        <v>853.55</v>
      </c>
      <c r="L305" s="547">
        <v>825.15</v>
      </c>
      <c r="M305" s="547">
        <v>0.35466999999999999</v>
      </c>
    </row>
    <row r="306" spans="1:13">
      <c r="A306" s="254">
        <v>296</v>
      </c>
      <c r="B306" t="s">
        <v>435</v>
      </c>
      <c r="C306" s="547">
        <v>28.25</v>
      </c>
      <c r="D306" s="548">
        <v>28.3</v>
      </c>
      <c r="E306" s="548">
        <v>27.450000000000003</v>
      </c>
      <c r="F306" s="548">
        <v>26.650000000000002</v>
      </c>
      <c r="G306" s="548">
        <v>25.800000000000004</v>
      </c>
      <c r="H306" s="548">
        <v>29.1</v>
      </c>
      <c r="I306" s="548">
        <v>29.950000000000003</v>
      </c>
      <c r="J306" s="548">
        <v>30.75</v>
      </c>
      <c r="K306" s="547">
        <v>29.15</v>
      </c>
      <c r="L306" s="547">
        <v>27.5</v>
      </c>
      <c r="M306" s="547">
        <v>21.617699999999999</v>
      </c>
    </row>
    <row r="307" spans="1:13">
      <c r="A307" s="254">
        <v>297</v>
      </c>
      <c r="B307" t="s">
        <v>436</v>
      </c>
      <c r="C307" s="547">
        <v>139.19999999999999</v>
      </c>
      <c r="D307" s="548">
        <v>139.43333333333331</v>
      </c>
      <c r="E307" s="548">
        <v>138.01666666666662</v>
      </c>
      <c r="F307" s="548">
        <v>136.83333333333331</v>
      </c>
      <c r="G307" s="548">
        <v>135.41666666666663</v>
      </c>
      <c r="H307" s="548">
        <v>140.61666666666662</v>
      </c>
      <c r="I307" s="548">
        <v>142.0333333333333</v>
      </c>
      <c r="J307" s="548">
        <v>143.21666666666661</v>
      </c>
      <c r="K307" s="547">
        <v>140.85</v>
      </c>
      <c r="L307" s="547">
        <v>138.25</v>
      </c>
      <c r="M307" s="547">
        <v>1.62713</v>
      </c>
    </row>
    <row r="308" spans="1:13">
      <c r="A308" s="254">
        <v>298</v>
      </c>
      <c r="B308" t="s">
        <v>146</v>
      </c>
      <c r="C308" s="547">
        <v>89184.5</v>
      </c>
      <c r="D308" s="548">
        <v>89665.133333333346</v>
      </c>
      <c r="E308" s="548">
        <v>88330.366666666698</v>
      </c>
      <c r="F308" s="548">
        <v>87476.233333333352</v>
      </c>
      <c r="G308" s="548">
        <v>86141.466666666704</v>
      </c>
      <c r="H308" s="548">
        <v>90519.266666666692</v>
      </c>
      <c r="I308" s="548">
        <v>91854.033333333326</v>
      </c>
      <c r="J308" s="548">
        <v>92708.166666666686</v>
      </c>
      <c r="K308" s="547">
        <v>90999.9</v>
      </c>
      <c r="L308" s="547">
        <v>88811</v>
      </c>
      <c r="M308" s="547">
        <v>0.39383000000000001</v>
      </c>
    </row>
    <row r="309" spans="1:13">
      <c r="A309" s="254">
        <v>299</v>
      </c>
      <c r="B309" t="s">
        <v>143</v>
      </c>
      <c r="C309" s="547">
        <v>1150.8499999999999</v>
      </c>
      <c r="D309" s="548">
        <v>1145.9666666666667</v>
      </c>
      <c r="E309" s="548">
        <v>1134.0333333333333</v>
      </c>
      <c r="F309" s="548">
        <v>1117.2166666666667</v>
      </c>
      <c r="G309" s="548">
        <v>1105.2833333333333</v>
      </c>
      <c r="H309" s="548">
        <v>1162.7833333333333</v>
      </c>
      <c r="I309" s="548">
        <v>1174.7166666666667</v>
      </c>
      <c r="J309" s="548">
        <v>1191.5333333333333</v>
      </c>
      <c r="K309" s="547">
        <v>1157.9000000000001</v>
      </c>
      <c r="L309" s="547">
        <v>1129.1500000000001</v>
      </c>
      <c r="M309" s="547">
        <v>5.2704599999999999</v>
      </c>
    </row>
    <row r="310" spans="1:13">
      <c r="A310" s="254">
        <v>300</v>
      </c>
      <c r="B310" t="s">
        <v>437</v>
      </c>
      <c r="C310" s="547">
        <v>3889.2</v>
      </c>
      <c r="D310" s="548">
        <v>3893.0833333333335</v>
      </c>
      <c r="E310" s="548">
        <v>3846.1166666666668</v>
      </c>
      <c r="F310" s="548">
        <v>3803.0333333333333</v>
      </c>
      <c r="G310" s="548">
        <v>3756.0666666666666</v>
      </c>
      <c r="H310" s="548">
        <v>3936.166666666667</v>
      </c>
      <c r="I310" s="548">
        <v>3983.1333333333332</v>
      </c>
      <c r="J310" s="548">
        <v>4026.2166666666672</v>
      </c>
      <c r="K310" s="547">
        <v>3940.05</v>
      </c>
      <c r="L310" s="547">
        <v>3850</v>
      </c>
      <c r="M310" s="547">
        <v>4.0680000000000001E-2</v>
      </c>
    </row>
    <row r="311" spans="1:13">
      <c r="A311" s="254">
        <v>301</v>
      </c>
      <c r="B311" t="s">
        <v>438</v>
      </c>
      <c r="C311" s="547">
        <v>283.10000000000002</v>
      </c>
      <c r="D311" s="548">
        <v>283.5</v>
      </c>
      <c r="E311" s="548">
        <v>281.60000000000002</v>
      </c>
      <c r="F311" s="548">
        <v>280.10000000000002</v>
      </c>
      <c r="G311" s="548">
        <v>278.20000000000005</v>
      </c>
      <c r="H311" s="548">
        <v>285</v>
      </c>
      <c r="I311" s="548">
        <v>286.89999999999998</v>
      </c>
      <c r="J311" s="548">
        <v>288.39999999999998</v>
      </c>
      <c r="K311" s="547">
        <v>285.39999999999998</v>
      </c>
      <c r="L311" s="547">
        <v>282</v>
      </c>
      <c r="M311" s="547">
        <v>0.21446000000000001</v>
      </c>
    </row>
    <row r="312" spans="1:13">
      <c r="A312" s="254">
        <v>302</v>
      </c>
      <c r="B312" t="s">
        <v>137</v>
      </c>
      <c r="C312" s="547">
        <v>218.4</v>
      </c>
      <c r="D312" s="548">
        <v>218.63333333333333</v>
      </c>
      <c r="E312" s="548">
        <v>216.26666666666665</v>
      </c>
      <c r="F312" s="548">
        <v>214.13333333333333</v>
      </c>
      <c r="G312" s="548">
        <v>211.76666666666665</v>
      </c>
      <c r="H312" s="548">
        <v>220.76666666666665</v>
      </c>
      <c r="I312" s="548">
        <v>223.13333333333333</v>
      </c>
      <c r="J312" s="548">
        <v>225.26666666666665</v>
      </c>
      <c r="K312" s="547">
        <v>221</v>
      </c>
      <c r="L312" s="547">
        <v>216.5</v>
      </c>
      <c r="M312" s="547">
        <v>80.718410000000006</v>
      </c>
    </row>
    <row r="313" spans="1:13">
      <c r="A313" s="254">
        <v>303</v>
      </c>
      <c r="B313" t="s">
        <v>136</v>
      </c>
      <c r="C313" s="547">
        <v>914.95</v>
      </c>
      <c r="D313" s="548">
        <v>913.23333333333323</v>
      </c>
      <c r="E313" s="548">
        <v>906.31666666666649</v>
      </c>
      <c r="F313" s="548">
        <v>897.68333333333328</v>
      </c>
      <c r="G313" s="548">
        <v>890.76666666666654</v>
      </c>
      <c r="H313" s="548">
        <v>921.86666666666645</v>
      </c>
      <c r="I313" s="548">
        <v>928.78333333333319</v>
      </c>
      <c r="J313" s="548">
        <v>937.4166666666664</v>
      </c>
      <c r="K313" s="547">
        <v>920.15</v>
      </c>
      <c r="L313" s="547">
        <v>904.6</v>
      </c>
      <c r="M313" s="547">
        <v>39.035220000000002</v>
      </c>
    </row>
    <row r="314" spans="1:13">
      <c r="A314" s="254">
        <v>304</v>
      </c>
      <c r="B314" t="s">
        <v>439</v>
      </c>
      <c r="C314" s="547">
        <v>199.75</v>
      </c>
      <c r="D314" s="548">
        <v>201.6</v>
      </c>
      <c r="E314" s="548">
        <v>193.14999999999998</v>
      </c>
      <c r="F314" s="548">
        <v>186.54999999999998</v>
      </c>
      <c r="G314" s="548">
        <v>178.09999999999997</v>
      </c>
      <c r="H314" s="548">
        <v>208.2</v>
      </c>
      <c r="I314" s="548">
        <v>216.64999999999998</v>
      </c>
      <c r="J314" s="548">
        <v>223.25</v>
      </c>
      <c r="K314" s="547">
        <v>210.05</v>
      </c>
      <c r="L314" s="547">
        <v>195</v>
      </c>
      <c r="M314" s="547">
        <v>24.60614</v>
      </c>
    </row>
    <row r="315" spans="1:13">
      <c r="A315" s="254">
        <v>305</v>
      </c>
      <c r="B315" t="s">
        <v>440</v>
      </c>
      <c r="C315" s="547">
        <v>224.05</v>
      </c>
      <c r="D315" s="548">
        <v>226.18333333333331</v>
      </c>
      <c r="E315" s="548">
        <v>219.86666666666662</v>
      </c>
      <c r="F315" s="548">
        <v>215.68333333333331</v>
      </c>
      <c r="G315" s="548">
        <v>209.36666666666662</v>
      </c>
      <c r="H315" s="548">
        <v>230.36666666666662</v>
      </c>
      <c r="I315" s="548">
        <v>236.68333333333328</v>
      </c>
      <c r="J315" s="548">
        <v>240.86666666666662</v>
      </c>
      <c r="K315" s="547">
        <v>232.5</v>
      </c>
      <c r="L315" s="547">
        <v>222</v>
      </c>
      <c r="M315" s="547">
        <v>0.79086999999999996</v>
      </c>
    </row>
    <row r="316" spans="1:13">
      <c r="A316" s="254">
        <v>306</v>
      </c>
      <c r="B316" t="s">
        <v>441</v>
      </c>
      <c r="C316" s="547">
        <v>495.95</v>
      </c>
      <c r="D316" s="548">
        <v>498.7</v>
      </c>
      <c r="E316" s="548">
        <v>489.4</v>
      </c>
      <c r="F316" s="548">
        <v>482.84999999999997</v>
      </c>
      <c r="G316" s="548">
        <v>473.54999999999995</v>
      </c>
      <c r="H316" s="548">
        <v>505.25</v>
      </c>
      <c r="I316" s="548">
        <v>514.55000000000007</v>
      </c>
      <c r="J316" s="548">
        <v>521.1</v>
      </c>
      <c r="K316" s="547">
        <v>508</v>
      </c>
      <c r="L316" s="547">
        <v>492.15</v>
      </c>
      <c r="M316" s="547">
        <v>0.33918999999999999</v>
      </c>
    </row>
    <row r="317" spans="1:13">
      <c r="A317" s="254">
        <v>307</v>
      </c>
      <c r="B317" t="s">
        <v>138</v>
      </c>
      <c r="C317" s="547">
        <v>177.05</v>
      </c>
      <c r="D317" s="548">
        <v>176.9</v>
      </c>
      <c r="E317" s="548">
        <v>174.85000000000002</v>
      </c>
      <c r="F317" s="548">
        <v>172.65</v>
      </c>
      <c r="G317" s="548">
        <v>170.60000000000002</v>
      </c>
      <c r="H317" s="548">
        <v>179.10000000000002</v>
      </c>
      <c r="I317" s="548">
        <v>181.15000000000003</v>
      </c>
      <c r="J317" s="548">
        <v>183.35000000000002</v>
      </c>
      <c r="K317" s="547">
        <v>178.95</v>
      </c>
      <c r="L317" s="547">
        <v>174.7</v>
      </c>
      <c r="M317" s="547">
        <v>33.285769999999999</v>
      </c>
    </row>
    <row r="318" spans="1:13">
      <c r="A318" s="254">
        <v>308</v>
      </c>
      <c r="B318" t="s">
        <v>262</v>
      </c>
      <c r="C318" s="547">
        <v>38.85</v>
      </c>
      <c r="D318" s="548">
        <v>37.733333333333334</v>
      </c>
      <c r="E318" s="548">
        <v>35.666666666666671</v>
      </c>
      <c r="F318" s="548">
        <v>32.483333333333334</v>
      </c>
      <c r="G318" s="548">
        <v>30.416666666666671</v>
      </c>
      <c r="H318" s="548">
        <v>40.916666666666671</v>
      </c>
      <c r="I318" s="548">
        <v>42.983333333333334</v>
      </c>
      <c r="J318" s="548">
        <v>46.166666666666671</v>
      </c>
      <c r="K318" s="547">
        <v>39.799999999999997</v>
      </c>
      <c r="L318" s="547">
        <v>34.549999999999997</v>
      </c>
      <c r="M318" s="547">
        <v>122.2179</v>
      </c>
    </row>
    <row r="319" spans="1:13">
      <c r="A319" s="254">
        <v>309</v>
      </c>
      <c r="B319" t="s">
        <v>139</v>
      </c>
      <c r="C319" s="547">
        <v>416.3</v>
      </c>
      <c r="D319" s="548">
        <v>413.93333333333334</v>
      </c>
      <c r="E319" s="548">
        <v>409.86666666666667</v>
      </c>
      <c r="F319" s="548">
        <v>403.43333333333334</v>
      </c>
      <c r="G319" s="548">
        <v>399.36666666666667</v>
      </c>
      <c r="H319" s="548">
        <v>420.36666666666667</v>
      </c>
      <c r="I319" s="548">
        <v>424.43333333333339</v>
      </c>
      <c r="J319" s="548">
        <v>430.86666666666667</v>
      </c>
      <c r="K319" s="547">
        <v>418</v>
      </c>
      <c r="L319" s="547">
        <v>407.5</v>
      </c>
      <c r="M319" s="547">
        <v>21.236499999999999</v>
      </c>
    </row>
    <row r="320" spans="1:13">
      <c r="A320" s="254">
        <v>310</v>
      </c>
      <c r="B320" t="s">
        <v>140</v>
      </c>
      <c r="C320" s="547">
        <v>7503.2</v>
      </c>
      <c r="D320" s="548">
        <v>7555.333333333333</v>
      </c>
      <c r="E320" s="548">
        <v>7419.1666666666661</v>
      </c>
      <c r="F320" s="548">
        <v>7335.1333333333332</v>
      </c>
      <c r="G320" s="548">
        <v>7198.9666666666662</v>
      </c>
      <c r="H320" s="548">
        <v>7639.3666666666659</v>
      </c>
      <c r="I320" s="548">
        <v>7775.5333333333319</v>
      </c>
      <c r="J320" s="548">
        <v>7859.5666666666657</v>
      </c>
      <c r="K320" s="547">
        <v>7691.5</v>
      </c>
      <c r="L320" s="547">
        <v>7471.3</v>
      </c>
      <c r="M320" s="547">
        <v>10.235480000000001</v>
      </c>
    </row>
    <row r="321" spans="1:13">
      <c r="A321" s="254">
        <v>311</v>
      </c>
      <c r="B321" t="s">
        <v>142</v>
      </c>
      <c r="C321" s="547">
        <v>868.1</v>
      </c>
      <c r="D321" s="548">
        <v>864.41666666666663</v>
      </c>
      <c r="E321" s="548">
        <v>843.83333333333326</v>
      </c>
      <c r="F321" s="548">
        <v>819.56666666666661</v>
      </c>
      <c r="G321" s="548">
        <v>798.98333333333323</v>
      </c>
      <c r="H321" s="548">
        <v>888.68333333333328</v>
      </c>
      <c r="I321" s="548">
        <v>909.26666666666654</v>
      </c>
      <c r="J321" s="548">
        <v>933.5333333333333</v>
      </c>
      <c r="K321" s="547">
        <v>885</v>
      </c>
      <c r="L321" s="547">
        <v>840.15</v>
      </c>
      <c r="M321" s="547">
        <v>40.85783</v>
      </c>
    </row>
    <row r="322" spans="1:13">
      <c r="A322" s="254">
        <v>312</v>
      </c>
      <c r="B322" t="s">
        <v>442</v>
      </c>
      <c r="C322" s="547">
        <v>2008.45</v>
      </c>
      <c r="D322" s="548">
        <v>1994.3333333333333</v>
      </c>
      <c r="E322" s="548">
        <v>1950.1666666666665</v>
      </c>
      <c r="F322" s="548">
        <v>1891.8833333333332</v>
      </c>
      <c r="G322" s="548">
        <v>1847.7166666666665</v>
      </c>
      <c r="H322" s="548">
        <v>2052.6166666666668</v>
      </c>
      <c r="I322" s="548">
        <v>2096.7833333333328</v>
      </c>
      <c r="J322" s="548">
        <v>2155.0666666666666</v>
      </c>
      <c r="K322" s="547">
        <v>2038.5</v>
      </c>
      <c r="L322" s="547">
        <v>1936.05</v>
      </c>
      <c r="M322" s="547">
        <v>1.4253499999999999</v>
      </c>
    </row>
    <row r="323" spans="1:13">
      <c r="A323" s="254">
        <v>313</v>
      </c>
      <c r="B323" t="s">
        <v>144</v>
      </c>
      <c r="C323" s="547">
        <v>1677.3</v>
      </c>
      <c r="D323" s="548">
        <v>1686</v>
      </c>
      <c r="E323" s="548">
        <v>1660.3</v>
      </c>
      <c r="F323" s="548">
        <v>1643.3</v>
      </c>
      <c r="G323" s="548">
        <v>1617.6</v>
      </c>
      <c r="H323" s="548">
        <v>1703</v>
      </c>
      <c r="I323" s="548">
        <v>1728.6999999999998</v>
      </c>
      <c r="J323" s="548">
        <v>1745.7</v>
      </c>
      <c r="K323" s="547">
        <v>1711.7</v>
      </c>
      <c r="L323" s="547">
        <v>1669</v>
      </c>
      <c r="M323" s="547">
        <v>4.9826699999999997</v>
      </c>
    </row>
    <row r="324" spans="1:13">
      <c r="A324" s="254">
        <v>314</v>
      </c>
      <c r="B324" t="s">
        <v>443</v>
      </c>
      <c r="C324" s="547">
        <v>94.4</v>
      </c>
      <c r="D324" s="548">
        <v>94.933333333333337</v>
      </c>
      <c r="E324" s="548">
        <v>93.26666666666668</v>
      </c>
      <c r="F324" s="548">
        <v>92.13333333333334</v>
      </c>
      <c r="G324" s="548">
        <v>90.466666666666683</v>
      </c>
      <c r="H324" s="548">
        <v>96.066666666666677</v>
      </c>
      <c r="I324" s="548">
        <v>97.733333333333334</v>
      </c>
      <c r="J324" s="548">
        <v>98.866666666666674</v>
      </c>
      <c r="K324" s="547">
        <v>96.6</v>
      </c>
      <c r="L324" s="547">
        <v>93.8</v>
      </c>
      <c r="M324" s="547">
        <v>3.6530300000000002</v>
      </c>
    </row>
    <row r="325" spans="1:13">
      <c r="A325" s="254">
        <v>315</v>
      </c>
      <c r="B325" t="s">
        <v>444</v>
      </c>
      <c r="C325" s="547">
        <v>574.9</v>
      </c>
      <c r="D325" s="548">
        <v>576.94999999999993</v>
      </c>
      <c r="E325" s="548">
        <v>567.94999999999982</v>
      </c>
      <c r="F325" s="548">
        <v>560.99999999999989</v>
      </c>
      <c r="G325" s="548">
        <v>551.99999999999977</v>
      </c>
      <c r="H325" s="548">
        <v>583.89999999999986</v>
      </c>
      <c r="I325" s="548">
        <v>592.90000000000009</v>
      </c>
      <c r="J325" s="548">
        <v>599.84999999999991</v>
      </c>
      <c r="K325" s="547">
        <v>585.95000000000005</v>
      </c>
      <c r="L325" s="547">
        <v>570</v>
      </c>
      <c r="M325" s="547">
        <v>0.87504999999999999</v>
      </c>
    </row>
    <row r="326" spans="1:13">
      <c r="A326" s="254">
        <v>316</v>
      </c>
      <c r="B326" t="s">
        <v>755</v>
      </c>
      <c r="C326" s="547">
        <v>187.75</v>
      </c>
      <c r="D326" s="548">
        <v>187.41666666666666</v>
      </c>
      <c r="E326" s="548">
        <v>184.83333333333331</v>
      </c>
      <c r="F326" s="548">
        <v>181.91666666666666</v>
      </c>
      <c r="G326" s="548">
        <v>179.33333333333331</v>
      </c>
      <c r="H326" s="548">
        <v>190.33333333333331</v>
      </c>
      <c r="I326" s="548">
        <v>192.91666666666663</v>
      </c>
      <c r="J326" s="548">
        <v>195.83333333333331</v>
      </c>
      <c r="K326" s="547">
        <v>190</v>
      </c>
      <c r="L326" s="547">
        <v>184.5</v>
      </c>
      <c r="M326" s="547">
        <v>5.2212899999999998</v>
      </c>
    </row>
    <row r="327" spans="1:13">
      <c r="A327" s="254">
        <v>317</v>
      </c>
      <c r="B327" t="s">
        <v>145</v>
      </c>
      <c r="C327" s="547">
        <v>227.15</v>
      </c>
      <c r="D327" s="548">
        <v>222.43333333333331</v>
      </c>
      <c r="E327" s="548">
        <v>215.46666666666661</v>
      </c>
      <c r="F327" s="548">
        <v>203.7833333333333</v>
      </c>
      <c r="G327" s="548">
        <v>196.81666666666661</v>
      </c>
      <c r="H327" s="548">
        <v>234.11666666666662</v>
      </c>
      <c r="I327" s="548">
        <v>241.08333333333331</v>
      </c>
      <c r="J327" s="548">
        <v>252.76666666666662</v>
      </c>
      <c r="K327" s="547">
        <v>229.4</v>
      </c>
      <c r="L327" s="547">
        <v>210.75</v>
      </c>
      <c r="M327" s="547">
        <v>664.61712999999997</v>
      </c>
    </row>
    <row r="328" spans="1:13">
      <c r="A328" s="254">
        <v>318</v>
      </c>
      <c r="B328" t="s">
        <v>445</v>
      </c>
      <c r="C328" s="547">
        <v>609.79999999999995</v>
      </c>
      <c r="D328" s="548">
        <v>608.06666666666661</v>
      </c>
      <c r="E328" s="548">
        <v>601.73333333333323</v>
      </c>
      <c r="F328" s="548">
        <v>593.66666666666663</v>
      </c>
      <c r="G328" s="548">
        <v>587.33333333333326</v>
      </c>
      <c r="H328" s="548">
        <v>616.13333333333321</v>
      </c>
      <c r="I328" s="548">
        <v>622.4666666666667</v>
      </c>
      <c r="J328" s="548">
        <v>630.53333333333319</v>
      </c>
      <c r="K328" s="547">
        <v>614.4</v>
      </c>
      <c r="L328" s="547">
        <v>600</v>
      </c>
      <c r="M328" s="547">
        <v>1.21394</v>
      </c>
    </row>
    <row r="329" spans="1:13">
      <c r="A329" s="254">
        <v>319</v>
      </c>
      <c r="B329" t="s">
        <v>263</v>
      </c>
      <c r="C329" s="547">
        <v>1644.9</v>
      </c>
      <c r="D329" s="548">
        <v>1653.6333333333332</v>
      </c>
      <c r="E329" s="548">
        <v>1617.2666666666664</v>
      </c>
      <c r="F329" s="548">
        <v>1589.6333333333332</v>
      </c>
      <c r="G329" s="548">
        <v>1553.2666666666664</v>
      </c>
      <c r="H329" s="548">
        <v>1681.2666666666664</v>
      </c>
      <c r="I329" s="548">
        <v>1717.6333333333332</v>
      </c>
      <c r="J329" s="548">
        <v>1745.2666666666664</v>
      </c>
      <c r="K329" s="547">
        <v>1690</v>
      </c>
      <c r="L329" s="547">
        <v>1626</v>
      </c>
      <c r="M329" s="547">
        <v>2.3483000000000001</v>
      </c>
    </row>
    <row r="330" spans="1:13">
      <c r="A330" s="254">
        <v>320</v>
      </c>
      <c r="B330" t="s">
        <v>446</v>
      </c>
      <c r="C330" s="547">
        <v>1502.7</v>
      </c>
      <c r="D330" s="548">
        <v>1513.3333333333333</v>
      </c>
      <c r="E330" s="548">
        <v>1484.6166666666666</v>
      </c>
      <c r="F330" s="548">
        <v>1466.5333333333333</v>
      </c>
      <c r="G330" s="548">
        <v>1437.8166666666666</v>
      </c>
      <c r="H330" s="548">
        <v>1531.4166666666665</v>
      </c>
      <c r="I330" s="548">
        <v>1560.1333333333332</v>
      </c>
      <c r="J330" s="548">
        <v>1578.2166666666665</v>
      </c>
      <c r="K330" s="547">
        <v>1542.05</v>
      </c>
      <c r="L330" s="547">
        <v>1495.25</v>
      </c>
      <c r="M330" s="547">
        <v>3.4592100000000001</v>
      </c>
    </row>
    <row r="331" spans="1:13">
      <c r="A331" s="254">
        <v>321</v>
      </c>
      <c r="B331" t="s">
        <v>147</v>
      </c>
      <c r="C331" s="547">
        <v>1323.45</v>
      </c>
      <c r="D331" s="548">
        <v>1320.6166666666668</v>
      </c>
      <c r="E331" s="548">
        <v>1287.8333333333335</v>
      </c>
      <c r="F331" s="548">
        <v>1252.2166666666667</v>
      </c>
      <c r="G331" s="548">
        <v>1219.4333333333334</v>
      </c>
      <c r="H331" s="548">
        <v>1356.2333333333336</v>
      </c>
      <c r="I331" s="548">
        <v>1389.0166666666669</v>
      </c>
      <c r="J331" s="548">
        <v>1424.6333333333337</v>
      </c>
      <c r="K331" s="547">
        <v>1353.4</v>
      </c>
      <c r="L331" s="547">
        <v>1285</v>
      </c>
      <c r="M331" s="547">
        <v>22.37472</v>
      </c>
    </row>
    <row r="332" spans="1:13">
      <c r="A332" s="254">
        <v>322</v>
      </c>
      <c r="B332" t="s">
        <v>264</v>
      </c>
      <c r="C332" s="547">
        <v>806.25</v>
      </c>
      <c r="D332" s="548">
        <v>811.35</v>
      </c>
      <c r="E332" s="548">
        <v>790.80000000000007</v>
      </c>
      <c r="F332" s="548">
        <v>775.35</v>
      </c>
      <c r="G332" s="548">
        <v>754.80000000000007</v>
      </c>
      <c r="H332" s="548">
        <v>826.80000000000007</v>
      </c>
      <c r="I332" s="548">
        <v>847.35</v>
      </c>
      <c r="J332" s="548">
        <v>862.80000000000007</v>
      </c>
      <c r="K332" s="547">
        <v>831.9</v>
      </c>
      <c r="L332" s="547">
        <v>795.9</v>
      </c>
      <c r="M332" s="547">
        <v>6.17272</v>
      </c>
    </row>
    <row r="333" spans="1:13">
      <c r="A333" s="254">
        <v>323</v>
      </c>
      <c r="B333" t="s">
        <v>149</v>
      </c>
      <c r="C333" s="547">
        <v>32.25</v>
      </c>
      <c r="D333" s="548">
        <v>32.333333333333336</v>
      </c>
      <c r="E333" s="548">
        <v>32.06666666666667</v>
      </c>
      <c r="F333" s="548">
        <v>31.883333333333333</v>
      </c>
      <c r="G333" s="548">
        <v>31.616666666666667</v>
      </c>
      <c r="H333" s="548">
        <v>32.516666666666673</v>
      </c>
      <c r="I333" s="548">
        <v>32.783333333333339</v>
      </c>
      <c r="J333" s="548">
        <v>32.966666666666676</v>
      </c>
      <c r="K333" s="547">
        <v>32.6</v>
      </c>
      <c r="L333" s="547">
        <v>32.15</v>
      </c>
      <c r="M333" s="547">
        <v>58.856920000000002</v>
      </c>
    </row>
    <row r="334" spans="1:13">
      <c r="A334" s="254">
        <v>324</v>
      </c>
      <c r="B334" t="s">
        <v>150</v>
      </c>
      <c r="C334" s="547">
        <v>91.05</v>
      </c>
      <c r="D334" s="548">
        <v>88.399999999999991</v>
      </c>
      <c r="E334" s="548">
        <v>85.649999999999977</v>
      </c>
      <c r="F334" s="548">
        <v>80.249999999999986</v>
      </c>
      <c r="G334" s="548">
        <v>77.499999999999972</v>
      </c>
      <c r="H334" s="548">
        <v>93.799999999999983</v>
      </c>
      <c r="I334" s="548">
        <v>96.550000000000011</v>
      </c>
      <c r="J334" s="548">
        <v>101.94999999999999</v>
      </c>
      <c r="K334" s="547">
        <v>91.15</v>
      </c>
      <c r="L334" s="547">
        <v>83</v>
      </c>
      <c r="M334" s="547">
        <v>199.45260999999999</v>
      </c>
    </row>
    <row r="335" spans="1:13">
      <c r="A335" s="254">
        <v>325</v>
      </c>
      <c r="B335" t="s">
        <v>447</v>
      </c>
      <c r="C335" s="547">
        <v>607.04999999999995</v>
      </c>
      <c r="D335" s="548">
        <v>609.48333333333323</v>
      </c>
      <c r="E335" s="548">
        <v>601.46666666666647</v>
      </c>
      <c r="F335" s="548">
        <v>595.88333333333321</v>
      </c>
      <c r="G335" s="548">
        <v>587.86666666666645</v>
      </c>
      <c r="H335" s="548">
        <v>615.06666666666649</v>
      </c>
      <c r="I335" s="548">
        <v>623.08333333333314</v>
      </c>
      <c r="J335" s="548">
        <v>628.66666666666652</v>
      </c>
      <c r="K335" s="547">
        <v>617.5</v>
      </c>
      <c r="L335" s="547">
        <v>603.9</v>
      </c>
      <c r="M335" s="547">
        <v>0.34683000000000003</v>
      </c>
    </row>
    <row r="336" spans="1:13">
      <c r="A336" s="254">
        <v>326</v>
      </c>
      <c r="B336" t="s">
        <v>265</v>
      </c>
      <c r="C336" s="547">
        <v>25.25</v>
      </c>
      <c r="D336" s="548">
        <v>25.3</v>
      </c>
      <c r="E336" s="548">
        <v>25.150000000000002</v>
      </c>
      <c r="F336" s="548">
        <v>25.05</v>
      </c>
      <c r="G336" s="548">
        <v>24.900000000000002</v>
      </c>
      <c r="H336" s="548">
        <v>25.400000000000002</v>
      </c>
      <c r="I336" s="548">
        <v>25.55</v>
      </c>
      <c r="J336" s="548">
        <v>25.650000000000002</v>
      </c>
      <c r="K336" s="547">
        <v>25.45</v>
      </c>
      <c r="L336" s="547">
        <v>25.2</v>
      </c>
      <c r="M336" s="547">
        <v>36.379719999999999</v>
      </c>
    </row>
    <row r="337" spans="1:13">
      <c r="A337" s="254">
        <v>327</v>
      </c>
      <c r="B337" t="s">
        <v>448</v>
      </c>
      <c r="C337" s="547">
        <v>50.95</v>
      </c>
      <c r="D337" s="548">
        <v>51.116666666666667</v>
      </c>
      <c r="E337" s="548">
        <v>50.683333333333337</v>
      </c>
      <c r="F337" s="548">
        <v>50.416666666666671</v>
      </c>
      <c r="G337" s="548">
        <v>49.983333333333341</v>
      </c>
      <c r="H337" s="548">
        <v>51.383333333333333</v>
      </c>
      <c r="I337" s="548">
        <v>51.816666666666656</v>
      </c>
      <c r="J337" s="548">
        <v>52.083333333333329</v>
      </c>
      <c r="K337" s="547">
        <v>51.55</v>
      </c>
      <c r="L337" s="547">
        <v>50.85</v>
      </c>
      <c r="M337" s="547">
        <v>8.85703</v>
      </c>
    </row>
    <row r="338" spans="1:13">
      <c r="A338" s="254">
        <v>328</v>
      </c>
      <c r="B338" t="s">
        <v>152</v>
      </c>
      <c r="C338" s="547">
        <v>116.5</v>
      </c>
      <c r="D338" s="548">
        <v>116.06666666666666</v>
      </c>
      <c r="E338" s="548">
        <v>114.88333333333333</v>
      </c>
      <c r="F338" s="548">
        <v>113.26666666666667</v>
      </c>
      <c r="G338" s="548">
        <v>112.08333333333333</v>
      </c>
      <c r="H338" s="548">
        <v>117.68333333333332</v>
      </c>
      <c r="I338" s="548">
        <v>118.86666666666666</v>
      </c>
      <c r="J338" s="548">
        <v>120.48333333333332</v>
      </c>
      <c r="K338" s="547">
        <v>117.25</v>
      </c>
      <c r="L338" s="547">
        <v>114.45</v>
      </c>
      <c r="M338" s="547">
        <v>69.969350000000006</v>
      </c>
    </row>
    <row r="339" spans="1:13">
      <c r="A339" s="254">
        <v>329</v>
      </c>
      <c r="B339" t="s">
        <v>695</v>
      </c>
      <c r="C339" s="547">
        <v>174.8</v>
      </c>
      <c r="D339" s="548">
        <v>175.55000000000004</v>
      </c>
      <c r="E339" s="548">
        <v>171.30000000000007</v>
      </c>
      <c r="F339" s="548">
        <v>167.80000000000004</v>
      </c>
      <c r="G339" s="548">
        <v>163.55000000000007</v>
      </c>
      <c r="H339" s="548">
        <v>179.05000000000007</v>
      </c>
      <c r="I339" s="548">
        <v>183.3</v>
      </c>
      <c r="J339" s="548">
        <v>186.80000000000007</v>
      </c>
      <c r="K339" s="547">
        <v>179.8</v>
      </c>
      <c r="L339" s="547">
        <v>172.05</v>
      </c>
      <c r="M339" s="547">
        <v>25.074819999999999</v>
      </c>
    </row>
    <row r="340" spans="1:13">
      <c r="A340" s="254">
        <v>330</v>
      </c>
      <c r="B340" t="s">
        <v>153</v>
      </c>
      <c r="C340" s="547">
        <v>99.35</v>
      </c>
      <c r="D340" s="548">
        <v>98.833333333333329</v>
      </c>
      <c r="E340" s="548">
        <v>97.516666666666652</v>
      </c>
      <c r="F340" s="548">
        <v>95.683333333333323</v>
      </c>
      <c r="G340" s="548">
        <v>94.366666666666646</v>
      </c>
      <c r="H340" s="548">
        <v>100.66666666666666</v>
      </c>
      <c r="I340" s="548">
        <v>101.98333333333335</v>
      </c>
      <c r="J340" s="548">
        <v>103.81666666666666</v>
      </c>
      <c r="K340" s="547">
        <v>100.15</v>
      </c>
      <c r="L340" s="547">
        <v>97</v>
      </c>
      <c r="M340" s="547">
        <v>287.74856999999997</v>
      </c>
    </row>
    <row r="341" spans="1:13">
      <c r="A341" s="254">
        <v>331</v>
      </c>
      <c r="B341" t="s">
        <v>449</v>
      </c>
      <c r="C341" s="547">
        <v>462.35</v>
      </c>
      <c r="D341" s="548">
        <v>464.75</v>
      </c>
      <c r="E341" s="548">
        <v>459.05</v>
      </c>
      <c r="F341" s="548">
        <v>455.75</v>
      </c>
      <c r="G341" s="548">
        <v>450.05</v>
      </c>
      <c r="H341" s="548">
        <v>468.05</v>
      </c>
      <c r="I341" s="548">
        <v>473.75000000000006</v>
      </c>
      <c r="J341" s="548">
        <v>477.05</v>
      </c>
      <c r="K341" s="547">
        <v>470.45</v>
      </c>
      <c r="L341" s="547">
        <v>461.45</v>
      </c>
      <c r="M341" s="547">
        <v>0.62534999999999996</v>
      </c>
    </row>
    <row r="342" spans="1:13">
      <c r="A342" s="254">
        <v>332</v>
      </c>
      <c r="B342" t="s">
        <v>148</v>
      </c>
      <c r="C342" s="547">
        <v>50.5</v>
      </c>
      <c r="D342" s="548">
        <v>50.433333333333337</v>
      </c>
      <c r="E342" s="548">
        <v>49.716666666666676</v>
      </c>
      <c r="F342" s="548">
        <v>48.933333333333337</v>
      </c>
      <c r="G342" s="548">
        <v>48.216666666666676</v>
      </c>
      <c r="H342" s="548">
        <v>51.216666666666676</v>
      </c>
      <c r="I342" s="548">
        <v>51.933333333333344</v>
      </c>
      <c r="J342" s="548">
        <v>52.716666666666676</v>
      </c>
      <c r="K342" s="547">
        <v>51.15</v>
      </c>
      <c r="L342" s="547">
        <v>49.65</v>
      </c>
      <c r="M342" s="547">
        <v>183.38990000000001</v>
      </c>
    </row>
    <row r="343" spans="1:13">
      <c r="A343" s="254">
        <v>333</v>
      </c>
      <c r="B343" t="s">
        <v>450</v>
      </c>
      <c r="C343" s="547">
        <v>38.700000000000003</v>
      </c>
      <c r="D343" s="548">
        <v>38.799999999999997</v>
      </c>
      <c r="E343" s="548">
        <v>38.449999999999996</v>
      </c>
      <c r="F343" s="548">
        <v>38.199999999999996</v>
      </c>
      <c r="G343" s="548">
        <v>37.849999999999994</v>
      </c>
      <c r="H343" s="548">
        <v>39.049999999999997</v>
      </c>
      <c r="I343" s="548">
        <v>39.399999999999991</v>
      </c>
      <c r="J343" s="548">
        <v>39.65</v>
      </c>
      <c r="K343" s="547">
        <v>39.15</v>
      </c>
      <c r="L343" s="547">
        <v>38.549999999999997</v>
      </c>
      <c r="M343" s="547">
        <v>7.3451199999999996</v>
      </c>
    </row>
    <row r="344" spans="1:13">
      <c r="A344" s="254">
        <v>334</v>
      </c>
      <c r="B344" t="s">
        <v>451</v>
      </c>
      <c r="C344" s="547">
        <v>2501.8000000000002</v>
      </c>
      <c r="D344" s="548">
        <v>2512.35</v>
      </c>
      <c r="E344" s="548">
        <v>2480.6999999999998</v>
      </c>
      <c r="F344" s="548">
        <v>2459.6</v>
      </c>
      <c r="G344" s="548">
        <v>2427.9499999999998</v>
      </c>
      <c r="H344" s="548">
        <v>2533.4499999999998</v>
      </c>
      <c r="I344" s="548">
        <v>2565.1000000000004</v>
      </c>
      <c r="J344" s="548">
        <v>2586.1999999999998</v>
      </c>
      <c r="K344" s="547">
        <v>2544</v>
      </c>
      <c r="L344" s="547">
        <v>2491.25</v>
      </c>
      <c r="M344" s="547">
        <v>0.85870000000000002</v>
      </c>
    </row>
    <row r="345" spans="1:13">
      <c r="A345" s="254">
        <v>335</v>
      </c>
      <c r="B345" t="s">
        <v>756</v>
      </c>
      <c r="C345" s="547">
        <v>83.7</v>
      </c>
      <c r="D345" s="548">
        <v>83.416666666666671</v>
      </c>
      <c r="E345" s="548">
        <v>82.683333333333337</v>
      </c>
      <c r="F345" s="548">
        <v>81.666666666666671</v>
      </c>
      <c r="G345" s="548">
        <v>80.933333333333337</v>
      </c>
      <c r="H345" s="548">
        <v>84.433333333333337</v>
      </c>
      <c r="I345" s="548">
        <v>85.166666666666657</v>
      </c>
      <c r="J345" s="548">
        <v>86.183333333333337</v>
      </c>
      <c r="K345" s="547">
        <v>84.15</v>
      </c>
      <c r="L345" s="547">
        <v>82.4</v>
      </c>
      <c r="M345" s="547">
        <v>0.91956000000000004</v>
      </c>
    </row>
    <row r="346" spans="1:13">
      <c r="A346" s="254">
        <v>336</v>
      </c>
      <c r="B346" t="s">
        <v>151</v>
      </c>
      <c r="C346" s="547">
        <v>16741.2</v>
      </c>
      <c r="D346" s="548">
        <v>16663.733333333334</v>
      </c>
      <c r="E346" s="548">
        <v>16427.466666666667</v>
      </c>
      <c r="F346" s="548">
        <v>16113.733333333334</v>
      </c>
      <c r="G346" s="548">
        <v>15877.466666666667</v>
      </c>
      <c r="H346" s="548">
        <v>16977.466666666667</v>
      </c>
      <c r="I346" s="548">
        <v>17213.733333333337</v>
      </c>
      <c r="J346" s="548">
        <v>17527.466666666667</v>
      </c>
      <c r="K346" s="547">
        <v>16900</v>
      </c>
      <c r="L346" s="547">
        <v>16350</v>
      </c>
      <c r="M346" s="547">
        <v>5.99343</v>
      </c>
    </row>
    <row r="347" spans="1:13">
      <c r="A347" s="254">
        <v>337</v>
      </c>
      <c r="B347" t="s">
        <v>793</v>
      </c>
      <c r="C347" s="547">
        <v>36.549999999999997</v>
      </c>
      <c r="D347" s="548">
        <v>36.516666666666666</v>
      </c>
      <c r="E347" s="548">
        <v>36.233333333333334</v>
      </c>
      <c r="F347" s="548">
        <v>35.916666666666671</v>
      </c>
      <c r="G347" s="548">
        <v>35.63333333333334</v>
      </c>
      <c r="H347" s="548">
        <v>36.833333333333329</v>
      </c>
      <c r="I347" s="548">
        <v>37.11666666666666</v>
      </c>
      <c r="J347" s="548">
        <v>37.433333333333323</v>
      </c>
      <c r="K347" s="547">
        <v>36.799999999999997</v>
      </c>
      <c r="L347" s="547">
        <v>36.200000000000003</v>
      </c>
      <c r="M347" s="547">
        <v>8.7428399999999993</v>
      </c>
    </row>
    <row r="348" spans="1:13">
      <c r="A348" s="254">
        <v>338</v>
      </c>
      <c r="B348" t="s">
        <v>452</v>
      </c>
      <c r="C348" s="547">
        <v>1826.75</v>
      </c>
      <c r="D348" s="548">
        <v>1837.55</v>
      </c>
      <c r="E348" s="548">
        <v>1776.5</v>
      </c>
      <c r="F348" s="548">
        <v>1726.25</v>
      </c>
      <c r="G348" s="548">
        <v>1665.2</v>
      </c>
      <c r="H348" s="548">
        <v>1887.8</v>
      </c>
      <c r="I348" s="548">
        <v>1948.8499999999997</v>
      </c>
      <c r="J348" s="548">
        <v>1999.1</v>
      </c>
      <c r="K348" s="547">
        <v>1898.6</v>
      </c>
      <c r="L348" s="547">
        <v>1787.3</v>
      </c>
      <c r="M348" s="547">
        <v>0.42277999999999999</v>
      </c>
    </row>
    <row r="349" spans="1:13">
      <c r="A349" s="254">
        <v>339</v>
      </c>
      <c r="B349" t="s">
        <v>792</v>
      </c>
      <c r="C349" s="547">
        <v>344.8</v>
      </c>
      <c r="D349" s="548">
        <v>345.56666666666666</v>
      </c>
      <c r="E349" s="548">
        <v>339.33333333333331</v>
      </c>
      <c r="F349" s="548">
        <v>333.86666666666667</v>
      </c>
      <c r="G349" s="548">
        <v>327.63333333333333</v>
      </c>
      <c r="H349" s="548">
        <v>351.0333333333333</v>
      </c>
      <c r="I349" s="548">
        <v>357.26666666666665</v>
      </c>
      <c r="J349" s="548">
        <v>362.73333333333329</v>
      </c>
      <c r="K349" s="547">
        <v>351.8</v>
      </c>
      <c r="L349" s="547">
        <v>340.1</v>
      </c>
      <c r="M349" s="547">
        <v>10.22452</v>
      </c>
    </row>
    <row r="350" spans="1:13">
      <c r="A350" s="254">
        <v>340</v>
      </c>
      <c r="B350" t="s">
        <v>266</v>
      </c>
      <c r="C350" s="547">
        <v>571.4</v>
      </c>
      <c r="D350" s="548">
        <v>571.08333333333337</v>
      </c>
      <c r="E350" s="548">
        <v>565.66666666666674</v>
      </c>
      <c r="F350" s="548">
        <v>559.93333333333339</v>
      </c>
      <c r="G350" s="548">
        <v>554.51666666666677</v>
      </c>
      <c r="H350" s="548">
        <v>576.81666666666672</v>
      </c>
      <c r="I350" s="548">
        <v>582.23333333333346</v>
      </c>
      <c r="J350" s="548">
        <v>587.9666666666667</v>
      </c>
      <c r="K350" s="547">
        <v>576.5</v>
      </c>
      <c r="L350" s="547">
        <v>565.35</v>
      </c>
      <c r="M350" s="547">
        <v>1.55579</v>
      </c>
    </row>
    <row r="351" spans="1:13">
      <c r="A351" s="254">
        <v>341</v>
      </c>
      <c r="B351" t="s">
        <v>155</v>
      </c>
      <c r="C351" s="547">
        <v>102.25</v>
      </c>
      <c r="D351" s="548">
        <v>102.18333333333334</v>
      </c>
      <c r="E351" s="548">
        <v>100.86666666666667</v>
      </c>
      <c r="F351" s="548">
        <v>99.483333333333334</v>
      </c>
      <c r="G351" s="548">
        <v>98.166666666666671</v>
      </c>
      <c r="H351" s="548">
        <v>103.56666666666668</v>
      </c>
      <c r="I351" s="548">
        <v>104.88333333333334</v>
      </c>
      <c r="J351" s="548">
        <v>106.26666666666668</v>
      </c>
      <c r="K351" s="547">
        <v>103.5</v>
      </c>
      <c r="L351" s="547">
        <v>100.8</v>
      </c>
      <c r="M351" s="547">
        <v>210.14090999999999</v>
      </c>
    </row>
    <row r="352" spans="1:13">
      <c r="A352" s="254">
        <v>342</v>
      </c>
      <c r="B352" t="s">
        <v>154</v>
      </c>
      <c r="C352" s="547">
        <v>119.55</v>
      </c>
      <c r="D352" s="548">
        <v>119.3</v>
      </c>
      <c r="E352" s="548">
        <v>118.3</v>
      </c>
      <c r="F352" s="548">
        <v>117.05</v>
      </c>
      <c r="G352" s="548">
        <v>116.05</v>
      </c>
      <c r="H352" s="548">
        <v>120.55</v>
      </c>
      <c r="I352" s="548">
        <v>121.55</v>
      </c>
      <c r="J352" s="548">
        <v>122.8</v>
      </c>
      <c r="K352" s="547">
        <v>120.3</v>
      </c>
      <c r="L352" s="547">
        <v>118.05</v>
      </c>
      <c r="M352" s="547">
        <v>29.600829999999998</v>
      </c>
    </row>
    <row r="353" spans="1:13">
      <c r="A353" s="254">
        <v>343</v>
      </c>
      <c r="B353" t="s">
        <v>453</v>
      </c>
      <c r="C353" s="547">
        <v>71.849999999999994</v>
      </c>
      <c r="D353" s="548">
        <v>70.533333333333331</v>
      </c>
      <c r="E353" s="548">
        <v>68.316666666666663</v>
      </c>
      <c r="F353" s="548">
        <v>64.783333333333331</v>
      </c>
      <c r="G353" s="548">
        <v>62.566666666666663</v>
      </c>
      <c r="H353" s="548">
        <v>74.066666666666663</v>
      </c>
      <c r="I353" s="548">
        <v>76.283333333333331</v>
      </c>
      <c r="J353" s="548">
        <v>79.816666666666663</v>
      </c>
      <c r="K353" s="547">
        <v>72.75</v>
      </c>
      <c r="L353" s="547">
        <v>67</v>
      </c>
      <c r="M353" s="547">
        <v>0.77602000000000004</v>
      </c>
    </row>
    <row r="354" spans="1:13">
      <c r="A354" s="254">
        <v>344</v>
      </c>
      <c r="B354" t="s">
        <v>267</v>
      </c>
      <c r="C354" s="547">
        <v>3090.55</v>
      </c>
      <c r="D354" s="548">
        <v>3101.8166666666671</v>
      </c>
      <c r="E354" s="548">
        <v>3053.733333333334</v>
      </c>
      <c r="F354" s="548">
        <v>3016.916666666667</v>
      </c>
      <c r="G354" s="548">
        <v>2968.8333333333339</v>
      </c>
      <c r="H354" s="548">
        <v>3138.6333333333341</v>
      </c>
      <c r="I354" s="548">
        <v>3186.7166666666672</v>
      </c>
      <c r="J354" s="548">
        <v>3223.5333333333342</v>
      </c>
      <c r="K354" s="547">
        <v>3149.9</v>
      </c>
      <c r="L354" s="547">
        <v>3065</v>
      </c>
      <c r="M354" s="547">
        <v>0.69726999999999995</v>
      </c>
    </row>
    <row r="355" spans="1:13">
      <c r="A355" s="254">
        <v>345</v>
      </c>
      <c r="B355" t="s">
        <v>454</v>
      </c>
      <c r="C355" s="547">
        <v>96.05</v>
      </c>
      <c r="D355" s="548">
        <v>96.633333333333326</v>
      </c>
      <c r="E355" s="548">
        <v>94.616666666666646</v>
      </c>
      <c r="F355" s="548">
        <v>93.183333333333323</v>
      </c>
      <c r="G355" s="548">
        <v>91.166666666666643</v>
      </c>
      <c r="H355" s="548">
        <v>98.066666666666649</v>
      </c>
      <c r="I355" s="548">
        <v>100.08333333333333</v>
      </c>
      <c r="J355" s="548">
        <v>101.51666666666665</v>
      </c>
      <c r="K355" s="547">
        <v>98.65</v>
      </c>
      <c r="L355" s="547">
        <v>95.2</v>
      </c>
      <c r="M355" s="547">
        <v>6.4655500000000004</v>
      </c>
    </row>
    <row r="356" spans="1:13">
      <c r="A356" s="254">
        <v>346</v>
      </c>
      <c r="B356" t="s">
        <v>455</v>
      </c>
      <c r="C356" s="547">
        <v>270.89999999999998</v>
      </c>
      <c r="D356" s="548">
        <v>274.48333333333329</v>
      </c>
      <c r="E356" s="548">
        <v>264.06666666666661</v>
      </c>
      <c r="F356" s="548">
        <v>257.23333333333329</v>
      </c>
      <c r="G356" s="548">
        <v>246.81666666666661</v>
      </c>
      <c r="H356" s="548">
        <v>281.31666666666661</v>
      </c>
      <c r="I356" s="548">
        <v>291.73333333333323</v>
      </c>
      <c r="J356" s="548">
        <v>298.56666666666661</v>
      </c>
      <c r="K356" s="547">
        <v>284.89999999999998</v>
      </c>
      <c r="L356" s="547">
        <v>267.64999999999998</v>
      </c>
      <c r="M356" s="547">
        <v>3.9906100000000002</v>
      </c>
    </row>
    <row r="357" spans="1:13">
      <c r="A357" s="254">
        <v>347</v>
      </c>
      <c r="B357" t="s">
        <v>456</v>
      </c>
      <c r="C357" s="547">
        <v>236.2</v>
      </c>
      <c r="D357" s="548">
        <v>236.65</v>
      </c>
      <c r="E357" s="548">
        <v>231.60000000000002</v>
      </c>
      <c r="F357" s="548">
        <v>227.00000000000003</v>
      </c>
      <c r="G357" s="548">
        <v>221.95000000000005</v>
      </c>
      <c r="H357" s="548">
        <v>241.25</v>
      </c>
      <c r="I357" s="548">
        <v>246.3</v>
      </c>
      <c r="J357" s="548">
        <v>250.89999999999998</v>
      </c>
      <c r="K357" s="547">
        <v>241.7</v>
      </c>
      <c r="L357" s="547">
        <v>232.05</v>
      </c>
      <c r="M357" s="547">
        <v>0.81098000000000003</v>
      </c>
    </row>
    <row r="358" spans="1:13">
      <c r="A358" s="254">
        <v>348</v>
      </c>
      <c r="B358" t="s">
        <v>268</v>
      </c>
      <c r="C358" s="547">
        <v>2223.1</v>
      </c>
      <c r="D358" s="548">
        <v>2228.6833333333334</v>
      </c>
      <c r="E358" s="548">
        <v>2207.3666666666668</v>
      </c>
      <c r="F358" s="548">
        <v>2191.6333333333332</v>
      </c>
      <c r="G358" s="548">
        <v>2170.3166666666666</v>
      </c>
      <c r="H358" s="548">
        <v>2244.416666666667</v>
      </c>
      <c r="I358" s="548">
        <v>2265.7333333333336</v>
      </c>
      <c r="J358" s="548">
        <v>2281.4666666666672</v>
      </c>
      <c r="K358" s="547">
        <v>2250</v>
      </c>
      <c r="L358" s="547">
        <v>2212.9499999999998</v>
      </c>
      <c r="M358" s="547">
        <v>5.0359600000000002</v>
      </c>
    </row>
    <row r="359" spans="1:13">
      <c r="A359" s="254">
        <v>349</v>
      </c>
      <c r="B359" t="s">
        <v>269</v>
      </c>
      <c r="C359" s="547">
        <v>432.5</v>
      </c>
      <c r="D359" s="548">
        <v>429.16666666666669</v>
      </c>
      <c r="E359" s="548">
        <v>417.33333333333337</v>
      </c>
      <c r="F359" s="548">
        <v>402.16666666666669</v>
      </c>
      <c r="G359" s="548">
        <v>390.33333333333337</v>
      </c>
      <c r="H359" s="548">
        <v>444.33333333333337</v>
      </c>
      <c r="I359" s="548">
        <v>456.16666666666674</v>
      </c>
      <c r="J359" s="548">
        <v>471.33333333333337</v>
      </c>
      <c r="K359" s="547">
        <v>441</v>
      </c>
      <c r="L359" s="547">
        <v>414</v>
      </c>
      <c r="M359" s="547">
        <v>44.442309999999999</v>
      </c>
    </row>
    <row r="360" spans="1:13">
      <c r="A360" s="254">
        <v>350</v>
      </c>
      <c r="B360" t="s">
        <v>457</v>
      </c>
      <c r="C360" s="547">
        <v>274.05</v>
      </c>
      <c r="D360" s="548">
        <v>274.25</v>
      </c>
      <c r="E360" s="548">
        <v>264.8</v>
      </c>
      <c r="F360" s="548">
        <v>255.55</v>
      </c>
      <c r="G360" s="548">
        <v>246.10000000000002</v>
      </c>
      <c r="H360" s="548">
        <v>283.5</v>
      </c>
      <c r="I360" s="548">
        <v>292.95000000000005</v>
      </c>
      <c r="J360" s="548">
        <v>302.2</v>
      </c>
      <c r="K360" s="547">
        <v>283.7</v>
      </c>
      <c r="L360" s="547">
        <v>265</v>
      </c>
      <c r="M360" s="547">
        <v>6.9418800000000003</v>
      </c>
    </row>
    <row r="361" spans="1:13">
      <c r="A361" s="254">
        <v>351</v>
      </c>
      <c r="B361" t="s">
        <v>759</v>
      </c>
      <c r="C361" s="547">
        <v>470.85</v>
      </c>
      <c r="D361" s="548">
        <v>469.65000000000003</v>
      </c>
      <c r="E361" s="548">
        <v>463.55000000000007</v>
      </c>
      <c r="F361" s="548">
        <v>456.25000000000006</v>
      </c>
      <c r="G361" s="548">
        <v>450.15000000000009</v>
      </c>
      <c r="H361" s="548">
        <v>476.95000000000005</v>
      </c>
      <c r="I361" s="548">
        <v>483.05000000000007</v>
      </c>
      <c r="J361" s="548">
        <v>490.35</v>
      </c>
      <c r="K361" s="547">
        <v>475.75</v>
      </c>
      <c r="L361" s="547">
        <v>462.35</v>
      </c>
      <c r="M361" s="547">
        <v>1.6169</v>
      </c>
    </row>
    <row r="362" spans="1:13">
      <c r="A362" s="254">
        <v>352</v>
      </c>
      <c r="B362" t="s">
        <v>458</v>
      </c>
      <c r="C362" s="547">
        <v>71.599999999999994</v>
      </c>
      <c r="D362" s="548">
        <v>71.516666666666666</v>
      </c>
      <c r="E362" s="548">
        <v>68.633333333333326</v>
      </c>
      <c r="F362" s="548">
        <v>65.666666666666657</v>
      </c>
      <c r="G362" s="548">
        <v>62.783333333333317</v>
      </c>
      <c r="H362" s="548">
        <v>74.483333333333334</v>
      </c>
      <c r="I362" s="548">
        <v>77.366666666666688</v>
      </c>
      <c r="J362" s="548">
        <v>80.333333333333343</v>
      </c>
      <c r="K362" s="547">
        <v>74.400000000000006</v>
      </c>
      <c r="L362" s="547">
        <v>68.55</v>
      </c>
      <c r="M362" s="547">
        <v>65.181899999999999</v>
      </c>
    </row>
    <row r="363" spans="1:13">
      <c r="A363" s="254">
        <v>353</v>
      </c>
      <c r="B363" t="s">
        <v>163</v>
      </c>
      <c r="C363" s="547">
        <v>1498.5</v>
      </c>
      <c r="D363" s="548">
        <v>1495.9666666666665</v>
      </c>
      <c r="E363" s="548">
        <v>1473.0333333333328</v>
      </c>
      <c r="F363" s="548">
        <v>1447.5666666666664</v>
      </c>
      <c r="G363" s="548">
        <v>1424.6333333333328</v>
      </c>
      <c r="H363" s="548">
        <v>1521.4333333333329</v>
      </c>
      <c r="I363" s="548">
        <v>1544.3666666666668</v>
      </c>
      <c r="J363" s="548">
        <v>1569.833333333333</v>
      </c>
      <c r="K363" s="547">
        <v>1518.9</v>
      </c>
      <c r="L363" s="547">
        <v>1470.5</v>
      </c>
      <c r="M363" s="547">
        <v>12.79237</v>
      </c>
    </row>
    <row r="364" spans="1:13">
      <c r="A364" s="254">
        <v>354</v>
      </c>
      <c r="B364" t="s">
        <v>156</v>
      </c>
      <c r="C364" s="547">
        <v>28309</v>
      </c>
      <c r="D364" s="548">
        <v>28499.649999999998</v>
      </c>
      <c r="E364" s="548">
        <v>27509.349999999995</v>
      </c>
      <c r="F364" s="548">
        <v>26709.699999999997</v>
      </c>
      <c r="G364" s="548">
        <v>25719.399999999994</v>
      </c>
      <c r="H364" s="548">
        <v>29299.299999999996</v>
      </c>
      <c r="I364" s="548">
        <v>30289.599999999999</v>
      </c>
      <c r="J364" s="548">
        <v>31089.249999999996</v>
      </c>
      <c r="K364" s="547">
        <v>29489.95</v>
      </c>
      <c r="L364" s="547">
        <v>27700</v>
      </c>
      <c r="M364" s="547">
        <v>1.1604099999999999</v>
      </c>
    </row>
    <row r="365" spans="1:13">
      <c r="A365" s="254">
        <v>355</v>
      </c>
      <c r="B365" t="s">
        <v>459</v>
      </c>
      <c r="C365" s="547">
        <v>1709.35</v>
      </c>
      <c r="D365" s="548">
        <v>1720.4166666666667</v>
      </c>
      <c r="E365" s="548">
        <v>1683.9333333333334</v>
      </c>
      <c r="F365" s="548">
        <v>1658.5166666666667</v>
      </c>
      <c r="G365" s="548">
        <v>1622.0333333333333</v>
      </c>
      <c r="H365" s="548">
        <v>1745.8333333333335</v>
      </c>
      <c r="I365" s="548">
        <v>1782.3166666666666</v>
      </c>
      <c r="J365" s="548">
        <v>1807.7333333333336</v>
      </c>
      <c r="K365" s="547">
        <v>1756.9</v>
      </c>
      <c r="L365" s="547">
        <v>1695</v>
      </c>
      <c r="M365" s="547">
        <v>0.93571000000000004</v>
      </c>
    </row>
    <row r="366" spans="1:13">
      <c r="A366" s="254">
        <v>356</v>
      </c>
      <c r="B366" t="s">
        <v>158</v>
      </c>
      <c r="C366" s="547">
        <v>240.3</v>
      </c>
      <c r="D366" s="548">
        <v>241.25</v>
      </c>
      <c r="E366" s="548">
        <v>238.15</v>
      </c>
      <c r="F366" s="548">
        <v>236</v>
      </c>
      <c r="G366" s="548">
        <v>232.9</v>
      </c>
      <c r="H366" s="548">
        <v>243.4</v>
      </c>
      <c r="I366" s="548">
        <v>246.50000000000003</v>
      </c>
      <c r="J366" s="548">
        <v>248.65</v>
      </c>
      <c r="K366" s="547">
        <v>244.35</v>
      </c>
      <c r="L366" s="547">
        <v>239.1</v>
      </c>
      <c r="M366" s="547">
        <v>67.58811</v>
      </c>
    </row>
    <row r="367" spans="1:13">
      <c r="A367" s="254">
        <v>357</v>
      </c>
      <c r="B367" t="s">
        <v>270</v>
      </c>
      <c r="C367" s="547">
        <v>4613.55</v>
      </c>
      <c r="D367" s="548">
        <v>4617.4666666666672</v>
      </c>
      <c r="E367" s="548">
        <v>4561.0833333333339</v>
      </c>
      <c r="F367" s="548">
        <v>4508.6166666666668</v>
      </c>
      <c r="G367" s="548">
        <v>4452.2333333333336</v>
      </c>
      <c r="H367" s="548">
        <v>4669.9333333333343</v>
      </c>
      <c r="I367" s="548">
        <v>4726.3166666666675</v>
      </c>
      <c r="J367" s="548">
        <v>4778.7833333333347</v>
      </c>
      <c r="K367" s="547">
        <v>4673.8500000000004</v>
      </c>
      <c r="L367" s="547">
        <v>4565</v>
      </c>
      <c r="M367" s="547">
        <v>0.52036000000000004</v>
      </c>
    </row>
    <row r="368" spans="1:13">
      <c r="A368" s="254">
        <v>358</v>
      </c>
      <c r="B368" t="s">
        <v>460</v>
      </c>
      <c r="C368" s="547">
        <v>197.4</v>
      </c>
      <c r="D368" s="548">
        <v>199.25</v>
      </c>
      <c r="E368" s="548">
        <v>193.1</v>
      </c>
      <c r="F368" s="548">
        <v>188.79999999999998</v>
      </c>
      <c r="G368" s="548">
        <v>182.64999999999998</v>
      </c>
      <c r="H368" s="548">
        <v>203.55</v>
      </c>
      <c r="I368" s="548">
        <v>209.7</v>
      </c>
      <c r="J368" s="548">
        <v>214.00000000000003</v>
      </c>
      <c r="K368" s="547">
        <v>205.4</v>
      </c>
      <c r="L368" s="547">
        <v>194.95</v>
      </c>
      <c r="M368" s="547">
        <v>37.397300000000001</v>
      </c>
    </row>
    <row r="369" spans="1:13">
      <c r="A369" s="254">
        <v>359</v>
      </c>
      <c r="B369" t="s">
        <v>461</v>
      </c>
      <c r="C369" s="547">
        <v>845.05</v>
      </c>
      <c r="D369" s="548">
        <v>843.73333333333323</v>
      </c>
      <c r="E369" s="548">
        <v>822.46666666666647</v>
      </c>
      <c r="F369" s="548">
        <v>799.88333333333321</v>
      </c>
      <c r="G369" s="548">
        <v>778.61666666666645</v>
      </c>
      <c r="H369" s="548">
        <v>866.31666666666649</v>
      </c>
      <c r="I369" s="548">
        <v>887.58333333333314</v>
      </c>
      <c r="J369" s="548">
        <v>910.16666666666652</v>
      </c>
      <c r="K369" s="547">
        <v>865</v>
      </c>
      <c r="L369" s="547">
        <v>821.15</v>
      </c>
      <c r="M369" s="547">
        <v>3.3241499999999999</v>
      </c>
    </row>
    <row r="370" spans="1:13">
      <c r="A370" s="254">
        <v>360</v>
      </c>
      <c r="B370" t="s">
        <v>160</v>
      </c>
      <c r="C370" s="547">
        <v>1765.4</v>
      </c>
      <c r="D370" s="548">
        <v>1778.1000000000001</v>
      </c>
      <c r="E370" s="548">
        <v>1747.3000000000002</v>
      </c>
      <c r="F370" s="548">
        <v>1729.2</v>
      </c>
      <c r="G370" s="548">
        <v>1698.4</v>
      </c>
      <c r="H370" s="548">
        <v>1796.2000000000003</v>
      </c>
      <c r="I370" s="548">
        <v>1827</v>
      </c>
      <c r="J370" s="548">
        <v>1845.1000000000004</v>
      </c>
      <c r="K370" s="547">
        <v>1808.9</v>
      </c>
      <c r="L370" s="547">
        <v>1760</v>
      </c>
      <c r="M370" s="547">
        <v>9.2349499999999995</v>
      </c>
    </row>
    <row r="371" spans="1:13">
      <c r="A371" s="254">
        <v>361</v>
      </c>
      <c r="B371" t="s">
        <v>157</v>
      </c>
      <c r="C371" s="547">
        <v>1886.65</v>
      </c>
      <c r="D371" s="548">
        <v>1867.2166666666665</v>
      </c>
      <c r="E371" s="548">
        <v>1839.4333333333329</v>
      </c>
      <c r="F371" s="548">
        <v>1792.2166666666665</v>
      </c>
      <c r="G371" s="548">
        <v>1764.4333333333329</v>
      </c>
      <c r="H371" s="548">
        <v>1914.4333333333329</v>
      </c>
      <c r="I371" s="548">
        <v>1942.2166666666662</v>
      </c>
      <c r="J371" s="548">
        <v>1989.4333333333329</v>
      </c>
      <c r="K371" s="547">
        <v>1895</v>
      </c>
      <c r="L371" s="547">
        <v>1820</v>
      </c>
      <c r="M371" s="547">
        <v>21.492529999999999</v>
      </c>
    </row>
    <row r="372" spans="1:13">
      <c r="A372" s="254">
        <v>362</v>
      </c>
      <c r="B372" t="s">
        <v>757</v>
      </c>
      <c r="C372" s="547">
        <v>651.65</v>
      </c>
      <c r="D372" s="548">
        <v>643.15</v>
      </c>
      <c r="E372" s="548">
        <v>620.5</v>
      </c>
      <c r="F372" s="548">
        <v>589.35</v>
      </c>
      <c r="G372" s="548">
        <v>566.70000000000005</v>
      </c>
      <c r="H372" s="548">
        <v>674.3</v>
      </c>
      <c r="I372" s="548">
        <v>696.94999999999982</v>
      </c>
      <c r="J372" s="548">
        <v>728.09999999999991</v>
      </c>
      <c r="K372" s="547">
        <v>665.8</v>
      </c>
      <c r="L372" s="547">
        <v>612</v>
      </c>
      <c r="M372" s="547">
        <v>3.19767</v>
      </c>
    </row>
    <row r="373" spans="1:13">
      <c r="A373" s="254">
        <v>363</v>
      </c>
      <c r="B373" t="s">
        <v>462</v>
      </c>
      <c r="C373" s="547">
        <v>1353.65</v>
      </c>
      <c r="D373" s="548">
        <v>1346.2333333333333</v>
      </c>
      <c r="E373" s="548">
        <v>1328.4666666666667</v>
      </c>
      <c r="F373" s="548">
        <v>1303.2833333333333</v>
      </c>
      <c r="G373" s="548">
        <v>1285.5166666666667</v>
      </c>
      <c r="H373" s="548">
        <v>1371.4166666666667</v>
      </c>
      <c r="I373" s="548">
        <v>1389.1833333333336</v>
      </c>
      <c r="J373" s="548">
        <v>1414.3666666666668</v>
      </c>
      <c r="K373" s="547">
        <v>1364</v>
      </c>
      <c r="L373" s="547">
        <v>1321.05</v>
      </c>
      <c r="M373" s="547">
        <v>4.8290600000000001</v>
      </c>
    </row>
    <row r="374" spans="1:13">
      <c r="A374" s="254">
        <v>364</v>
      </c>
      <c r="B374" t="s">
        <v>758</v>
      </c>
      <c r="C374" s="547">
        <v>823.8</v>
      </c>
      <c r="D374" s="548">
        <v>823.4</v>
      </c>
      <c r="E374" s="548">
        <v>812.9</v>
      </c>
      <c r="F374" s="548">
        <v>802</v>
      </c>
      <c r="G374" s="548">
        <v>791.5</v>
      </c>
      <c r="H374" s="548">
        <v>834.3</v>
      </c>
      <c r="I374" s="548">
        <v>844.8</v>
      </c>
      <c r="J374" s="548">
        <v>855.69999999999993</v>
      </c>
      <c r="K374" s="547">
        <v>833.9</v>
      </c>
      <c r="L374" s="547">
        <v>812.5</v>
      </c>
      <c r="M374" s="547">
        <v>2.84918</v>
      </c>
    </row>
    <row r="375" spans="1:13">
      <c r="A375" s="254">
        <v>365</v>
      </c>
      <c r="B375" t="s">
        <v>159</v>
      </c>
      <c r="C375" s="547">
        <v>130</v>
      </c>
      <c r="D375" s="548">
        <v>131.1</v>
      </c>
      <c r="E375" s="548">
        <v>128.44999999999999</v>
      </c>
      <c r="F375" s="548">
        <v>126.9</v>
      </c>
      <c r="G375" s="548">
        <v>124.25</v>
      </c>
      <c r="H375" s="548">
        <v>132.64999999999998</v>
      </c>
      <c r="I375" s="548">
        <v>135.30000000000001</v>
      </c>
      <c r="J375" s="548">
        <v>136.84999999999997</v>
      </c>
      <c r="K375" s="547">
        <v>133.75</v>
      </c>
      <c r="L375" s="547">
        <v>129.55000000000001</v>
      </c>
      <c r="M375" s="547">
        <v>70.096149999999994</v>
      </c>
    </row>
    <row r="376" spans="1:13">
      <c r="A376" s="254">
        <v>366</v>
      </c>
      <c r="B376" t="s">
        <v>162</v>
      </c>
      <c r="C376" s="547">
        <v>230.05</v>
      </c>
      <c r="D376" s="548">
        <v>227.81666666666669</v>
      </c>
      <c r="E376" s="548">
        <v>224.43333333333339</v>
      </c>
      <c r="F376" s="548">
        <v>218.81666666666669</v>
      </c>
      <c r="G376" s="548">
        <v>215.43333333333339</v>
      </c>
      <c r="H376" s="548">
        <v>233.43333333333339</v>
      </c>
      <c r="I376" s="548">
        <v>236.81666666666666</v>
      </c>
      <c r="J376" s="548">
        <v>242.43333333333339</v>
      </c>
      <c r="K376" s="547">
        <v>231.2</v>
      </c>
      <c r="L376" s="547">
        <v>222.2</v>
      </c>
      <c r="M376" s="547">
        <v>219.57171</v>
      </c>
    </row>
    <row r="377" spans="1:13">
      <c r="A377" s="254">
        <v>367</v>
      </c>
      <c r="B377" t="s">
        <v>463</v>
      </c>
      <c r="C377" s="547">
        <v>129.15</v>
      </c>
      <c r="D377" s="548">
        <v>130.38333333333333</v>
      </c>
      <c r="E377" s="548">
        <v>126.36666666666665</v>
      </c>
      <c r="F377" s="548">
        <v>123.58333333333331</v>
      </c>
      <c r="G377" s="548">
        <v>119.56666666666663</v>
      </c>
      <c r="H377" s="548">
        <v>133.16666666666666</v>
      </c>
      <c r="I377" s="548">
        <v>137.18333333333331</v>
      </c>
      <c r="J377" s="548">
        <v>139.96666666666667</v>
      </c>
      <c r="K377" s="547">
        <v>134.4</v>
      </c>
      <c r="L377" s="547">
        <v>127.6</v>
      </c>
      <c r="M377" s="547">
        <v>25.478149999999999</v>
      </c>
    </row>
    <row r="378" spans="1:13">
      <c r="A378" s="254">
        <v>368</v>
      </c>
      <c r="B378" t="s">
        <v>271</v>
      </c>
      <c r="C378" s="547">
        <v>294.95</v>
      </c>
      <c r="D378" s="548">
        <v>293.41666666666669</v>
      </c>
      <c r="E378" s="548">
        <v>287.13333333333338</v>
      </c>
      <c r="F378" s="548">
        <v>279.31666666666672</v>
      </c>
      <c r="G378" s="548">
        <v>273.03333333333342</v>
      </c>
      <c r="H378" s="548">
        <v>301.23333333333335</v>
      </c>
      <c r="I378" s="548">
        <v>307.51666666666665</v>
      </c>
      <c r="J378" s="548">
        <v>315.33333333333331</v>
      </c>
      <c r="K378" s="547">
        <v>299.7</v>
      </c>
      <c r="L378" s="547">
        <v>285.60000000000002</v>
      </c>
      <c r="M378" s="547">
        <v>5.7093699999999998</v>
      </c>
    </row>
    <row r="379" spans="1:13">
      <c r="A379" s="254">
        <v>369</v>
      </c>
      <c r="B379" t="s">
        <v>464</v>
      </c>
      <c r="C379" s="547">
        <v>117.3</v>
      </c>
      <c r="D379" s="548">
        <v>115.76666666666667</v>
      </c>
      <c r="E379" s="548">
        <v>113.58333333333333</v>
      </c>
      <c r="F379" s="548">
        <v>109.86666666666666</v>
      </c>
      <c r="G379" s="548">
        <v>107.68333333333332</v>
      </c>
      <c r="H379" s="548">
        <v>119.48333333333333</v>
      </c>
      <c r="I379" s="548">
        <v>121.66666666666667</v>
      </c>
      <c r="J379" s="548">
        <v>125.38333333333334</v>
      </c>
      <c r="K379" s="547">
        <v>117.95</v>
      </c>
      <c r="L379" s="547">
        <v>112.05</v>
      </c>
      <c r="M379" s="547">
        <v>10.763249999999999</v>
      </c>
    </row>
    <row r="380" spans="1:13">
      <c r="A380" s="254">
        <v>370</v>
      </c>
      <c r="B380" t="s">
        <v>465</v>
      </c>
      <c r="C380" s="547">
        <v>7243</v>
      </c>
      <c r="D380" s="548">
        <v>7306.6333333333341</v>
      </c>
      <c r="E380" s="548">
        <v>7113.2666666666682</v>
      </c>
      <c r="F380" s="548">
        <v>6983.5333333333338</v>
      </c>
      <c r="G380" s="548">
        <v>6790.1666666666679</v>
      </c>
      <c r="H380" s="548">
        <v>7436.3666666666686</v>
      </c>
      <c r="I380" s="548">
        <v>7629.7333333333354</v>
      </c>
      <c r="J380" s="548">
        <v>7759.466666666669</v>
      </c>
      <c r="K380" s="547">
        <v>7500</v>
      </c>
      <c r="L380" s="547">
        <v>7176.9</v>
      </c>
      <c r="M380" s="547">
        <v>7.7990000000000004E-2</v>
      </c>
    </row>
    <row r="381" spans="1:13">
      <c r="A381" s="254">
        <v>371</v>
      </c>
      <c r="B381" t="s">
        <v>272</v>
      </c>
      <c r="C381" s="547">
        <v>13224.25</v>
      </c>
      <c r="D381" s="548">
        <v>13185.9</v>
      </c>
      <c r="E381" s="548">
        <v>12893.449999999999</v>
      </c>
      <c r="F381" s="548">
        <v>12562.65</v>
      </c>
      <c r="G381" s="548">
        <v>12270.199999999999</v>
      </c>
      <c r="H381" s="548">
        <v>13516.699999999999</v>
      </c>
      <c r="I381" s="548">
        <v>13809.15</v>
      </c>
      <c r="J381" s="548">
        <v>14139.949999999999</v>
      </c>
      <c r="K381" s="547">
        <v>13478.35</v>
      </c>
      <c r="L381" s="547">
        <v>12855.1</v>
      </c>
      <c r="M381" s="547">
        <v>0.11865000000000001</v>
      </c>
    </row>
    <row r="382" spans="1:13">
      <c r="A382" s="254">
        <v>372</v>
      </c>
      <c r="B382" t="s">
        <v>161</v>
      </c>
      <c r="C382" s="547">
        <v>41.7</v>
      </c>
      <c r="D382" s="548">
        <v>41.166666666666664</v>
      </c>
      <c r="E382" s="548">
        <v>39.833333333333329</v>
      </c>
      <c r="F382" s="548">
        <v>37.966666666666661</v>
      </c>
      <c r="G382" s="548">
        <v>36.633333333333326</v>
      </c>
      <c r="H382" s="548">
        <v>43.033333333333331</v>
      </c>
      <c r="I382" s="548">
        <v>44.36666666666666</v>
      </c>
      <c r="J382" s="548">
        <v>46.233333333333334</v>
      </c>
      <c r="K382" s="547">
        <v>42.5</v>
      </c>
      <c r="L382" s="547">
        <v>39.299999999999997</v>
      </c>
      <c r="M382" s="547">
        <v>4665.79666</v>
      </c>
    </row>
    <row r="383" spans="1:13">
      <c r="A383" s="254">
        <v>373</v>
      </c>
      <c r="B383" t="s">
        <v>273</v>
      </c>
      <c r="C383" s="547">
        <v>716.45</v>
      </c>
      <c r="D383" s="548">
        <v>715.80000000000007</v>
      </c>
      <c r="E383" s="548">
        <v>702.90000000000009</v>
      </c>
      <c r="F383" s="548">
        <v>689.35</v>
      </c>
      <c r="G383" s="548">
        <v>676.45</v>
      </c>
      <c r="H383" s="548">
        <v>729.35000000000014</v>
      </c>
      <c r="I383" s="548">
        <v>742.25</v>
      </c>
      <c r="J383" s="548">
        <v>755.80000000000018</v>
      </c>
      <c r="K383" s="547">
        <v>728.7</v>
      </c>
      <c r="L383" s="547">
        <v>702.25</v>
      </c>
      <c r="M383" s="547">
        <v>2.2204000000000002</v>
      </c>
    </row>
    <row r="384" spans="1:13">
      <c r="A384" s="254">
        <v>374</v>
      </c>
      <c r="B384" t="s">
        <v>165</v>
      </c>
      <c r="C384" s="547">
        <v>253.15</v>
      </c>
      <c r="D384" s="548">
        <v>254.23333333333335</v>
      </c>
      <c r="E384" s="548">
        <v>250.11666666666667</v>
      </c>
      <c r="F384" s="548">
        <v>247.08333333333331</v>
      </c>
      <c r="G384" s="548">
        <v>242.96666666666664</v>
      </c>
      <c r="H384" s="548">
        <v>257.26666666666671</v>
      </c>
      <c r="I384" s="548">
        <v>261.38333333333338</v>
      </c>
      <c r="J384" s="548">
        <v>264.41666666666674</v>
      </c>
      <c r="K384" s="547">
        <v>258.35000000000002</v>
      </c>
      <c r="L384" s="547">
        <v>251.2</v>
      </c>
      <c r="M384" s="547">
        <v>118.80397000000001</v>
      </c>
    </row>
    <row r="385" spans="1:13">
      <c r="A385" s="254">
        <v>375</v>
      </c>
      <c r="B385" t="s">
        <v>166</v>
      </c>
      <c r="C385" s="547">
        <v>151.69999999999999</v>
      </c>
      <c r="D385" s="548">
        <v>152.70000000000002</v>
      </c>
      <c r="E385" s="548">
        <v>150.15000000000003</v>
      </c>
      <c r="F385" s="548">
        <v>148.60000000000002</v>
      </c>
      <c r="G385" s="548">
        <v>146.05000000000004</v>
      </c>
      <c r="H385" s="548">
        <v>154.25000000000003</v>
      </c>
      <c r="I385" s="548">
        <v>156.80000000000004</v>
      </c>
      <c r="J385" s="548">
        <v>158.35000000000002</v>
      </c>
      <c r="K385" s="547">
        <v>155.25</v>
      </c>
      <c r="L385" s="547">
        <v>151.15</v>
      </c>
      <c r="M385" s="547">
        <v>49.858910000000002</v>
      </c>
    </row>
    <row r="386" spans="1:13">
      <c r="A386" s="254">
        <v>376</v>
      </c>
      <c r="B386" t="s">
        <v>466</v>
      </c>
      <c r="C386" s="547">
        <v>248.45</v>
      </c>
      <c r="D386" s="548">
        <v>247.81666666666669</v>
      </c>
      <c r="E386" s="548">
        <v>245.63333333333338</v>
      </c>
      <c r="F386" s="548">
        <v>242.81666666666669</v>
      </c>
      <c r="G386" s="548">
        <v>240.63333333333338</v>
      </c>
      <c r="H386" s="548">
        <v>250.63333333333338</v>
      </c>
      <c r="I386" s="548">
        <v>252.81666666666672</v>
      </c>
      <c r="J386" s="548">
        <v>255.63333333333338</v>
      </c>
      <c r="K386" s="547">
        <v>250</v>
      </c>
      <c r="L386" s="547">
        <v>245</v>
      </c>
      <c r="M386" s="547">
        <v>6.5691600000000001</v>
      </c>
    </row>
    <row r="387" spans="1:13">
      <c r="A387" s="254">
        <v>377</v>
      </c>
      <c r="B387" t="s">
        <v>467</v>
      </c>
      <c r="C387" s="547">
        <v>563.25</v>
      </c>
      <c r="D387" s="548">
        <v>563.68333333333328</v>
      </c>
      <c r="E387" s="548">
        <v>559.36666666666656</v>
      </c>
      <c r="F387" s="548">
        <v>555.48333333333323</v>
      </c>
      <c r="G387" s="548">
        <v>551.16666666666652</v>
      </c>
      <c r="H387" s="548">
        <v>567.56666666666661</v>
      </c>
      <c r="I387" s="548">
        <v>571.88333333333344</v>
      </c>
      <c r="J387" s="548">
        <v>575.76666666666665</v>
      </c>
      <c r="K387" s="547">
        <v>568</v>
      </c>
      <c r="L387" s="547">
        <v>559.79999999999995</v>
      </c>
      <c r="M387" s="547">
        <v>1.64941</v>
      </c>
    </row>
    <row r="388" spans="1:13">
      <c r="A388" s="254">
        <v>378</v>
      </c>
      <c r="B388" t="s">
        <v>468</v>
      </c>
      <c r="C388" s="547">
        <v>30.7</v>
      </c>
      <c r="D388" s="548">
        <v>30.8</v>
      </c>
      <c r="E388" s="548">
        <v>30.3</v>
      </c>
      <c r="F388" s="548">
        <v>29.9</v>
      </c>
      <c r="G388" s="548">
        <v>29.4</v>
      </c>
      <c r="H388" s="548">
        <v>31.200000000000003</v>
      </c>
      <c r="I388" s="548">
        <v>31.700000000000003</v>
      </c>
      <c r="J388" s="548">
        <v>32.100000000000009</v>
      </c>
      <c r="K388" s="547">
        <v>31.3</v>
      </c>
      <c r="L388" s="547">
        <v>30.4</v>
      </c>
      <c r="M388" s="547">
        <v>43.628189999999996</v>
      </c>
    </row>
    <row r="389" spans="1:13">
      <c r="A389" s="254">
        <v>379</v>
      </c>
      <c r="B389" t="s">
        <v>469</v>
      </c>
      <c r="C389" s="547">
        <v>141.55000000000001</v>
      </c>
      <c r="D389" s="548">
        <v>141.33333333333334</v>
      </c>
      <c r="E389" s="548">
        <v>138.16666666666669</v>
      </c>
      <c r="F389" s="548">
        <v>134.78333333333333</v>
      </c>
      <c r="G389" s="548">
        <v>131.61666666666667</v>
      </c>
      <c r="H389" s="548">
        <v>144.7166666666667</v>
      </c>
      <c r="I389" s="548">
        <v>147.88333333333338</v>
      </c>
      <c r="J389" s="548">
        <v>151.26666666666671</v>
      </c>
      <c r="K389" s="547">
        <v>144.5</v>
      </c>
      <c r="L389" s="547">
        <v>137.94999999999999</v>
      </c>
      <c r="M389" s="547">
        <v>38.145229999999998</v>
      </c>
    </row>
    <row r="390" spans="1:13">
      <c r="A390" s="254">
        <v>380</v>
      </c>
      <c r="B390" t="s">
        <v>274</v>
      </c>
      <c r="C390" s="547">
        <v>483.35</v>
      </c>
      <c r="D390" s="548">
        <v>483.85000000000008</v>
      </c>
      <c r="E390" s="548">
        <v>480.85000000000014</v>
      </c>
      <c r="F390" s="548">
        <v>478.35000000000008</v>
      </c>
      <c r="G390" s="548">
        <v>475.35000000000014</v>
      </c>
      <c r="H390" s="548">
        <v>486.35000000000014</v>
      </c>
      <c r="I390" s="548">
        <v>489.35</v>
      </c>
      <c r="J390" s="548">
        <v>491.85000000000014</v>
      </c>
      <c r="K390" s="547">
        <v>486.85</v>
      </c>
      <c r="L390" s="547">
        <v>481.35</v>
      </c>
      <c r="M390" s="547">
        <v>1.8653200000000001</v>
      </c>
    </row>
    <row r="391" spans="1:13">
      <c r="A391" s="254">
        <v>381</v>
      </c>
      <c r="B391" t="s">
        <v>470</v>
      </c>
      <c r="C391" s="547">
        <v>262.14999999999998</v>
      </c>
      <c r="D391" s="548">
        <v>262.95</v>
      </c>
      <c r="E391" s="548">
        <v>258.5</v>
      </c>
      <c r="F391" s="548">
        <v>254.85000000000002</v>
      </c>
      <c r="G391" s="548">
        <v>250.40000000000003</v>
      </c>
      <c r="H391" s="548">
        <v>266.59999999999997</v>
      </c>
      <c r="I391" s="548">
        <v>271.0499999999999</v>
      </c>
      <c r="J391" s="548">
        <v>274.69999999999993</v>
      </c>
      <c r="K391" s="547">
        <v>267.39999999999998</v>
      </c>
      <c r="L391" s="547">
        <v>259.3</v>
      </c>
      <c r="M391" s="547">
        <v>2.41764</v>
      </c>
    </row>
    <row r="392" spans="1:13">
      <c r="A392" s="254">
        <v>382</v>
      </c>
      <c r="B392" t="s">
        <v>471</v>
      </c>
      <c r="C392" s="547">
        <v>53.2</v>
      </c>
      <c r="D392" s="548">
        <v>53.166666666666664</v>
      </c>
      <c r="E392" s="548">
        <v>52.783333333333331</v>
      </c>
      <c r="F392" s="548">
        <v>52.366666666666667</v>
      </c>
      <c r="G392" s="548">
        <v>51.983333333333334</v>
      </c>
      <c r="H392" s="548">
        <v>53.583333333333329</v>
      </c>
      <c r="I392" s="548">
        <v>53.966666666666669</v>
      </c>
      <c r="J392" s="548">
        <v>54.383333333333326</v>
      </c>
      <c r="K392" s="547">
        <v>53.55</v>
      </c>
      <c r="L392" s="547">
        <v>52.75</v>
      </c>
      <c r="M392" s="547">
        <v>9.9972100000000008</v>
      </c>
    </row>
    <row r="393" spans="1:13">
      <c r="A393" s="254">
        <v>383</v>
      </c>
      <c r="B393" t="s">
        <v>472</v>
      </c>
      <c r="C393" s="547">
        <v>1684.2</v>
      </c>
      <c r="D393" s="548">
        <v>1676.3666666666668</v>
      </c>
      <c r="E393" s="548">
        <v>1646.7333333333336</v>
      </c>
      <c r="F393" s="548">
        <v>1609.2666666666669</v>
      </c>
      <c r="G393" s="548">
        <v>1579.6333333333337</v>
      </c>
      <c r="H393" s="548">
        <v>1713.8333333333335</v>
      </c>
      <c r="I393" s="548">
        <v>1743.4666666666667</v>
      </c>
      <c r="J393" s="548">
        <v>1780.9333333333334</v>
      </c>
      <c r="K393" s="547">
        <v>1706</v>
      </c>
      <c r="L393" s="547">
        <v>1638.9</v>
      </c>
      <c r="M393" s="547">
        <v>0.20769000000000001</v>
      </c>
    </row>
    <row r="394" spans="1:13">
      <c r="A394" s="254">
        <v>384</v>
      </c>
      <c r="B394" t="s">
        <v>473</v>
      </c>
      <c r="C394" s="547">
        <v>341.1</v>
      </c>
      <c r="D394" s="548">
        <v>338.03333333333336</v>
      </c>
      <c r="E394" s="548">
        <v>331.56666666666672</v>
      </c>
      <c r="F394" s="548">
        <v>322.03333333333336</v>
      </c>
      <c r="G394" s="548">
        <v>315.56666666666672</v>
      </c>
      <c r="H394" s="548">
        <v>347.56666666666672</v>
      </c>
      <c r="I394" s="548">
        <v>354.0333333333333</v>
      </c>
      <c r="J394" s="548">
        <v>363.56666666666672</v>
      </c>
      <c r="K394" s="547">
        <v>344.5</v>
      </c>
      <c r="L394" s="547">
        <v>328.5</v>
      </c>
      <c r="M394" s="547">
        <v>10.084199999999999</v>
      </c>
    </row>
    <row r="395" spans="1:13">
      <c r="A395" s="254">
        <v>385</v>
      </c>
      <c r="B395" t="s">
        <v>474</v>
      </c>
      <c r="C395" s="547">
        <v>177.45</v>
      </c>
      <c r="D395" s="548">
        <v>178.18333333333331</v>
      </c>
      <c r="E395" s="548">
        <v>170.06666666666661</v>
      </c>
      <c r="F395" s="548">
        <v>162.68333333333331</v>
      </c>
      <c r="G395" s="548">
        <v>154.56666666666661</v>
      </c>
      <c r="H395" s="548">
        <v>185.56666666666661</v>
      </c>
      <c r="I395" s="548">
        <v>193.68333333333334</v>
      </c>
      <c r="J395" s="548">
        <v>201.06666666666661</v>
      </c>
      <c r="K395" s="547">
        <v>186.3</v>
      </c>
      <c r="L395" s="547">
        <v>170.8</v>
      </c>
      <c r="M395" s="547">
        <v>7.71408</v>
      </c>
    </row>
    <row r="396" spans="1:13">
      <c r="A396" s="254">
        <v>386</v>
      </c>
      <c r="B396" t="s">
        <v>475</v>
      </c>
      <c r="C396" s="547">
        <v>865.4</v>
      </c>
      <c r="D396" s="548">
        <v>867.41666666666663</v>
      </c>
      <c r="E396" s="548">
        <v>854.83333333333326</v>
      </c>
      <c r="F396" s="548">
        <v>844.26666666666665</v>
      </c>
      <c r="G396" s="548">
        <v>831.68333333333328</v>
      </c>
      <c r="H396" s="548">
        <v>877.98333333333323</v>
      </c>
      <c r="I396" s="548">
        <v>890.56666666666649</v>
      </c>
      <c r="J396" s="548">
        <v>901.13333333333321</v>
      </c>
      <c r="K396" s="547">
        <v>880</v>
      </c>
      <c r="L396" s="547">
        <v>856.85</v>
      </c>
      <c r="M396" s="547">
        <v>1.2684800000000001</v>
      </c>
    </row>
    <row r="397" spans="1:13">
      <c r="A397" s="254">
        <v>387</v>
      </c>
      <c r="B397" t="s">
        <v>167</v>
      </c>
      <c r="C397" s="547">
        <v>2083.25</v>
      </c>
      <c r="D397" s="548">
        <v>2076.6</v>
      </c>
      <c r="E397" s="548">
        <v>2057.25</v>
      </c>
      <c r="F397" s="548">
        <v>2031.25</v>
      </c>
      <c r="G397" s="548">
        <v>2011.9</v>
      </c>
      <c r="H397" s="548">
        <v>2102.6</v>
      </c>
      <c r="I397" s="548">
        <v>2121.9499999999994</v>
      </c>
      <c r="J397" s="548">
        <v>2147.9499999999998</v>
      </c>
      <c r="K397" s="547">
        <v>2095.9499999999998</v>
      </c>
      <c r="L397" s="547">
        <v>2050.6</v>
      </c>
      <c r="M397" s="547">
        <v>109.57388</v>
      </c>
    </row>
    <row r="398" spans="1:13">
      <c r="A398" s="254">
        <v>388</v>
      </c>
      <c r="B398" t="s">
        <v>817</v>
      </c>
      <c r="C398" s="547">
        <v>1024.45</v>
      </c>
      <c r="D398" s="548">
        <v>1021.1833333333333</v>
      </c>
      <c r="E398" s="548">
        <v>1014.3666666666666</v>
      </c>
      <c r="F398" s="548">
        <v>1004.2833333333333</v>
      </c>
      <c r="G398" s="548">
        <v>997.46666666666658</v>
      </c>
      <c r="H398" s="548">
        <v>1031.2666666666664</v>
      </c>
      <c r="I398" s="548">
        <v>1038.0833333333335</v>
      </c>
      <c r="J398" s="548">
        <v>1048.1666666666665</v>
      </c>
      <c r="K398" s="547">
        <v>1028</v>
      </c>
      <c r="L398" s="547">
        <v>1011.1</v>
      </c>
      <c r="M398" s="547">
        <v>5.5502099999999999</v>
      </c>
    </row>
    <row r="399" spans="1:13">
      <c r="A399" s="254">
        <v>389</v>
      </c>
      <c r="B399" t="s">
        <v>275</v>
      </c>
      <c r="C399" s="547">
        <v>877.15</v>
      </c>
      <c r="D399" s="548">
        <v>876.76666666666677</v>
      </c>
      <c r="E399" s="548">
        <v>870.38333333333355</v>
      </c>
      <c r="F399" s="548">
        <v>863.61666666666679</v>
      </c>
      <c r="G399" s="548">
        <v>857.23333333333358</v>
      </c>
      <c r="H399" s="548">
        <v>883.53333333333353</v>
      </c>
      <c r="I399" s="548">
        <v>889.91666666666674</v>
      </c>
      <c r="J399" s="548">
        <v>896.68333333333351</v>
      </c>
      <c r="K399" s="547">
        <v>883.15</v>
      </c>
      <c r="L399" s="547">
        <v>870</v>
      </c>
      <c r="M399" s="547">
        <v>14.96973</v>
      </c>
    </row>
    <row r="400" spans="1:13">
      <c r="A400" s="254">
        <v>390</v>
      </c>
      <c r="B400" t="s">
        <v>477</v>
      </c>
      <c r="C400" s="547">
        <v>27.2</v>
      </c>
      <c r="D400" s="548">
        <v>27.116666666666664</v>
      </c>
      <c r="E400" s="548">
        <v>26.883333333333326</v>
      </c>
      <c r="F400" s="548">
        <v>26.566666666666663</v>
      </c>
      <c r="G400" s="548">
        <v>26.333333333333325</v>
      </c>
      <c r="H400" s="548">
        <v>27.433333333333326</v>
      </c>
      <c r="I400" s="548">
        <v>27.666666666666668</v>
      </c>
      <c r="J400" s="548">
        <v>27.983333333333327</v>
      </c>
      <c r="K400" s="547">
        <v>27.35</v>
      </c>
      <c r="L400" s="547">
        <v>26.8</v>
      </c>
      <c r="M400" s="547">
        <v>26.628720000000001</v>
      </c>
    </row>
    <row r="401" spans="1:13">
      <c r="A401" s="254">
        <v>391</v>
      </c>
      <c r="B401" t="s">
        <v>478</v>
      </c>
      <c r="C401" s="547">
        <v>2353.8000000000002</v>
      </c>
      <c r="D401" s="548">
        <v>2351.6666666666665</v>
      </c>
      <c r="E401" s="548">
        <v>2323.3833333333332</v>
      </c>
      <c r="F401" s="548">
        <v>2292.9666666666667</v>
      </c>
      <c r="G401" s="548">
        <v>2264.6833333333334</v>
      </c>
      <c r="H401" s="548">
        <v>2382.083333333333</v>
      </c>
      <c r="I401" s="548">
        <v>2410.3666666666668</v>
      </c>
      <c r="J401" s="548">
        <v>2440.7833333333328</v>
      </c>
      <c r="K401" s="547">
        <v>2379.9499999999998</v>
      </c>
      <c r="L401" s="547">
        <v>2321.25</v>
      </c>
      <c r="M401" s="547">
        <v>0.26785999999999999</v>
      </c>
    </row>
    <row r="402" spans="1:13">
      <c r="A402" s="254">
        <v>392</v>
      </c>
      <c r="B402" t="s">
        <v>172</v>
      </c>
      <c r="C402" s="547">
        <v>5686.15</v>
      </c>
      <c r="D402" s="548">
        <v>5726.2166666666672</v>
      </c>
      <c r="E402" s="548">
        <v>5609.9333333333343</v>
      </c>
      <c r="F402" s="548">
        <v>5533.7166666666672</v>
      </c>
      <c r="G402" s="548">
        <v>5417.4333333333343</v>
      </c>
      <c r="H402" s="548">
        <v>5802.4333333333343</v>
      </c>
      <c r="I402" s="548">
        <v>5918.7166666666672</v>
      </c>
      <c r="J402" s="548">
        <v>5994.9333333333343</v>
      </c>
      <c r="K402" s="547">
        <v>5842.5</v>
      </c>
      <c r="L402" s="547">
        <v>5650</v>
      </c>
      <c r="M402" s="547">
        <v>2.15848</v>
      </c>
    </row>
    <row r="403" spans="1:13">
      <c r="A403" s="254">
        <v>393</v>
      </c>
      <c r="B403" t="s">
        <v>479</v>
      </c>
      <c r="C403" s="547">
        <v>7792.2</v>
      </c>
      <c r="D403" s="548">
        <v>7813.4000000000005</v>
      </c>
      <c r="E403" s="548">
        <v>7762.8000000000011</v>
      </c>
      <c r="F403" s="548">
        <v>7733.4000000000005</v>
      </c>
      <c r="G403" s="548">
        <v>7682.8000000000011</v>
      </c>
      <c r="H403" s="548">
        <v>7842.8000000000011</v>
      </c>
      <c r="I403" s="548">
        <v>7893.4000000000015</v>
      </c>
      <c r="J403" s="548">
        <v>7922.8000000000011</v>
      </c>
      <c r="K403" s="547">
        <v>7864</v>
      </c>
      <c r="L403" s="547">
        <v>7784</v>
      </c>
      <c r="M403" s="547">
        <v>0.22703999999999999</v>
      </c>
    </row>
    <row r="404" spans="1:13">
      <c r="A404" s="254">
        <v>394</v>
      </c>
      <c r="B404" t="s">
        <v>480</v>
      </c>
      <c r="C404" s="547">
        <v>5141.3999999999996</v>
      </c>
      <c r="D404" s="548">
        <v>5124.166666666667</v>
      </c>
      <c r="E404" s="548">
        <v>4997.3333333333339</v>
      </c>
      <c r="F404" s="548">
        <v>4853.2666666666673</v>
      </c>
      <c r="G404" s="548">
        <v>4726.4333333333343</v>
      </c>
      <c r="H404" s="548">
        <v>5268.2333333333336</v>
      </c>
      <c r="I404" s="548">
        <v>5395.0666666666675</v>
      </c>
      <c r="J404" s="548">
        <v>5539.1333333333332</v>
      </c>
      <c r="K404" s="547">
        <v>5251</v>
      </c>
      <c r="L404" s="547">
        <v>4980.1000000000004</v>
      </c>
      <c r="M404" s="547">
        <v>1.22393</v>
      </c>
    </row>
    <row r="405" spans="1:13">
      <c r="A405" s="254">
        <v>395</v>
      </c>
      <c r="B405" t="s">
        <v>760</v>
      </c>
      <c r="C405" s="547">
        <v>104.9</v>
      </c>
      <c r="D405" s="548">
        <v>103.81666666666666</v>
      </c>
      <c r="E405" s="548">
        <v>99.783333333333331</v>
      </c>
      <c r="F405" s="548">
        <v>94.666666666666671</v>
      </c>
      <c r="G405" s="548">
        <v>90.63333333333334</v>
      </c>
      <c r="H405" s="548">
        <v>108.93333333333332</v>
      </c>
      <c r="I405" s="548">
        <v>112.96666666666665</v>
      </c>
      <c r="J405" s="548">
        <v>118.08333333333331</v>
      </c>
      <c r="K405" s="547">
        <v>107.85</v>
      </c>
      <c r="L405" s="547">
        <v>98.7</v>
      </c>
      <c r="M405" s="547">
        <v>15.61734</v>
      </c>
    </row>
    <row r="406" spans="1:13">
      <c r="A406" s="254">
        <v>396</v>
      </c>
      <c r="B406" t="s">
        <v>481</v>
      </c>
      <c r="C406" s="547">
        <v>433.85</v>
      </c>
      <c r="D406" s="548">
        <v>435.43333333333334</v>
      </c>
      <c r="E406" s="548">
        <v>430.86666666666667</v>
      </c>
      <c r="F406" s="548">
        <v>427.88333333333333</v>
      </c>
      <c r="G406" s="548">
        <v>423.31666666666666</v>
      </c>
      <c r="H406" s="548">
        <v>438.41666666666669</v>
      </c>
      <c r="I406" s="548">
        <v>442.98333333333341</v>
      </c>
      <c r="J406" s="548">
        <v>445.9666666666667</v>
      </c>
      <c r="K406" s="547">
        <v>440</v>
      </c>
      <c r="L406" s="547">
        <v>432.45</v>
      </c>
      <c r="M406" s="547">
        <v>2.1312099999999998</v>
      </c>
    </row>
    <row r="407" spans="1:13">
      <c r="A407" s="254">
        <v>397</v>
      </c>
      <c r="B407" t="s">
        <v>762</v>
      </c>
      <c r="C407" s="547">
        <v>248.45</v>
      </c>
      <c r="D407" s="548">
        <v>249.86666666666667</v>
      </c>
      <c r="E407" s="548">
        <v>245.73333333333335</v>
      </c>
      <c r="F407" s="548">
        <v>243.01666666666668</v>
      </c>
      <c r="G407" s="548">
        <v>238.88333333333335</v>
      </c>
      <c r="H407" s="548">
        <v>252.58333333333334</v>
      </c>
      <c r="I407" s="548">
        <v>256.7166666666667</v>
      </c>
      <c r="J407" s="548">
        <v>259.43333333333334</v>
      </c>
      <c r="K407" s="547">
        <v>254</v>
      </c>
      <c r="L407" s="547">
        <v>247.15</v>
      </c>
      <c r="M407" s="547">
        <v>3.50928</v>
      </c>
    </row>
    <row r="408" spans="1:13">
      <c r="A408" s="254">
        <v>398</v>
      </c>
      <c r="B408" t="s">
        <v>482</v>
      </c>
      <c r="C408" s="547">
        <v>2019.05</v>
      </c>
      <c r="D408" s="548">
        <v>2023.5666666666668</v>
      </c>
      <c r="E408" s="548">
        <v>1998.8333333333335</v>
      </c>
      <c r="F408" s="548">
        <v>1978.6166666666666</v>
      </c>
      <c r="G408" s="548">
        <v>1953.8833333333332</v>
      </c>
      <c r="H408" s="548">
        <v>2043.7833333333338</v>
      </c>
      <c r="I408" s="548">
        <v>2068.5166666666669</v>
      </c>
      <c r="J408" s="548">
        <v>2088.733333333334</v>
      </c>
      <c r="K408" s="547">
        <v>2048.3000000000002</v>
      </c>
      <c r="L408" s="547">
        <v>2003.35</v>
      </c>
      <c r="M408" s="547">
        <v>0.23941000000000001</v>
      </c>
    </row>
    <row r="409" spans="1:13">
      <c r="A409" s="254">
        <v>399</v>
      </c>
      <c r="B409" t="s">
        <v>483</v>
      </c>
      <c r="C409" s="547">
        <v>424.85</v>
      </c>
      <c r="D409" s="548">
        <v>424.41666666666669</v>
      </c>
      <c r="E409" s="548">
        <v>418.93333333333339</v>
      </c>
      <c r="F409" s="548">
        <v>413.01666666666671</v>
      </c>
      <c r="G409" s="548">
        <v>407.53333333333342</v>
      </c>
      <c r="H409" s="548">
        <v>430.33333333333337</v>
      </c>
      <c r="I409" s="548">
        <v>435.81666666666661</v>
      </c>
      <c r="J409" s="548">
        <v>441.73333333333335</v>
      </c>
      <c r="K409" s="547">
        <v>429.9</v>
      </c>
      <c r="L409" s="547">
        <v>418.5</v>
      </c>
      <c r="M409" s="547">
        <v>3.3502399999999999</v>
      </c>
    </row>
    <row r="410" spans="1:13">
      <c r="A410" s="254">
        <v>400</v>
      </c>
      <c r="B410" t="s">
        <v>761</v>
      </c>
      <c r="C410" s="547">
        <v>90.3</v>
      </c>
      <c r="D410" s="548">
        <v>89.066666666666663</v>
      </c>
      <c r="E410" s="548">
        <v>86.48333333333332</v>
      </c>
      <c r="F410" s="548">
        <v>82.666666666666657</v>
      </c>
      <c r="G410" s="548">
        <v>80.083333333333314</v>
      </c>
      <c r="H410" s="548">
        <v>92.883333333333326</v>
      </c>
      <c r="I410" s="548">
        <v>95.466666666666669</v>
      </c>
      <c r="J410" s="548">
        <v>99.283333333333331</v>
      </c>
      <c r="K410" s="547">
        <v>91.65</v>
      </c>
      <c r="L410" s="547">
        <v>85.25</v>
      </c>
      <c r="M410" s="547">
        <v>77.396609999999995</v>
      </c>
    </row>
    <row r="411" spans="1:13">
      <c r="A411" s="254">
        <v>401</v>
      </c>
      <c r="B411" t="s">
        <v>484</v>
      </c>
      <c r="C411" s="547">
        <v>213.8</v>
      </c>
      <c r="D411" s="548">
        <v>214</v>
      </c>
      <c r="E411" s="548">
        <v>209.2</v>
      </c>
      <c r="F411" s="548">
        <v>204.6</v>
      </c>
      <c r="G411" s="548">
        <v>199.79999999999998</v>
      </c>
      <c r="H411" s="548">
        <v>218.6</v>
      </c>
      <c r="I411" s="548">
        <v>223.4</v>
      </c>
      <c r="J411" s="548">
        <v>228</v>
      </c>
      <c r="K411" s="547">
        <v>218.8</v>
      </c>
      <c r="L411" s="547">
        <v>209.4</v>
      </c>
      <c r="M411" s="547">
        <v>2.3322400000000001</v>
      </c>
    </row>
    <row r="412" spans="1:13">
      <c r="A412" s="254">
        <v>402</v>
      </c>
      <c r="B412" t="s">
        <v>170</v>
      </c>
      <c r="C412" s="547">
        <v>28268.5</v>
      </c>
      <c r="D412" s="548">
        <v>28419.666666666668</v>
      </c>
      <c r="E412" s="548">
        <v>27998.883333333335</v>
      </c>
      <c r="F412" s="548">
        <v>27729.266666666666</v>
      </c>
      <c r="G412" s="548">
        <v>27308.483333333334</v>
      </c>
      <c r="H412" s="548">
        <v>28689.283333333336</v>
      </c>
      <c r="I412" s="548">
        <v>29110.066666666669</v>
      </c>
      <c r="J412" s="548">
        <v>29379.683333333338</v>
      </c>
      <c r="K412" s="547">
        <v>28840.45</v>
      </c>
      <c r="L412" s="547">
        <v>28150.05</v>
      </c>
      <c r="M412" s="547">
        <v>0.41155999999999998</v>
      </c>
    </row>
    <row r="413" spans="1:13">
      <c r="A413" s="254">
        <v>403</v>
      </c>
      <c r="B413" t="s">
        <v>485</v>
      </c>
      <c r="C413" s="547">
        <v>1482.3</v>
      </c>
      <c r="D413" s="548">
        <v>1482.6333333333332</v>
      </c>
      <c r="E413" s="548">
        <v>1469.2666666666664</v>
      </c>
      <c r="F413" s="548">
        <v>1456.2333333333331</v>
      </c>
      <c r="G413" s="548">
        <v>1442.8666666666663</v>
      </c>
      <c r="H413" s="548">
        <v>1495.6666666666665</v>
      </c>
      <c r="I413" s="548">
        <v>1509.0333333333333</v>
      </c>
      <c r="J413" s="548">
        <v>1522.0666666666666</v>
      </c>
      <c r="K413" s="547">
        <v>1496</v>
      </c>
      <c r="L413" s="547">
        <v>1469.6</v>
      </c>
      <c r="M413" s="547">
        <v>0.113</v>
      </c>
    </row>
    <row r="414" spans="1:13">
      <c r="A414" s="254">
        <v>404</v>
      </c>
      <c r="B414" t="s">
        <v>173</v>
      </c>
      <c r="C414" s="547">
        <v>1459.7</v>
      </c>
      <c r="D414" s="548">
        <v>1472.1833333333334</v>
      </c>
      <c r="E414" s="548">
        <v>1435.6666666666667</v>
      </c>
      <c r="F414" s="548">
        <v>1411.6333333333334</v>
      </c>
      <c r="G414" s="548">
        <v>1375.1166666666668</v>
      </c>
      <c r="H414" s="548">
        <v>1496.2166666666667</v>
      </c>
      <c r="I414" s="548">
        <v>1532.7333333333331</v>
      </c>
      <c r="J414" s="548">
        <v>1556.7666666666667</v>
      </c>
      <c r="K414" s="547">
        <v>1508.7</v>
      </c>
      <c r="L414" s="547">
        <v>1448.15</v>
      </c>
      <c r="M414" s="547">
        <v>26.305409999999998</v>
      </c>
    </row>
    <row r="415" spans="1:13">
      <c r="A415" s="254">
        <v>405</v>
      </c>
      <c r="B415" t="s">
        <v>171</v>
      </c>
      <c r="C415" s="547">
        <v>1870.25</v>
      </c>
      <c r="D415" s="548">
        <v>1855.75</v>
      </c>
      <c r="E415" s="548">
        <v>1834.5</v>
      </c>
      <c r="F415" s="548">
        <v>1798.75</v>
      </c>
      <c r="G415" s="548">
        <v>1777.5</v>
      </c>
      <c r="H415" s="548">
        <v>1891.5</v>
      </c>
      <c r="I415" s="548">
        <v>1912.75</v>
      </c>
      <c r="J415" s="548">
        <v>1948.5</v>
      </c>
      <c r="K415" s="547">
        <v>1877</v>
      </c>
      <c r="L415" s="547">
        <v>1820</v>
      </c>
      <c r="M415" s="547">
        <v>5.3962300000000001</v>
      </c>
    </row>
    <row r="416" spans="1:13">
      <c r="A416" s="254">
        <v>406</v>
      </c>
      <c r="B416" t="s">
        <v>486</v>
      </c>
      <c r="C416" s="547">
        <v>457.45</v>
      </c>
      <c r="D416" s="548">
        <v>455.23333333333335</v>
      </c>
      <c r="E416" s="548">
        <v>451.4666666666667</v>
      </c>
      <c r="F416" s="548">
        <v>445.48333333333335</v>
      </c>
      <c r="G416" s="548">
        <v>441.7166666666667</v>
      </c>
      <c r="H416" s="548">
        <v>461.2166666666667</v>
      </c>
      <c r="I416" s="548">
        <v>464.98333333333335</v>
      </c>
      <c r="J416" s="548">
        <v>470.9666666666667</v>
      </c>
      <c r="K416" s="547">
        <v>459</v>
      </c>
      <c r="L416" s="547">
        <v>449.25</v>
      </c>
      <c r="M416" s="547">
        <v>0.85560999999999998</v>
      </c>
    </row>
    <row r="417" spans="1:13">
      <c r="A417" s="254">
        <v>407</v>
      </c>
      <c r="B417" t="s">
        <v>487</v>
      </c>
      <c r="C417" s="547">
        <v>1273.5999999999999</v>
      </c>
      <c r="D417" s="548">
        <v>1269.4000000000001</v>
      </c>
      <c r="E417" s="548">
        <v>1249.8500000000001</v>
      </c>
      <c r="F417" s="548">
        <v>1226.1000000000001</v>
      </c>
      <c r="G417" s="548">
        <v>1206.5500000000002</v>
      </c>
      <c r="H417" s="548">
        <v>1293.1500000000001</v>
      </c>
      <c r="I417" s="548">
        <v>1312.7000000000003</v>
      </c>
      <c r="J417" s="548">
        <v>1336.45</v>
      </c>
      <c r="K417" s="547">
        <v>1288.95</v>
      </c>
      <c r="L417" s="547">
        <v>1245.6500000000001</v>
      </c>
      <c r="M417" s="547">
        <v>0.26461000000000001</v>
      </c>
    </row>
    <row r="418" spans="1:13">
      <c r="A418" s="254">
        <v>408</v>
      </c>
      <c r="B418" t="s">
        <v>763</v>
      </c>
      <c r="C418" s="547">
        <v>1509.1</v>
      </c>
      <c r="D418" s="548">
        <v>1518</v>
      </c>
      <c r="E418" s="548">
        <v>1493.1</v>
      </c>
      <c r="F418" s="548">
        <v>1477.1</v>
      </c>
      <c r="G418" s="548">
        <v>1452.1999999999998</v>
      </c>
      <c r="H418" s="548">
        <v>1534</v>
      </c>
      <c r="I418" s="548">
        <v>1558.9</v>
      </c>
      <c r="J418" s="548">
        <v>1574.9</v>
      </c>
      <c r="K418" s="547">
        <v>1542.9</v>
      </c>
      <c r="L418" s="547">
        <v>1502</v>
      </c>
      <c r="M418" s="547">
        <v>0.20602000000000001</v>
      </c>
    </row>
    <row r="419" spans="1:13">
      <c r="A419" s="254">
        <v>409</v>
      </c>
      <c r="B419" t="s">
        <v>488</v>
      </c>
      <c r="C419" s="547">
        <v>387.5</v>
      </c>
      <c r="D419" s="548">
        <v>390.18333333333334</v>
      </c>
      <c r="E419" s="548">
        <v>383.31666666666666</v>
      </c>
      <c r="F419" s="548">
        <v>379.13333333333333</v>
      </c>
      <c r="G419" s="548">
        <v>372.26666666666665</v>
      </c>
      <c r="H419" s="548">
        <v>394.36666666666667</v>
      </c>
      <c r="I419" s="548">
        <v>401.23333333333335</v>
      </c>
      <c r="J419" s="548">
        <v>405.41666666666669</v>
      </c>
      <c r="K419" s="547">
        <v>397.05</v>
      </c>
      <c r="L419" s="547">
        <v>386</v>
      </c>
      <c r="M419" s="547">
        <v>5.8560699999999999</v>
      </c>
    </row>
    <row r="420" spans="1:13">
      <c r="A420" s="254">
        <v>410</v>
      </c>
      <c r="B420" t="s">
        <v>489</v>
      </c>
      <c r="C420" s="547">
        <v>8.6999999999999993</v>
      </c>
      <c r="D420" s="548">
        <v>8.5666666666666647</v>
      </c>
      <c r="E420" s="548">
        <v>8.2833333333333297</v>
      </c>
      <c r="F420" s="548">
        <v>7.8666666666666654</v>
      </c>
      <c r="G420" s="548">
        <v>7.5833333333333304</v>
      </c>
      <c r="H420" s="548">
        <v>8.983333333333329</v>
      </c>
      <c r="I420" s="548">
        <v>9.2666666666666639</v>
      </c>
      <c r="J420" s="548">
        <v>9.6833333333333282</v>
      </c>
      <c r="K420" s="547">
        <v>8.85</v>
      </c>
      <c r="L420" s="547">
        <v>8.15</v>
      </c>
      <c r="M420" s="547">
        <v>507.40368999999998</v>
      </c>
    </row>
    <row r="421" spans="1:13">
      <c r="A421" s="254">
        <v>411</v>
      </c>
      <c r="B421" t="s">
        <v>764</v>
      </c>
      <c r="C421" s="547">
        <v>88.35</v>
      </c>
      <c r="D421" s="548">
        <v>88.366666666666674</v>
      </c>
      <c r="E421" s="548">
        <v>86.083333333333343</v>
      </c>
      <c r="F421" s="548">
        <v>83.816666666666663</v>
      </c>
      <c r="G421" s="548">
        <v>81.533333333333331</v>
      </c>
      <c r="H421" s="548">
        <v>90.633333333333354</v>
      </c>
      <c r="I421" s="548">
        <v>92.916666666666686</v>
      </c>
      <c r="J421" s="548">
        <v>95.183333333333366</v>
      </c>
      <c r="K421" s="547">
        <v>90.65</v>
      </c>
      <c r="L421" s="547">
        <v>86.1</v>
      </c>
      <c r="M421" s="547">
        <v>73.704080000000005</v>
      </c>
    </row>
    <row r="422" spans="1:13">
      <c r="A422" s="254">
        <v>412</v>
      </c>
      <c r="B422" t="s">
        <v>490</v>
      </c>
      <c r="C422" s="547">
        <v>96.75</v>
      </c>
      <c r="D422" s="548">
        <v>97.066666666666663</v>
      </c>
      <c r="E422" s="548">
        <v>95.683333333333323</v>
      </c>
      <c r="F422" s="548">
        <v>94.61666666666666</v>
      </c>
      <c r="G422" s="548">
        <v>93.23333333333332</v>
      </c>
      <c r="H422" s="548">
        <v>98.133333333333326</v>
      </c>
      <c r="I422" s="548">
        <v>99.516666666666652</v>
      </c>
      <c r="J422" s="548">
        <v>100.58333333333333</v>
      </c>
      <c r="K422" s="547">
        <v>98.45</v>
      </c>
      <c r="L422" s="547">
        <v>96</v>
      </c>
      <c r="M422" s="547">
        <v>1.7150300000000001</v>
      </c>
    </row>
    <row r="423" spans="1:13">
      <c r="A423" s="254">
        <v>413</v>
      </c>
      <c r="B423" t="s">
        <v>169</v>
      </c>
      <c r="C423" s="547">
        <v>411.75</v>
      </c>
      <c r="D423" s="548">
        <v>408.91666666666669</v>
      </c>
      <c r="E423" s="548">
        <v>402.98333333333335</v>
      </c>
      <c r="F423" s="548">
        <v>394.21666666666664</v>
      </c>
      <c r="G423" s="548">
        <v>388.2833333333333</v>
      </c>
      <c r="H423" s="548">
        <v>417.68333333333339</v>
      </c>
      <c r="I423" s="548">
        <v>423.61666666666667</v>
      </c>
      <c r="J423" s="548">
        <v>432.38333333333344</v>
      </c>
      <c r="K423" s="547">
        <v>414.85</v>
      </c>
      <c r="L423" s="547">
        <v>400.15</v>
      </c>
      <c r="M423" s="547">
        <v>741.61369999999999</v>
      </c>
    </row>
    <row r="424" spans="1:13">
      <c r="A424" s="254">
        <v>414</v>
      </c>
      <c r="B424" t="s">
        <v>168</v>
      </c>
      <c r="C424" s="547">
        <v>64.599999999999994</v>
      </c>
      <c r="D424" s="548">
        <v>64.716666666666669</v>
      </c>
      <c r="E424" s="548">
        <v>63.533333333333331</v>
      </c>
      <c r="F424" s="548">
        <v>62.466666666666661</v>
      </c>
      <c r="G424" s="548">
        <v>61.283333333333324</v>
      </c>
      <c r="H424" s="548">
        <v>65.783333333333331</v>
      </c>
      <c r="I424" s="548">
        <v>66.966666666666669</v>
      </c>
      <c r="J424" s="548">
        <v>68.033333333333346</v>
      </c>
      <c r="K424" s="547">
        <v>65.900000000000006</v>
      </c>
      <c r="L424" s="547">
        <v>63.65</v>
      </c>
      <c r="M424" s="547">
        <v>277.64443</v>
      </c>
    </row>
    <row r="425" spans="1:13">
      <c r="A425" s="254">
        <v>415</v>
      </c>
      <c r="B425" t="s">
        <v>767</v>
      </c>
      <c r="C425" s="547">
        <v>231.95</v>
      </c>
      <c r="D425" s="548">
        <v>232.38333333333333</v>
      </c>
      <c r="E425" s="548">
        <v>229.56666666666666</v>
      </c>
      <c r="F425" s="548">
        <v>227.18333333333334</v>
      </c>
      <c r="G425" s="548">
        <v>224.36666666666667</v>
      </c>
      <c r="H425" s="548">
        <v>234.76666666666665</v>
      </c>
      <c r="I425" s="548">
        <v>237.58333333333331</v>
      </c>
      <c r="J425" s="548">
        <v>239.96666666666664</v>
      </c>
      <c r="K425" s="547">
        <v>235.2</v>
      </c>
      <c r="L425" s="547">
        <v>230</v>
      </c>
      <c r="M425" s="547">
        <v>3.6099700000000001</v>
      </c>
    </row>
    <row r="426" spans="1:13">
      <c r="A426" s="254">
        <v>416</v>
      </c>
      <c r="B426" t="s">
        <v>842</v>
      </c>
      <c r="C426" s="547">
        <v>208.6</v>
      </c>
      <c r="D426" s="548">
        <v>201.83333333333334</v>
      </c>
      <c r="E426" s="548">
        <v>191.76666666666668</v>
      </c>
      <c r="F426" s="548">
        <v>174.93333333333334</v>
      </c>
      <c r="G426" s="548">
        <v>164.86666666666667</v>
      </c>
      <c r="H426" s="548">
        <v>218.66666666666669</v>
      </c>
      <c r="I426" s="548">
        <v>228.73333333333335</v>
      </c>
      <c r="J426" s="548">
        <v>245.56666666666669</v>
      </c>
      <c r="K426" s="547">
        <v>211.9</v>
      </c>
      <c r="L426" s="547">
        <v>185</v>
      </c>
      <c r="M426" s="547">
        <v>87.364419999999996</v>
      </c>
    </row>
    <row r="427" spans="1:13">
      <c r="A427" s="254">
        <v>417</v>
      </c>
      <c r="B427" t="s">
        <v>174</v>
      </c>
      <c r="C427" s="547">
        <v>890.8</v>
      </c>
      <c r="D427" s="548">
        <v>891.93333333333339</v>
      </c>
      <c r="E427" s="548">
        <v>881.91666666666674</v>
      </c>
      <c r="F427" s="548">
        <v>873.0333333333333</v>
      </c>
      <c r="G427" s="548">
        <v>863.01666666666665</v>
      </c>
      <c r="H427" s="548">
        <v>900.81666666666683</v>
      </c>
      <c r="I427" s="548">
        <v>910.83333333333348</v>
      </c>
      <c r="J427" s="548">
        <v>919.71666666666692</v>
      </c>
      <c r="K427" s="547">
        <v>901.95</v>
      </c>
      <c r="L427" s="547">
        <v>883.05</v>
      </c>
      <c r="M427" s="547">
        <v>1.7291799999999999</v>
      </c>
    </row>
    <row r="428" spans="1:13">
      <c r="A428" s="254">
        <v>418</v>
      </c>
      <c r="B428" t="s">
        <v>491</v>
      </c>
      <c r="C428" s="547">
        <v>500.35</v>
      </c>
      <c r="D428" s="548">
        <v>500.91666666666669</v>
      </c>
      <c r="E428" s="548">
        <v>497.38333333333338</v>
      </c>
      <c r="F428" s="548">
        <v>494.41666666666669</v>
      </c>
      <c r="G428" s="548">
        <v>490.88333333333338</v>
      </c>
      <c r="H428" s="548">
        <v>503.88333333333338</v>
      </c>
      <c r="I428" s="548">
        <v>507.41666666666669</v>
      </c>
      <c r="J428" s="548">
        <v>510.38333333333338</v>
      </c>
      <c r="K428" s="547">
        <v>504.45</v>
      </c>
      <c r="L428" s="547">
        <v>497.95</v>
      </c>
      <c r="M428" s="547">
        <v>0.57530999999999999</v>
      </c>
    </row>
    <row r="429" spans="1:13">
      <c r="A429" s="254">
        <v>419</v>
      </c>
      <c r="B429" t="s">
        <v>795</v>
      </c>
      <c r="C429" s="547">
        <v>297.8</v>
      </c>
      <c r="D429" s="548">
        <v>300.31666666666666</v>
      </c>
      <c r="E429" s="548">
        <v>290.83333333333331</v>
      </c>
      <c r="F429" s="548">
        <v>283.86666666666667</v>
      </c>
      <c r="G429" s="548">
        <v>274.38333333333333</v>
      </c>
      <c r="H429" s="548">
        <v>307.2833333333333</v>
      </c>
      <c r="I429" s="548">
        <v>316.76666666666665</v>
      </c>
      <c r="J429" s="548">
        <v>323.73333333333329</v>
      </c>
      <c r="K429" s="547">
        <v>309.8</v>
      </c>
      <c r="L429" s="547">
        <v>293.35000000000002</v>
      </c>
      <c r="M429" s="547">
        <v>5.6363000000000003</v>
      </c>
    </row>
    <row r="430" spans="1:13">
      <c r="A430" s="254">
        <v>420</v>
      </c>
      <c r="B430" t="s">
        <v>492</v>
      </c>
      <c r="C430" s="547">
        <v>179.35</v>
      </c>
      <c r="D430" s="548">
        <v>179.9666666666667</v>
      </c>
      <c r="E430" s="548">
        <v>177.93333333333339</v>
      </c>
      <c r="F430" s="548">
        <v>176.51666666666671</v>
      </c>
      <c r="G430" s="548">
        <v>174.48333333333341</v>
      </c>
      <c r="H430" s="548">
        <v>181.38333333333338</v>
      </c>
      <c r="I430" s="548">
        <v>183.41666666666669</v>
      </c>
      <c r="J430" s="548">
        <v>184.83333333333337</v>
      </c>
      <c r="K430" s="547">
        <v>182</v>
      </c>
      <c r="L430" s="547">
        <v>178.55</v>
      </c>
      <c r="M430" s="547">
        <v>3.1583399999999999</v>
      </c>
    </row>
    <row r="431" spans="1:13">
      <c r="A431" s="254">
        <v>421</v>
      </c>
      <c r="B431" t="s">
        <v>175</v>
      </c>
      <c r="C431" s="547">
        <v>621.25</v>
      </c>
      <c r="D431" s="548">
        <v>624.48333333333335</v>
      </c>
      <c r="E431" s="548">
        <v>616.56666666666672</v>
      </c>
      <c r="F431" s="548">
        <v>611.88333333333333</v>
      </c>
      <c r="G431" s="548">
        <v>603.9666666666667</v>
      </c>
      <c r="H431" s="548">
        <v>629.16666666666674</v>
      </c>
      <c r="I431" s="548">
        <v>637.08333333333326</v>
      </c>
      <c r="J431" s="548">
        <v>641.76666666666677</v>
      </c>
      <c r="K431" s="547">
        <v>632.4</v>
      </c>
      <c r="L431" s="547">
        <v>619.79999999999995</v>
      </c>
      <c r="M431" s="547">
        <v>47.007330000000003</v>
      </c>
    </row>
    <row r="432" spans="1:13">
      <c r="A432" s="254">
        <v>422</v>
      </c>
      <c r="B432" t="s">
        <v>176</v>
      </c>
      <c r="C432" s="547">
        <v>525.25</v>
      </c>
      <c r="D432" s="548">
        <v>520.5</v>
      </c>
      <c r="E432" s="548">
        <v>513</v>
      </c>
      <c r="F432" s="548">
        <v>500.75</v>
      </c>
      <c r="G432" s="548">
        <v>493.25</v>
      </c>
      <c r="H432" s="548">
        <v>532.75</v>
      </c>
      <c r="I432" s="548">
        <v>540.25</v>
      </c>
      <c r="J432" s="548">
        <v>552.5</v>
      </c>
      <c r="K432" s="547">
        <v>528</v>
      </c>
      <c r="L432" s="547">
        <v>508.25</v>
      </c>
      <c r="M432" s="547">
        <v>31.079830000000001</v>
      </c>
    </row>
    <row r="433" spans="1:13">
      <c r="A433" s="254">
        <v>423</v>
      </c>
      <c r="B433" t="s">
        <v>493</v>
      </c>
      <c r="C433" s="547">
        <v>2316.1999999999998</v>
      </c>
      <c r="D433" s="548">
        <v>2320.0333333333333</v>
      </c>
      <c r="E433" s="548">
        <v>2272.1666666666665</v>
      </c>
      <c r="F433" s="548">
        <v>2228.1333333333332</v>
      </c>
      <c r="G433" s="548">
        <v>2180.2666666666664</v>
      </c>
      <c r="H433" s="548">
        <v>2364.0666666666666</v>
      </c>
      <c r="I433" s="548">
        <v>2411.9333333333334</v>
      </c>
      <c r="J433" s="548">
        <v>2455.9666666666667</v>
      </c>
      <c r="K433" s="547">
        <v>2367.9</v>
      </c>
      <c r="L433" s="547">
        <v>2276</v>
      </c>
      <c r="M433" s="547">
        <v>0.58230000000000004</v>
      </c>
    </row>
    <row r="434" spans="1:13">
      <c r="A434" s="254">
        <v>424</v>
      </c>
      <c r="B434" t="s">
        <v>494</v>
      </c>
      <c r="C434" s="547">
        <v>668.6</v>
      </c>
      <c r="D434" s="548">
        <v>667.95</v>
      </c>
      <c r="E434" s="548">
        <v>648.95000000000005</v>
      </c>
      <c r="F434" s="548">
        <v>629.29999999999995</v>
      </c>
      <c r="G434" s="548">
        <v>610.29999999999995</v>
      </c>
      <c r="H434" s="548">
        <v>687.60000000000014</v>
      </c>
      <c r="I434" s="548">
        <v>706.60000000000014</v>
      </c>
      <c r="J434" s="548">
        <v>726.25000000000023</v>
      </c>
      <c r="K434" s="547">
        <v>686.95</v>
      </c>
      <c r="L434" s="547">
        <v>648.29999999999995</v>
      </c>
      <c r="M434" s="547">
        <v>3.70547</v>
      </c>
    </row>
    <row r="435" spans="1:13">
      <c r="A435" s="254">
        <v>425</v>
      </c>
      <c r="B435" t="s">
        <v>495</v>
      </c>
      <c r="C435" s="547">
        <v>359.45</v>
      </c>
      <c r="D435" s="548">
        <v>359.9666666666667</v>
      </c>
      <c r="E435" s="548">
        <v>354.93333333333339</v>
      </c>
      <c r="F435" s="548">
        <v>350.41666666666669</v>
      </c>
      <c r="G435" s="548">
        <v>345.38333333333338</v>
      </c>
      <c r="H435" s="548">
        <v>364.48333333333341</v>
      </c>
      <c r="I435" s="548">
        <v>369.51666666666671</v>
      </c>
      <c r="J435" s="548">
        <v>374.03333333333342</v>
      </c>
      <c r="K435" s="547">
        <v>365</v>
      </c>
      <c r="L435" s="547">
        <v>355.45</v>
      </c>
      <c r="M435" s="547">
        <v>1.4912399999999999</v>
      </c>
    </row>
    <row r="436" spans="1:13">
      <c r="A436" s="254">
        <v>426</v>
      </c>
      <c r="B436" t="s">
        <v>496</v>
      </c>
      <c r="C436" s="547">
        <v>258.25</v>
      </c>
      <c r="D436" s="548">
        <v>257.25</v>
      </c>
      <c r="E436" s="548">
        <v>253.5</v>
      </c>
      <c r="F436" s="548">
        <v>248.75</v>
      </c>
      <c r="G436" s="548">
        <v>245</v>
      </c>
      <c r="H436" s="548">
        <v>262</v>
      </c>
      <c r="I436" s="548">
        <v>265.75</v>
      </c>
      <c r="J436" s="548">
        <v>270.5</v>
      </c>
      <c r="K436" s="547">
        <v>261</v>
      </c>
      <c r="L436" s="547">
        <v>252.5</v>
      </c>
      <c r="M436" s="547">
        <v>3.2098300000000002</v>
      </c>
    </row>
    <row r="437" spans="1:13">
      <c r="A437" s="254">
        <v>427</v>
      </c>
      <c r="B437" t="s">
        <v>497</v>
      </c>
      <c r="C437" s="547">
        <v>1908.7</v>
      </c>
      <c r="D437" s="548">
        <v>1927.8999999999999</v>
      </c>
      <c r="E437" s="548">
        <v>1880.7999999999997</v>
      </c>
      <c r="F437" s="548">
        <v>1852.8999999999999</v>
      </c>
      <c r="G437" s="548">
        <v>1805.7999999999997</v>
      </c>
      <c r="H437" s="548">
        <v>1955.7999999999997</v>
      </c>
      <c r="I437" s="548">
        <v>2002.8999999999996</v>
      </c>
      <c r="J437" s="548">
        <v>2030.7999999999997</v>
      </c>
      <c r="K437" s="547">
        <v>1975</v>
      </c>
      <c r="L437" s="547">
        <v>1900</v>
      </c>
      <c r="M437" s="547">
        <v>1.8492200000000001</v>
      </c>
    </row>
    <row r="438" spans="1:13">
      <c r="A438" s="254">
        <v>428</v>
      </c>
      <c r="B438" t="s">
        <v>765</v>
      </c>
      <c r="C438" s="547">
        <v>391.4</v>
      </c>
      <c r="D438" s="548">
        <v>391.51666666666665</v>
      </c>
      <c r="E438" s="548">
        <v>387.0333333333333</v>
      </c>
      <c r="F438" s="548">
        <v>382.66666666666663</v>
      </c>
      <c r="G438" s="548">
        <v>378.18333333333328</v>
      </c>
      <c r="H438" s="548">
        <v>395.88333333333333</v>
      </c>
      <c r="I438" s="548">
        <v>400.36666666666667</v>
      </c>
      <c r="J438" s="548">
        <v>404.73333333333335</v>
      </c>
      <c r="K438" s="547">
        <v>396</v>
      </c>
      <c r="L438" s="547">
        <v>387.15</v>
      </c>
      <c r="M438" s="547">
        <v>0.47710000000000002</v>
      </c>
    </row>
    <row r="439" spans="1:13">
      <c r="A439" s="254">
        <v>429</v>
      </c>
      <c r="B439" t="s">
        <v>816</v>
      </c>
      <c r="C439" s="547">
        <v>494.3</v>
      </c>
      <c r="D439" s="548">
        <v>495.7</v>
      </c>
      <c r="E439" s="548">
        <v>490.65</v>
      </c>
      <c r="F439" s="548">
        <v>487</v>
      </c>
      <c r="G439" s="548">
        <v>481.95</v>
      </c>
      <c r="H439" s="548">
        <v>499.34999999999997</v>
      </c>
      <c r="I439" s="548">
        <v>504.40000000000003</v>
      </c>
      <c r="J439" s="548">
        <v>508.04999999999995</v>
      </c>
      <c r="K439" s="547">
        <v>500.75</v>
      </c>
      <c r="L439" s="547">
        <v>492.05</v>
      </c>
      <c r="M439" s="547">
        <v>1.47818</v>
      </c>
    </row>
    <row r="440" spans="1:13">
      <c r="A440" s="254">
        <v>430</v>
      </c>
      <c r="B440" t="s">
        <v>498</v>
      </c>
      <c r="C440" s="547">
        <v>5.25</v>
      </c>
      <c r="D440" s="548">
        <v>5.3166666666666664</v>
      </c>
      <c r="E440" s="548">
        <v>5.0333333333333332</v>
      </c>
      <c r="F440" s="548">
        <v>4.8166666666666664</v>
      </c>
      <c r="G440" s="548">
        <v>4.5333333333333332</v>
      </c>
      <c r="H440" s="548">
        <v>5.5333333333333332</v>
      </c>
      <c r="I440" s="548">
        <v>5.8166666666666664</v>
      </c>
      <c r="J440" s="548">
        <v>6.0333333333333332</v>
      </c>
      <c r="K440" s="547">
        <v>5.6</v>
      </c>
      <c r="L440" s="547">
        <v>5.0999999999999996</v>
      </c>
      <c r="M440" s="547">
        <v>513.60152000000005</v>
      </c>
    </row>
    <row r="441" spans="1:13">
      <c r="A441" s="254">
        <v>431</v>
      </c>
      <c r="B441" t="s">
        <v>499</v>
      </c>
      <c r="C441" s="547">
        <v>145.5</v>
      </c>
      <c r="D441" s="548">
        <v>145.58333333333334</v>
      </c>
      <c r="E441" s="548">
        <v>144.16666666666669</v>
      </c>
      <c r="F441" s="548">
        <v>142.83333333333334</v>
      </c>
      <c r="G441" s="548">
        <v>141.41666666666669</v>
      </c>
      <c r="H441" s="548">
        <v>146.91666666666669</v>
      </c>
      <c r="I441" s="548">
        <v>148.33333333333337</v>
      </c>
      <c r="J441" s="548">
        <v>149.66666666666669</v>
      </c>
      <c r="K441" s="547">
        <v>147</v>
      </c>
      <c r="L441" s="547">
        <v>144.25</v>
      </c>
      <c r="M441" s="547">
        <v>1.84575</v>
      </c>
    </row>
    <row r="442" spans="1:13">
      <c r="A442" s="254">
        <v>432</v>
      </c>
      <c r="B442" t="s">
        <v>766</v>
      </c>
      <c r="C442" s="547">
        <v>1332.65</v>
      </c>
      <c r="D442" s="548">
        <v>1318.55</v>
      </c>
      <c r="E442" s="548">
        <v>1292.0999999999999</v>
      </c>
      <c r="F442" s="548">
        <v>1251.55</v>
      </c>
      <c r="G442" s="548">
        <v>1225.0999999999999</v>
      </c>
      <c r="H442" s="548">
        <v>1359.1</v>
      </c>
      <c r="I442" s="548">
        <v>1385.5500000000002</v>
      </c>
      <c r="J442" s="548">
        <v>1426.1</v>
      </c>
      <c r="K442" s="547">
        <v>1345</v>
      </c>
      <c r="L442" s="547">
        <v>1278</v>
      </c>
      <c r="M442" s="547">
        <v>0.33306000000000002</v>
      </c>
    </row>
    <row r="443" spans="1:13">
      <c r="A443" s="254">
        <v>433</v>
      </c>
      <c r="B443" t="s">
        <v>500</v>
      </c>
      <c r="C443" s="547">
        <v>1061.3499999999999</v>
      </c>
      <c r="D443" s="548">
        <v>1065.1333333333334</v>
      </c>
      <c r="E443" s="548">
        <v>1051.3666666666668</v>
      </c>
      <c r="F443" s="548">
        <v>1041.3833333333334</v>
      </c>
      <c r="G443" s="548">
        <v>1027.6166666666668</v>
      </c>
      <c r="H443" s="548">
        <v>1075.1166666666668</v>
      </c>
      <c r="I443" s="548">
        <v>1088.8833333333337</v>
      </c>
      <c r="J443" s="548">
        <v>1098.8666666666668</v>
      </c>
      <c r="K443" s="547">
        <v>1078.9000000000001</v>
      </c>
      <c r="L443" s="547">
        <v>1055.1500000000001</v>
      </c>
      <c r="M443" s="547">
        <v>0.61302000000000001</v>
      </c>
    </row>
    <row r="444" spans="1:13">
      <c r="A444" s="254">
        <v>434</v>
      </c>
      <c r="B444" t="s">
        <v>276</v>
      </c>
      <c r="C444" s="547">
        <v>590.70000000000005</v>
      </c>
      <c r="D444" s="548">
        <v>591.79999999999995</v>
      </c>
      <c r="E444" s="548">
        <v>586.69999999999993</v>
      </c>
      <c r="F444" s="548">
        <v>582.69999999999993</v>
      </c>
      <c r="G444" s="548">
        <v>577.59999999999991</v>
      </c>
      <c r="H444" s="548">
        <v>595.79999999999995</v>
      </c>
      <c r="I444" s="548">
        <v>600.89999999999986</v>
      </c>
      <c r="J444" s="548">
        <v>604.9</v>
      </c>
      <c r="K444" s="547">
        <v>596.9</v>
      </c>
      <c r="L444" s="547">
        <v>587.79999999999995</v>
      </c>
      <c r="M444" s="547">
        <v>2.34829</v>
      </c>
    </row>
    <row r="445" spans="1:13">
      <c r="A445" s="254">
        <v>435</v>
      </c>
      <c r="B445" t="s">
        <v>501</v>
      </c>
      <c r="C445" s="547">
        <v>982.05</v>
      </c>
      <c r="D445" s="548">
        <v>975.0333333333333</v>
      </c>
      <c r="E445" s="548">
        <v>955.06666666666661</v>
      </c>
      <c r="F445" s="548">
        <v>928.08333333333326</v>
      </c>
      <c r="G445" s="548">
        <v>908.11666666666656</v>
      </c>
      <c r="H445" s="548">
        <v>1002.0166666666667</v>
      </c>
      <c r="I445" s="548">
        <v>1021.9833333333333</v>
      </c>
      <c r="J445" s="548">
        <v>1048.9666666666667</v>
      </c>
      <c r="K445" s="547">
        <v>995</v>
      </c>
      <c r="L445" s="547">
        <v>948.05</v>
      </c>
      <c r="M445" s="547">
        <v>0.20075999999999999</v>
      </c>
    </row>
    <row r="446" spans="1:13">
      <c r="A446" s="254">
        <v>436</v>
      </c>
      <c r="B446" t="s">
        <v>502</v>
      </c>
      <c r="C446" s="547">
        <v>442.1</v>
      </c>
      <c r="D446" s="548">
        <v>441.0333333333333</v>
      </c>
      <c r="E446" s="548">
        <v>397.46666666666658</v>
      </c>
      <c r="F446" s="548">
        <v>352.83333333333326</v>
      </c>
      <c r="G446" s="548">
        <v>309.26666666666654</v>
      </c>
      <c r="H446" s="548">
        <v>485.66666666666663</v>
      </c>
      <c r="I446" s="548">
        <v>529.23333333333335</v>
      </c>
      <c r="J446" s="548">
        <v>573.86666666666667</v>
      </c>
      <c r="K446" s="547">
        <v>484.6</v>
      </c>
      <c r="L446" s="547">
        <v>396.4</v>
      </c>
      <c r="M446" s="547">
        <v>55.877800000000001</v>
      </c>
    </row>
    <row r="447" spans="1:13">
      <c r="A447" s="254">
        <v>437</v>
      </c>
      <c r="B447" t="s">
        <v>503</v>
      </c>
      <c r="C447" s="547">
        <v>7266.3</v>
      </c>
      <c r="D447" s="548">
        <v>7289.2</v>
      </c>
      <c r="E447" s="548">
        <v>7178.4</v>
      </c>
      <c r="F447" s="548">
        <v>7090.5</v>
      </c>
      <c r="G447" s="548">
        <v>6979.7</v>
      </c>
      <c r="H447" s="548">
        <v>7377.0999999999995</v>
      </c>
      <c r="I447" s="548">
        <v>7487.9000000000005</v>
      </c>
      <c r="J447" s="548">
        <v>7575.7999999999993</v>
      </c>
      <c r="K447" s="547">
        <v>7400</v>
      </c>
      <c r="L447" s="547">
        <v>7201.3</v>
      </c>
      <c r="M447" s="547">
        <v>8.5879999999999998E-2</v>
      </c>
    </row>
    <row r="448" spans="1:13">
      <c r="A448" s="254">
        <v>438</v>
      </c>
      <c r="B448" t="s">
        <v>504</v>
      </c>
      <c r="C448" s="547">
        <v>268.2</v>
      </c>
      <c r="D448" s="548">
        <v>268.01666666666665</v>
      </c>
      <c r="E448" s="548">
        <v>262.23333333333329</v>
      </c>
      <c r="F448" s="548">
        <v>256.26666666666665</v>
      </c>
      <c r="G448" s="548">
        <v>250.48333333333329</v>
      </c>
      <c r="H448" s="548">
        <v>273.98333333333329</v>
      </c>
      <c r="I448" s="548">
        <v>279.76666666666659</v>
      </c>
      <c r="J448" s="548">
        <v>285.73333333333329</v>
      </c>
      <c r="K448" s="547">
        <v>273.8</v>
      </c>
      <c r="L448" s="547">
        <v>262.05</v>
      </c>
      <c r="M448" s="547">
        <v>2.09274</v>
      </c>
    </row>
    <row r="449" spans="1:13">
      <c r="A449" s="254">
        <v>439</v>
      </c>
      <c r="B449" t="s">
        <v>505</v>
      </c>
      <c r="C449" s="547">
        <v>29.85</v>
      </c>
      <c r="D449" s="548">
        <v>29.866666666666664</v>
      </c>
      <c r="E449" s="548">
        <v>29.583333333333329</v>
      </c>
      <c r="F449" s="548">
        <v>29.316666666666666</v>
      </c>
      <c r="G449" s="548">
        <v>29.033333333333331</v>
      </c>
      <c r="H449" s="548">
        <v>30.133333333333326</v>
      </c>
      <c r="I449" s="548">
        <v>30.416666666666664</v>
      </c>
      <c r="J449" s="548">
        <v>30.683333333333323</v>
      </c>
      <c r="K449" s="547">
        <v>30.15</v>
      </c>
      <c r="L449" s="547">
        <v>29.6</v>
      </c>
      <c r="M449" s="547">
        <v>31.675260000000002</v>
      </c>
    </row>
    <row r="450" spans="1:13">
      <c r="A450" s="254">
        <v>440</v>
      </c>
      <c r="B450" t="s">
        <v>189</v>
      </c>
      <c r="C450" s="547">
        <v>618.70000000000005</v>
      </c>
      <c r="D450" s="548">
        <v>622</v>
      </c>
      <c r="E450" s="548">
        <v>612.45000000000005</v>
      </c>
      <c r="F450" s="548">
        <v>606.20000000000005</v>
      </c>
      <c r="G450" s="548">
        <v>596.65000000000009</v>
      </c>
      <c r="H450" s="548">
        <v>628.25</v>
      </c>
      <c r="I450" s="548">
        <v>637.79999999999995</v>
      </c>
      <c r="J450" s="548">
        <v>644.04999999999995</v>
      </c>
      <c r="K450" s="547">
        <v>631.54999999999995</v>
      </c>
      <c r="L450" s="547">
        <v>615.75</v>
      </c>
      <c r="M450" s="547">
        <v>18.911180000000002</v>
      </c>
    </row>
    <row r="451" spans="1:13">
      <c r="A451" s="254">
        <v>441</v>
      </c>
      <c r="B451" t="s">
        <v>768</v>
      </c>
      <c r="C451" s="547">
        <v>14285.4</v>
      </c>
      <c r="D451" s="548">
        <v>14297.683333333334</v>
      </c>
      <c r="E451" s="548">
        <v>13990.366666666669</v>
      </c>
      <c r="F451" s="548">
        <v>13695.333333333334</v>
      </c>
      <c r="G451" s="548">
        <v>13388.016666666668</v>
      </c>
      <c r="H451" s="548">
        <v>14592.716666666669</v>
      </c>
      <c r="I451" s="548">
        <v>14900.033333333335</v>
      </c>
      <c r="J451" s="548">
        <v>15195.066666666669</v>
      </c>
      <c r="K451" s="547">
        <v>14605</v>
      </c>
      <c r="L451" s="547">
        <v>14002.65</v>
      </c>
      <c r="M451" s="547">
        <v>1.8339999999999999E-2</v>
      </c>
    </row>
    <row r="452" spans="1:13">
      <c r="A452" s="254">
        <v>442</v>
      </c>
      <c r="B452" t="s">
        <v>178</v>
      </c>
      <c r="C452" s="547">
        <v>580.35</v>
      </c>
      <c r="D452" s="548">
        <v>583.46666666666658</v>
      </c>
      <c r="E452" s="548">
        <v>572.43333333333317</v>
      </c>
      <c r="F452" s="548">
        <v>564.51666666666654</v>
      </c>
      <c r="G452" s="548">
        <v>553.48333333333312</v>
      </c>
      <c r="H452" s="548">
        <v>591.38333333333321</v>
      </c>
      <c r="I452" s="548">
        <v>602.41666666666674</v>
      </c>
      <c r="J452" s="548">
        <v>610.33333333333326</v>
      </c>
      <c r="K452" s="547">
        <v>594.5</v>
      </c>
      <c r="L452" s="547">
        <v>575.54999999999995</v>
      </c>
      <c r="M452" s="547">
        <v>60.472580000000001</v>
      </c>
    </row>
    <row r="453" spans="1:13">
      <c r="A453" s="254">
        <v>443</v>
      </c>
      <c r="B453" t="s">
        <v>769</v>
      </c>
      <c r="C453" s="547">
        <v>107.35</v>
      </c>
      <c r="D453" s="548">
        <v>109.03333333333335</v>
      </c>
      <c r="E453" s="548">
        <v>105.41666666666669</v>
      </c>
      <c r="F453" s="548">
        <v>103.48333333333333</v>
      </c>
      <c r="G453" s="548">
        <v>99.866666666666674</v>
      </c>
      <c r="H453" s="548">
        <v>110.9666666666667</v>
      </c>
      <c r="I453" s="548">
        <v>114.58333333333334</v>
      </c>
      <c r="J453" s="548">
        <v>116.51666666666671</v>
      </c>
      <c r="K453" s="547">
        <v>112.65</v>
      </c>
      <c r="L453" s="547">
        <v>107.1</v>
      </c>
      <c r="M453" s="547">
        <v>19.664429999999999</v>
      </c>
    </row>
    <row r="454" spans="1:13">
      <c r="A454" s="254">
        <v>444</v>
      </c>
      <c r="B454" t="s">
        <v>770</v>
      </c>
      <c r="C454" s="547">
        <v>1057.6500000000001</v>
      </c>
      <c r="D454" s="548">
        <v>1057.0333333333333</v>
      </c>
      <c r="E454" s="548">
        <v>1032.2166666666667</v>
      </c>
      <c r="F454" s="548">
        <v>1006.7833333333333</v>
      </c>
      <c r="G454" s="548">
        <v>981.9666666666667</v>
      </c>
      <c r="H454" s="548">
        <v>1082.4666666666667</v>
      </c>
      <c r="I454" s="548">
        <v>1107.2833333333333</v>
      </c>
      <c r="J454" s="548">
        <v>1132.7166666666667</v>
      </c>
      <c r="K454" s="547">
        <v>1081.8499999999999</v>
      </c>
      <c r="L454" s="547">
        <v>1031.5999999999999</v>
      </c>
      <c r="M454" s="547">
        <v>5.6624100000000004</v>
      </c>
    </row>
    <row r="455" spans="1:13">
      <c r="A455" s="254">
        <v>445</v>
      </c>
      <c r="B455" t="s">
        <v>184</v>
      </c>
      <c r="C455" s="547">
        <v>3073.1</v>
      </c>
      <c r="D455" s="548">
        <v>3083.8333333333335</v>
      </c>
      <c r="E455" s="548">
        <v>3034.8166666666671</v>
      </c>
      <c r="F455" s="548">
        <v>2996.5333333333338</v>
      </c>
      <c r="G455" s="548">
        <v>2947.5166666666673</v>
      </c>
      <c r="H455" s="548">
        <v>3122.1166666666668</v>
      </c>
      <c r="I455" s="548">
        <v>3171.1333333333332</v>
      </c>
      <c r="J455" s="548">
        <v>3209.4166666666665</v>
      </c>
      <c r="K455" s="547">
        <v>3132.85</v>
      </c>
      <c r="L455" s="547">
        <v>3045.55</v>
      </c>
      <c r="M455" s="547">
        <v>36.784260000000003</v>
      </c>
    </row>
    <row r="456" spans="1:13">
      <c r="A456" s="254">
        <v>446</v>
      </c>
      <c r="B456" t="s">
        <v>806</v>
      </c>
      <c r="C456" s="547">
        <v>632.15</v>
      </c>
      <c r="D456" s="548">
        <v>634.0333333333333</v>
      </c>
      <c r="E456" s="548">
        <v>622.36666666666656</v>
      </c>
      <c r="F456" s="548">
        <v>612.58333333333326</v>
      </c>
      <c r="G456" s="548">
        <v>600.91666666666652</v>
      </c>
      <c r="H456" s="548">
        <v>643.81666666666661</v>
      </c>
      <c r="I456" s="548">
        <v>655.48333333333335</v>
      </c>
      <c r="J456" s="548">
        <v>665.26666666666665</v>
      </c>
      <c r="K456" s="547">
        <v>645.70000000000005</v>
      </c>
      <c r="L456" s="547">
        <v>624.25</v>
      </c>
      <c r="M456" s="547">
        <v>85.565989999999999</v>
      </c>
    </row>
    <row r="457" spans="1:13">
      <c r="A457" s="254">
        <v>447</v>
      </c>
      <c r="B457" t="s">
        <v>179</v>
      </c>
      <c r="C457" s="547">
        <v>2814.3</v>
      </c>
      <c r="D457" s="548">
        <v>2831.7666666666664</v>
      </c>
      <c r="E457" s="548">
        <v>2772.5333333333328</v>
      </c>
      <c r="F457" s="548">
        <v>2730.7666666666664</v>
      </c>
      <c r="G457" s="548">
        <v>2671.5333333333328</v>
      </c>
      <c r="H457" s="548">
        <v>2873.5333333333328</v>
      </c>
      <c r="I457" s="548">
        <v>2932.7666666666664</v>
      </c>
      <c r="J457" s="548">
        <v>2974.5333333333328</v>
      </c>
      <c r="K457" s="547">
        <v>2891</v>
      </c>
      <c r="L457" s="547">
        <v>2790</v>
      </c>
      <c r="M457" s="547">
        <v>2.8537499999999998</v>
      </c>
    </row>
    <row r="458" spans="1:13">
      <c r="A458" s="254">
        <v>448</v>
      </c>
      <c r="B458" t="s">
        <v>506</v>
      </c>
      <c r="C458" s="547">
        <v>1066.0999999999999</v>
      </c>
      <c r="D458" s="548">
        <v>1070.9333333333334</v>
      </c>
      <c r="E458" s="548">
        <v>1057.8666666666668</v>
      </c>
      <c r="F458" s="548">
        <v>1049.6333333333334</v>
      </c>
      <c r="G458" s="548">
        <v>1036.5666666666668</v>
      </c>
      <c r="H458" s="548">
        <v>1079.1666666666667</v>
      </c>
      <c r="I458" s="548">
        <v>1092.2333333333333</v>
      </c>
      <c r="J458" s="548">
        <v>1100.4666666666667</v>
      </c>
      <c r="K458" s="547">
        <v>1084</v>
      </c>
      <c r="L458" s="547">
        <v>1062.7</v>
      </c>
      <c r="M458" s="547">
        <v>0.17412</v>
      </c>
    </row>
    <row r="459" spans="1:13">
      <c r="A459" s="254">
        <v>449</v>
      </c>
      <c r="B459" t="s">
        <v>181</v>
      </c>
      <c r="C459" s="547">
        <v>131.85</v>
      </c>
      <c r="D459" s="548">
        <v>132.03333333333333</v>
      </c>
      <c r="E459" s="548">
        <v>130.86666666666667</v>
      </c>
      <c r="F459" s="548">
        <v>129.88333333333335</v>
      </c>
      <c r="G459" s="548">
        <v>128.7166666666667</v>
      </c>
      <c r="H459" s="548">
        <v>133.01666666666665</v>
      </c>
      <c r="I459" s="548">
        <v>134.18333333333334</v>
      </c>
      <c r="J459" s="548">
        <v>135.16666666666663</v>
      </c>
      <c r="K459" s="547">
        <v>133.19999999999999</v>
      </c>
      <c r="L459" s="547">
        <v>131.05000000000001</v>
      </c>
      <c r="M459" s="547">
        <v>36.137790000000003</v>
      </c>
    </row>
    <row r="460" spans="1:13">
      <c r="A460" s="254">
        <v>450</v>
      </c>
      <c r="B460" t="s">
        <v>180</v>
      </c>
      <c r="C460" s="547">
        <v>330.15</v>
      </c>
      <c r="D460" s="548">
        <v>329.95</v>
      </c>
      <c r="E460" s="548">
        <v>325.64999999999998</v>
      </c>
      <c r="F460" s="548">
        <v>321.14999999999998</v>
      </c>
      <c r="G460" s="548">
        <v>316.84999999999997</v>
      </c>
      <c r="H460" s="548">
        <v>334.45</v>
      </c>
      <c r="I460" s="548">
        <v>338.75000000000006</v>
      </c>
      <c r="J460" s="548">
        <v>343.25</v>
      </c>
      <c r="K460" s="547">
        <v>334.25</v>
      </c>
      <c r="L460" s="547">
        <v>325.45</v>
      </c>
      <c r="M460" s="547">
        <v>521.50941</v>
      </c>
    </row>
    <row r="461" spans="1:13">
      <c r="A461" s="254">
        <v>451</v>
      </c>
      <c r="B461" t="s">
        <v>182</v>
      </c>
      <c r="C461" s="547">
        <v>91.1</v>
      </c>
      <c r="D461" s="548">
        <v>91.116666666666674</v>
      </c>
      <c r="E461" s="548">
        <v>89.783333333333346</v>
      </c>
      <c r="F461" s="548">
        <v>88.466666666666669</v>
      </c>
      <c r="G461" s="548">
        <v>87.13333333333334</v>
      </c>
      <c r="H461" s="548">
        <v>92.433333333333351</v>
      </c>
      <c r="I461" s="548">
        <v>93.766666666666666</v>
      </c>
      <c r="J461" s="548">
        <v>95.083333333333357</v>
      </c>
      <c r="K461" s="547">
        <v>92.45</v>
      </c>
      <c r="L461" s="547">
        <v>89.8</v>
      </c>
      <c r="M461" s="547">
        <v>669.47754999999995</v>
      </c>
    </row>
    <row r="462" spans="1:13">
      <c r="A462" s="254">
        <v>452</v>
      </c>
      <c r="B462" t="s">
        <v>771</v>
      </c>
      <c r="C462" s="547">
        <v>43.6</v>
      </c>
      <c r="D462" s="548">
        <v>43.616666666666667</v>
      </c>
      <c r="E462" s="548">
        <v>43.133333333333333</v>
      </c>
      <c r="F462" s="548">
        <v>42.666666666666664</v>
      </c>
      <c r="G462" s="548">
        <v>42.18333333333333</v>
      </c>
      <c r="H462" s="548">
        <v>44.083333333333336</v>
      </c>
      <c r="I462" s="548">
        <v>44.56666666666667</v>
      </c>
      <c r="J462" s="548">
        <v>45.033333333333339</v>
      </c>
      <c r="K462" s="547">
        <v>44.1</v>
      </c>
      <c r="L462" s="547">
        <v>43.15</v>
      </c>
      <c r="M462" s="547">
        <v>39.504289999999997</v>
      </c>
    </row>
    <row r="463" spans="1:13">
      <c r="A463" s="254">
        <v>453</v>
      </c>
      <c r="B463" t="s">
        <v>183</v>
      </c>
      <c r="C463" s="547">
        <v>696.8</v>
      </c>
      <c r="D463" s="548">
        <v>695.93333333333339</v>
      </c>
      <c r="E463" s="548">
        <v>688.36666666666679</v>
      </c>
      <c r="F463" s="548">
        <v>679.93333333333339</v>
      </c>
      <c r="G463" s="548">
        <v>672.36666666666679</v>
      </c>
      <c r="H463" s="548">
        <v>704.36666666666679</v>
      </c>
      <c r="I463" s="548">
        <v>711.93333333333339</v>
      </c>
      <c r="J463" s="548">
        <v>720.36666666666679</v>
      </c>
      <c r="K463" s="547">
        <v>703.5</v>
      </c>
      <c r="L463" s="547">
        <v>687.5</v>
      </c>
      <c r="M463" s="547">
        <v>159.57482999999999</v>
      </c>
    </row>
    <row r="464" spans="1:13">
      <c r="A464" s="254">
        <v>454</v>
      </c>
      <c r="B464" t="s">
        <v>507</v>
      </c>
      <c r="C464" s="547">
        <v>3165.5</v>
      </c>
      <c r="D464" s="548">
        <v>3150.5499999999997</v>
      </c>
      <c r="E464" s="548">
        <v>3115.0999999999995</v>
      </c>
      <c r="F464" s="548">
        <v>3064.7</v>
      </c>
      <c r="G464" s="548">
        <v>3029.2499999999995</v>
      </c>
      <c r="H464" s="548">
        <v>3200.9499999999994</v>
      </c>
      <c r="I464" s="548">
        <v>3236.3999999999992</v>
      </c>
      <c r="J464" s="548">
        <v>3286.7999999999993</v>
      </c>
      <c r="K464" s="547">
        <v>3186</v>
      </c>
      <c r="L464" s="547">
        <v>3100.15</v>
      </c>
      <c r="M464" s="547">
        <v>0.22292999999999999</v>
      </c>
    </row>
    <row r="465" spans="1:13">
      <c r="A465" s="254">
        <v>455</v>
      </c>
      <c r="B465" t="s">
        <v>185</v>
      </c>
      <c r="C465" s="547">
        <v>980.45</v>
      </c>
      <c r="D465" s="548">
        <v>982.81666666666672</v>
      </c>
      <c r="E465" s="548">
        <v>969.03333333333342</v>
      </c>
      <c r="F465" s="548">
        <v>957.61666666666667</v>
      </c>
      <c r="G465" s="548">
        <v>943.83333333333337</v>
      </c>
      <c r="H465" s="548">
        <v>994.23333333333346</v>
      </c>
      <c r="I465" s="548">
        <v>1008.0166666666668</v>
      </c>
      <c r="J465" s="548">
        <v>1019.4333333333335</v>
      </c>
      <c r="K465" s="547">
        <v>996.6</v>
      </c>
      <c r="L465" s="547">
        <v>971.4</v>
      </c>
      <c r="M465" s="547">
        <v>22.277239999999999</v>
      </c>
    </row>
    <row r="466" spans="1:13">
      <c r="A466" s="254">
        <v>456</v>
      </c>
      <c r="B466" t="s">
        <v>277</v>
      </c>
      <c r="C466" s="547">
        <v>136.85</v>
      </c>
      <c r="D466" s="548">
        <v>136.51666666666668</v>
      </c>
      <c r="E466" s="548">
        <v>135.38333333333335</v>
      </c>
      <c r="F466" s="548">
        <v>133.91666666666669</v>
      </c>
      <c r="G466" s="548">
        <v>132.78333333333336</v>
      </c>
      <c r="H466" s="548">
        <v>137.98333333333335</v>
      </c>
      <c r="I466" s="548">
        <v>139.11666666666667</v>
      </c>
      <c r="J466" s="548">
        <v>140.58333333333334</v>
      </c>
      <c r="K466" s="547">
        <v>137.65</v>
      </c>
      <c r="L466" s="547">
        <v>135.05000000000001</v>
      </c>
      <c r="M466" s="547">
        <v>2.3729499999999999</v>
      </c>
    </row>
    <row r="467" spans="1:13">
      <c r="A467" s="254">
        <v>457</v>
      </c>
      <c r="B467" t="s">
        <v>164</v>
      </c>
      <c r="C467" s="547">
        <v>978.85</v>
      </c>
      <c r="D467" s="548">
        <v>983.91666666666663</v>
      </c>
      <c r="E467" s="548">
        <v>970.33333333333326</v>
      </c>
      <c r="F467" s="548">
        <v>961.81666666666661</v>
      </c>
      <c r="G467" s="548">
        <v>948.23333333333323</v>
      </c>
      <c r="H467" s="548">
        <v>992.43333333333328</v>
      </c>
      <c r="I467" s="548">
        <v>1006.0166666666665</v>
      </c>
      <c r="J467" s="548">
        <v>1014.5333333333333</v>
      </c>
      <c r="K467" s="547">
        <v>997.5</v>
      </c>
      <c r="L467" s="547">
        <v>975.4</v>
      </c>
      <c r="M467" s="547">
        <v>4.5159200000000004</v>
      </c>
    </row>
    <row r="468" spans="1:13">
      <c r="A468" s="254">
        <v>458</v>
      </c>
      <c r="B468" t="s">
        <v>508</v>
      </c>
      <c r="C468" s="547">
        <v>1157</v>
      </c>
      <c r="D468" s="548">
        <v>1174.1333333333334</v>
      </c>
      <c r="E468" s="548">
        <v>1120.4666666666669</v>
      </c>
      <c r="F468" s="548">
        <v>1083.9333333333334</v>
      </c>
      <c r="G468" s="548">
        <v>1030.2666666666669</v>
      </c>
      <c r="H468" s="548">
        <v>1210.666666666667</v>
      </c>
      <c r="I468" s="548">
        <v>1264.3333333333335</v>
      </c>
      <c r="J468" s="548">
        <v>1300.866666666667</v>
      </c>
      <c r="K468" s="547">
        <v>1227.8</v>
      </c>
      <c r="L468" s="547">
        <v>1137.5999999999999</v>
      </c>
      <c r="M468" s="547">
        <v>0.64102000000000003</v>
      </c>
    </row>
    <row r="469" spans="1:13">
      <c r="A469" s="254">
        <v>459</v>
      </c>
      <c r="B469" t="s">
        <v>509</v>
      </c>
      <c r="C469" s="547">
        <v>920.95</v>
      </c>
      <c r="D469" s="548">
        <v>925.9</v>
      </c>
      <c r="E469" s="548">
        <v>908.59999999999991</v>
      </c>
      <c r="F469" s="548">
        <v>896.24999999999989</v>
      </c>
      <c r="G469" s="548">
        <v>878.94999999999982</v>
      </c>
      <c r="H469" s="548">
        <v>938.25</v>
      </c>
      <c r="I469" s="548">
        <v>955.55</v>
      </c>
      <c r="J469" s="548">
        <v>967.90000000000009</v>
      </c>
      <c r="K469" s="547">
        <v>943.2</v>
      </c>
      <c r="L469" s="547">
        <v>913.55</v>
      </c>
      <c r="M469" s="547">
        <v>2.35914</v>
      </c>
    </row>
    <row r="470" spans="1:13">
      <c r="A470" s="254">
        <v>460</v>
      </c>
      <c r="B470" t="s">
        <v>510</v>
      </c>
      <c r="C470" s="547">
        <v>1325.05</v>
      </c>
      <c r="D470" s="548">
        <v>1338.4666666666667</v>
      </c>
      <c r="E470" s="548">
        <v>1306.9333333333334</v>
      </c>
      <c r="F470" s="548">
        <v>1288.8166666666666</v>
      </c>
      <c r="G470" s="548">
        <v>1257.2833333333333</v>
      </c>
      <c r="H470" s="548">
        <v>1356.5833333333335</v>
      </c>
      <c r="I470" s="548">
        <v>1388.1166666666668</v>
      </c>
      <c r="J470" s="548">
        <v>1406.2333333333336</v>
      </c>
      <c r="K470" s="547">
        <v>1370</v>
      </c>
      <c r="L470" s="547">
        <v>1320.35</v>
      </c>
      <c r="M470" s="547">
        <v>0.17701</v>
      </c>
    </row>
    <row r="471" spans="1:13">
      <c r="A471" s="254">
        <v>461</v>
      </c>
      <c r="B471" t="s">
        <v>186</v>
      </c>
      <c r="C471" s="547">
        <v>1460.4</v>
      </c>
      <c r="D471" s="548">
        <v>1464.3</v>
      </c>
      <c r="E471" s="548">
        <v>1445.6</v>
      </c>
      <c r="F471" s="548">
        <v>1430.8</v>
      </c>
      <c r="G471" s="548">
        <v>1412.1</v>
      </c>
      <c r="H471" s="548">
        <v>1479.1</v>
      </c>
      <c r="I471" s="548">
        <v>1497.8000000000002</v>
      </c>
      <c r="J471" s="548">
        <v>1512.6</v>
      </c>
      <c r="K471" s="547">
        <v>1483</v>
      </c>
      <c r="L471" s="547">
        <v>1449.5</v>
      </c>
      <c r="M471" s="547">
        <v>20.96959</v>
      </c>
    </row>
    <row r="472" spans="1:13">
      <c r="A472" s="254">
        <v>462</v>
      </c>
      <c r="B472" t="s">
        <v>187</v>
      </c>
      <c r="C472" s="547">
        <v>2538.1999999999998</v>
      </c>
      <c r="D472" s="548">
        <v>2554.4166666666665</v>
      </c>
      <c r="E472" s="548">
        <v>2508.833333333333</v>
      </c>
      <c r="F472" s="548">
        <v>2479.4666666666667</v>
      </c>
      <c r="G472" s="548">
        <v>2433.8833333333332</v>
      </c>
      <c r="H472" s="548">
        <v>2583.7833333333328</v>
      </c>
      <c r="I472" s="548">
        <v>2629.3666666666659</v>
      </c>
      <c r="J472" s="548">
        <v>2658.7333333333327</v>
      </c>
      <c r="K472" s="547">
        <v>2600</v>
      </c>
      <c r="L472" s="547">
        <v>2525.0500000000002</v>
      </c>
      <c r="M472" s="547">
        <v>3.2201900000000001</v>
      </c>
    </row>
    <row r="473" spans="1:13">
      <c r="A473" s="254">
        <v>463</v>
      </c>
      <c r="B473" t="s">
        <v>188</v>
      </c>
      <c r="C473" s="547">
        <v>345.45</v>
      </c>
      <c r="D473" s="548">
        <v>347.2</v>
      </c>
      <c r="E473" s="548">
        <v>340.5</v>
      </c>
      <c r="F473" s="548">
        <v>335.55</v>
      </c>
      <c r="G473" s="548">
        <v>328.85</v>
      </c>
      <c r="H473" s="548">
        <v>352.15</v>
      </c>
      <c r="I473" s="548">
        <v>358.84999999999991</v>
      </c>
      <c r="J473" s="548">
        <v>363.79999999999995</v>
      </c>
      <c r="K473" s="547">
        <v>353.9</v>
      </c>
      <c r="L473" s="547">
        <v>342.25</v>
      </c>
      <c r="M473" s="547">
        <v>48.741849999999999</v>
      </c>
    </row>
    <row r="474" spans="1:13">
      <c r="A474" s="254">
        <v>464</v>
      </c>
      <c r="B474" t="s">
        <v>511</v>
      </c>
      <c r="C474" s="547">
        <v>768.4</v>
      </c>
      <c r="D474" s="548">
        <v>758.88333333333333</v>
      </c>
      <c r="E474" s="548">
        <v>739.76666666666665</v>
      </c>
      <c r="F474" s="548">
        <v>711.13333333333333</v>
      </c>
      <c r="G474" s="548">
        <v>692.01666666666665</v>
      </c>
      <c r="H474" s="548">
        <v>787.51666666666665</v>
      </c>
      <c r="I474" s="548">
        <v>806.63333333333321</v>
      </c>
      <c r="J474" s="548">
        <v>835.26666666666665</v>
      </c>
      <c r="K474" s="547">
        <v>778</v>
      </c>
      <c r="L474" s="547">
        <v>730.25</v>
      </c>
      <c r="M474" s="547">
        <v>13.48015</v>
      </c>
    </row>
    <row r="475" spans="1:13">
      <c r="A475" s="254">
        <v>465</v>
      </c>
      <c r="B475" t="s">
        <v>512</v>
      </c>
      <c r="C475" s="547">
        <v>13.95</v>
      </c>
      <c r="D475" s="548">
        <v>13.799999999999999</v>
      </c>
      <c r="E475" s="548">
        <v>13.549999999999997</v>
      </c>
      <c r="F475" s="548">
        <v>13.149999999999999</v>
      </c>
      <c r="G475" s="548">
        <v>12.899999999999997</v>
      </c>
      <c r="H475" s="548">
        <v>14.199999999999998</v>
      </c>
      <c r="I475" s="548">
        <v>14.450000000000001</v>
      </c>
      <c r="J475" s="548">
        <v>14.849999999999998</v>
      </c>
      <c r="K475" s="547">
        <v>14.05</v>
      </c>
      <c r="L475" s="547">
        <v>13.4</v>
      </c>
      <c r="M475" s="547">
        <v>122.37871</v>
      </c>
    </row>
    <row r="476" spans="1:13">
      <c r="A476" s="254">
        <v>466</v>
      </c>
      <c r="B476" t="s">
        <v>513</v>
      </c>
      <c r="C476" s="547">
        <v>1028.5</v>
      </c>
      <c r="D476" s="548">
        <v>1030.3999999999999</v>
      </c>
      <c r="E476" s="548">
        <v>1012.0999999999997</v>
      </c>
      <c r="F476" s="548">
        <v>995.69999999999982</v>
      </c>
      <c r="G476" s="548">
        <v>977.39999999999964</v>
      </c>
      <c r="H476" s="548">
        <v>1046.7999999999997</v>
      </c>
      <c r="I476" s="548">
        <v>1065.0999999999999</v>
      </c>
      <c r="J476" s="548">
        <v>1081.4999999999998</v>
      </c>
      <c r="K476" s="547">
        <v>1048.7</v>
      </c>
      <c r="L476" s="547">
        <v>1014</v>
      </c>
      <c r="M476" s="547">
        <v>4.2107599999999996</v>
      </c>
    </row>
    <row r="477" spans="1:13">
      <c r="A477" s="254">
        <v>467</v>
      </c>
      <c r="B477" t="s">
        <v>514</v>
      </c>
      <c r="C477" s="547">
        <v>14.25</v>
      </c>
      <c r="D477" s="548">
        <v>14.166666666666666</v>
      </c>
      <c r="E477" s="548">
        <v>13.083333333333332</v>
      </c>
      <c r="F477" s="548">
        <v>11.916666666666666</v>
      </c>
      <c r="G477" s="548">
        <v>10.833333333333332</v>
      </c>
      <c r="H477" s="548">
        <v>15.333333333333332</v>
      </c>
      <c r="I477" s="548">
        <v>16.416666666666664</v>
      </c>
      <c r="J477" s="548">
        <v>17.583333333333332</v>
      </c>
      <c r="K477" s="547">
        <v>15.25</v>
      </c>
      <c r="L477" s="547">
        <v>13</v>
      </c>
      <c r="M477" s="547">
        <v>817.71070999999995</v>
      </c>
    </row>
    <row r="478" spans="1:13">
      <c r="A478" s="254">
        <v>468</v>
      </c>
      <c r="B478" t="s">
        <v>515</v>
      </c>
      <c r="C478" s="547">
        <v>367.6</v>
      </c>
      <c r="D478" s="548">
        <v>365.59999999999997</v>
      </c>
      <c r="E478" s="548">
        <v>356.19999999999993</v>
      </c>
      <c r="F478" s="548">
        <v>344.79999999999995</v>
      </c>
      <c r="G478" s="548">
        <v>335.39999999999992</v>
      </c>
      <c r="H478" s="548">
        <v>376.99999999999994</v>
      </c>
      <c r="I478" s="548">
        <v>386.39999999999992</v>
      </c>
      <c r="J478" s="548">
        <v>397.79999999999995</v>
      </c>
      <c r="K478" s="547">
        <v>375</v>
      </c>
      <c r="L478" s="547">
        <v>354.2</v>
      </c>
      <c r="M478" s="547">
        <v>4.6054500000000003</v>
      </c>
    </row>
    <row r="479" spans="1:13">
      <c r="A479" s="254">
        <v>469</v>
      </c>
      <c r="B479" t="s">
        <v>194</v>
      </c>
      <c r="C479" s="547">
        <v>539</v>
      </c>
      <c r="D479" s="548">
        <v>535.63333333333333</v>
      </c>
      <c r="E479" s="548">
        <v>528.66666666666663</v>
      </c>
      <c r="F479" s="548">
        <v>518.33333333333326</v>
      </c>
      <c r="G479" s="548">
        <v>511.36666666666656</v>
      </c>
      <c r="H479" s="548">
        <v>545.9666666666667</v>
      </c>
      <c r="I479" s="548">
        <v>552.93333333333339</v>
      </c>
      <c r="J479" s="548">
        <v>563.26666666666677</v>
      </c>
      <c r="K479" s="547">
        <v>542.6</v>
      </c>
      <c r="L479" s="547">
        <v>525.29999999999995</v>
      </c>
      <c r="M479" s="547">
        <v>29.345890000000001</v>
      </c>
    </row>
    <row r="480" spans="1:13">
      <c r="A480" s="254">
        <v>470</v>
      </c>
      <c r="B480" t="s">
        <v>191</v>
      </c>
      <c r="C480" s="547">
        <v>242.4</v>
      </c>
      <c r="D480" s="548">
        <v>243.63333333333333</v>
      </c>
      <c r="E480" s="548">
        <v>240.16666666666666</v>
      </c>
      <c r="F480" s="548">
        <v>237.93333333333334</v>
      </c>
      <c r="G480" s="548">
        <v>234.46666666666667</v>
      </c>
      <c r="H480" s="548">
        <v>245.86666666666665</v>
      </c>
      <c r="I480" s="548">
        <v>249.33333333333334</v>
      </c>
      <c r="J480" s="548">
        <v>251.56666666666663</v>
      </c>
      <c r="K480" s="547">
        <v>247.1</v>
      </c>
      <c r="L480" s="547">
        <v>241.4</v>
      </c>
      <c r="M480" s="547">
        <v>6.0678599999999996</v>
      </c>
    </row>
    <row r="481" spans="1:13">
      <c r="A481" s="254">
        <v>471</v>
      </c>
      <c r="B481" t="s">
        <v>786</v>
      </c>
      <c r="C481" s="547">
        <v>35.700000000000003</v>
      </c>
      <c r="D481" s="548">
        <v>35.816666666666663</v>
      </c>
      <c r="E481" s="548">
        <v>35.483333333333327</v>
      </c>
      <c r="F481" s="548">
        <v>35.266666666666666</v>
      </c>
      <c r="G481" s="548">
        <v>34.93333333333333</v>
      </c>
      <c r="H481" s="548">
        <v>36.033333333333324</v>
      </c>
      <c r="I481" s="548">
        <v>36.366666666666667</v>
      </c>
      <c r="J481" s="548">
        <v>36.583333333333321</v>
      </c>
      <c r="K481" s="547">
        <v>36.15</v>
      </c>
      <c r="L481" s="547">
        <v>35.6</v>
      </c>
      <c r="M481" s="547">
        <v>23.53623</v>
      </c>
    </row>
    <row r="482" spans="1:13">
      <c r="A482" s="254">
        <v>472</v>
      </c>
      <c r="B482" t="s">
        <v>192</v>
      </c>
      <c r="C482" s="547">
        <v>6419.2</v>
      </c>
      <c r="D482" s="548">
        <v>6451.55</v>
      </c>
      <c r="E482" s="548">
        <v>6358.6</v>
      </c>
      <c r="F482" s="548">
        <v>6298</v>
      </c>
      <c r="G482" s="548">
        <v>6205.05</v>
      </c>
      <c r="H482" s="548">
        <v>6512.1500000000005</v>
      </c>
      <c r="I482" s="548">
        <v>6605.0999999999995</v>
      </c>
      <c r="J482" s="548">
        <v>6665.7000000000007</v>
      </c>
      <c r="K482" s="547">
        <v>6544.5</v>
      </c>
      <c r="L482" s="547">
        <v>6390.95</v>
      </c>
      <c r="M482" s="547">
        <v>5.5552000000000001</v>
      </c>
    </row>
    <row r="483" spans="1:13">
      <c r="A483" s="254">
        <v>473</v>
      </c>
      <c r="B483" t="s">
        <v>193</v>
      </c>
      <c r="C483" s="547">
        <v>38.1</v>
      </c>
      <c r="D483" s="548">
        <v>37.06666666666667</v>
      </c>
      <c r="E483" s="548">
        <v>35.233333333333341</v>
      </c>
      <c r="F483" s="548">
        <v>32.366666666666674</v>
      </c>
      <c r="G483" s="548">
        <v>30.533333333333346</v>
      </c>
      <c r="H483" s="548">
        <v>39.933333333333337</v>
      </c>
      <c r="I483" s="548">
        <v>41.766666666666666</v>
      </c>
      <c r="J483" s="548">
        <v>44.633333333333333</v>
      </c>
      <c r="K483" s="547">
        <v>38.9</v>
      </c>
      <c r="L483" s="547">
        <v>34.200000000000003</v>
      </c>
      <c r="M483" s="547">
        <v>925.10035000000005</v>
      </c>
    </row>
    <row r="484" spans="1:13">
      <c r="A484" s="254">
        <v>474</v>
      </c>
      <c r="B484" t="s">
        <v>190</v>
      </c>
      <c r="C484" s="547">
        <v>1269.75</v>
      </c>
      <c r="D484" s="548">
        <v>1272.1000000000001</v>
      </c>
      <c r="E484" s="548">
        <v>1255.6000000000004</v>
      </c>
      <c r="F484" s="548">
        <v>1241.4500000000003</v>
      </c>
      <c r="G484" s="548">
        <v>1224.9500000000005</v>
      </c>
      <c r="H484" s="548">
        <v>1286.2500000000002</v>
      </c>
      <c r="I484" s="548">
        <v>1302.7499999999998</v>
      </c>
      <c r="J484" s="548">
        <v>1316.9</v>
      </c>
      <c r="K484" s="547">
        <v>1288.5999999999999</v>
      </c>
      <c r="L484" s="547">
        <v>1257.95</v>
      </c>
      <c r="M484" s="547">
        <v>10.16208</v>
      </c>
    </row>
    <row r="485" spans="1:13">
      <c r="A485" s="254">
        <v>475</v>
      </c>
      <c r="B485" t="s">
        <v>141</v>
      </c>
      <c r="C485" s="547">
        <v>564.95000000000005</v>
      </c>
      <c r="D485" s="548">
        <v>564.51666666666677</v>
      </c>
      <c r="E485" s="548">
        <v>561.08333333333348</v>
      </c>
      <c r="F485" s="548">
        <v>557.2166666666667</v>
      </c>
      <c r="G485" s="548">
        <v>553.78333333333342</v>
      </c>
      <c r="H485" s="548">
        <v>568.38333333333355</v>
      </c>
      <c r="I485" s="548">
        <v>571.81666666666672</v>
      </c>
      <c r="J485" s="548">
        <v>575.68333333333362</v>
      </c>
      <c r="K485" s="547">
        <v>567.95000000000005</v>
      </c>
      <c r="L485" s="547">
        <v>560.65</v>
      </c>
      <c r="M485" s="547">
        <v>18.900829999999999</v>
      </c>
    </row>
    <row r="486" spans="1:13">
      <c r="A486" s="254">
        <v>476</v>
      </c>
      <c r="B486" t="s">
        <v>278</v>
      </c>
      <c r="C486" s="547">
        <v>227.1</v>
      </c>
      <c r="D486" s="548">
        <v>227.51666666666665</v>
      </c>
      <c r="E486" s="548">
        <v>220.58333333333331</v>
      </c>
      <c r="F486" s="548">
        <v>214.06666666666666</v>
      </c>
      <c r="G486" s="548">
        <v>207.13333333333333</v>
      </c>
      <c r="H486" s="548">
        <v>234.0333333333333</v>
      </c>
      <c r="I486" s="548">
        <v>240.96666666666664</v>
      </c>
      <c r="J486" s="548">
        <v>247.48333333333329</v>
      </c>
      <c r="K486" s="547">
        <v>234.45</v>
      </c>
      <c r="L486" s="547">
        <v>221</v>
      </c>
      <c r="M486" s="547">
        <v>28.974309999999999</v>
      </c>
    </row>
    <row r="487" spans="1:13">
      <c r="A487" s="254">
        <v>477</v>
      </c>
      <c r="B487" t="s">
        <v>516</v>
      </c>
      <c r="C487" s="547">
        <v>2725.15</v>
      </c>
      <c r="D487" s="548">
        <v>2730</v>
      </c>
      <c r="E487" s="548">
        <v>2685</v>
      </c>
      <c r="F487" s="548">
        <v>2644.85</v>
      </c>
      <c r="G487" s="548">
        <v>2599.85</v>
      </c>
      <c r="H487" s="548">
        <v>2770.15</v>
      </c>
      <c r="I487" s="548">
        <v>2815.15</v>
      </c>
      <c r="J487" s="548">
        <v>2855.3</v>
      </c>
      <c r="K487" s="547">
        <v>2775</v>
      </c>
      <c r="L487" s="547">
        <v>2689.85</v>
      </c>
      <c r="M487" s="547">
        <v>0.22949</v>
      </c>
    </row>
    <row r="488" spans="1:13">
      <c r="A488" s="254">
        <v>478</v>
      </c>
      <c r="B488" t="s">
        <v>517</v>
      </c>
      <c r="C488" s="547">
        <v>381.9</v>
      </c>
      <c r="D488" s="548">
        <v>379.40000000000003</v>
      </c>
      <c r="E488" s="548">
        <v>372.80000000000007</v>
      </c>
      <c r="F488" s="548">
        <v>363.70000000000005</v>
      </c>
      <c r="G488" s="548">
        <v>357.10000000000008</v>
      </c>
      <c r="H488" s="548">
        <v>388.50000000000006</v>
      </c>
      <c r="I488" s="548">
        <v>395.10000000000008</v>
      </c>
      <c r="J488" s="548">
        <v>404.20000000000005</v>
      </c>
      <c r="K488" s="547">
        <v>386</v>
      </c>
      <c r="L488" s="547">
        <v>370.3</v>
      </c>
      <c r="M488" s="547">
        <v>3.4999099999999999</v>
      </c>
    </row>
    <row r="489" spans="1:13">
      <c r="A489" s="254">
        <v>479</v>
      </c>
      <c r="B489" t="s">
        <v>518</v>
      </c>
      <c r="C489" s="547">
        <v>245.25</v>
      </c>
      <c r="D489" s="548">
        <v>239.96666666666667</v>
      </c>
      <c r="E489" s="548">
        <v>233.28333333333333</v>
      </c>
      <c r="F489" s="548">
        <v>221.31666666666666</v>
      </c>
      <c r="G489" s="548">
        <v>214.63333333333333</v>
      </c>
      <c r="H489" s="548">
        <v>251.93333333333334</v>
      </c>
      <c r="I489" s="548">
        <v>258.61666666666667</v>
      </c>
      <c r="J489" s="548">
        <v>270.58333333333337</v>
      </c>
      <c r="K489" s="547">
        <v>246.65</v>
      </c>
      <c r="L489" s="547">
        <v>228</v>
      </c>
      <c r="M489" s="547">
        <v>7.7463699999999998</v>
      </c>
    </row>
    <row r="490" spans="1:13">
      <c r="A490" s="254">
        <v>480</v>
      </c>
      <c r="B490" t="s">
        <v>519</v>
      </c>
      <c r="C490" s="547">
        <v>3561.85</v>
      </c>
      <c r="D490" s="548">
        <v>3597.65</v>
      </c>
      <c r="E490" s="548">
        <v>3515.25</v>
      </c>
      <c r="F490" s="548">
        <v>3468.65</v>
      </c>
      <c r="G490" s="548">
        <v>3386.25</v>
      </c>
      <c r="H490" s="548">
        <v>3644.25</v>
      </c>
      <c r="I490" s="548">
        <v>3726.6500000000005</v>
      </c>
      <c r="J490" s="548">
        <v>3773.25</v>
      </c>
      <c r="K490" s="547">
        <v>3680.05</v>
      </c>
      <c r="L490" s="547">
        <v>3551.05</v>
      </c>
      <c r="M490" s="547">
        <v>5.7910000000000003E-2</v>
      </c>
    </row>
    <row r="491" spans="1:13">
      <c r="A491" s="254">
        <v>481</v>
      </c>
      <c r="B491" t="s">
        <v>520</v>
      </c>
      <c r="C491" s="547">
        <v>2797.8</v>
      </c>
      <c r="D491" s="548">
        <v>2831.9166666666665</v>
      </c>
      <c r="E491" s="548">
        <v>2718.8833333333332</v>
      </c>
      <c r="F491" s="548">
        <v>2639.9666666666667</v>
      </c>
      <c r="G491" s="548">
        <v>2526.9333333333334</v>
      </c>
      <c r="H491" s="548">
        <v>2910.833333333333</v>
      </c>
      <c r="I491" s="548">
        <v>3023.8666666666668</v>
      </c>
      <c r="J491" s="548">
        <v>3102.7833333333328</v>
      </c>
      <c r="K491" s="547">
        <v>2944.95</v>
      </c>
      <c r="L491" s="547">
        <v>2753</v>
      </c>
      <c r="M491" s="547">
        <v>0.36442000000000002</v>
      </c>
    </row>
    <row r="492" spans="1:13">
      <c r="A492" s="254">
        <v>482</v>
      </c>
      <c r="B492" t="s">
        <v>521</v>
      </c>
      <c r="C492" s="547">
        <v>58.45</v>
      </c>
      <c r="D492" s="548">
        <v>58.433333333333337</v>
      </c>
      <c r="E492" s="548">
        <v>57.616666666666674</v>
      </c>
      <c r="F492" s="548">
        <v>56.783333333333339</v>
      </c>
      <c r="G492" s="548">
        <v>55.966666666666676</v>
      </c>
      <c r="H492" s="548">
        <v>59.266666666666673</v>
      </c>
      <c r="I492" s="548">
        <v>60.083333333333336</v>
      </c>
      <c r="J492" s="548">
        <v>60.916666666666671</v>
      </c>
      <c r="K492" s="547">
        <v>59.25</v>
      </c>
      <c r="L492" s="547">
        <v>57.6</v>
      </c>
      <c r="M492" s="547">
        <v>30.377359999999999</v>
      </c>
    </row>
    <row r="493" spans="1:13">
      <c r="A493" s="254">
        <v>483</v>
      </c>
      <c r="B493" t="s">
        <v>522</v>
      </c>
      <c r="C493" s="547">
        <v>1079.1500000000001</v>
      </c>
      <c r="D493" s="548">
        <v>1067.9666666666667</v>
      </c>
      <c r="E493" s="548">
        <v>1045.9333333333334</v>
      </c>
      <c r="F493" s="548">
        <v>1012.7166666666667</v>
      </c>
      <c r="G493" s="548">
        <v>990.68333333333339</v>
      </c>
      <c r="H493" s="548">
        <v>1101.1833333333334</v>
      </c>
      <c r="I493" s="548">
        <v>1123.2166666666667</v>
      </c>
      <c r="J493" s="548">
        <v>1156.4333333333334</v>
      </c>
      <c r="K493" s="547">
        <v>1090</v>
      </c>
      <c r="L493" s="547">
        <v>1034.75</v>
      </c>
      <c r="M493" s="547">
        <v>0.28498000000000001</v>
      </c>
    </row>
    <row r="494" spans="1:13">
      <c r="A494" s="254">
        <v>484</v>
      </c>
      <c r="B494" t="s">
        <v>279</v>
      </c>
      <c r="C494" s="547">
        <v>400</v>
      </c>
      <c r="D494" s="548">
        <v>396.2833333333333</v>
      </c>
      <c r="E494" s="548">
        <v>387.71666666666658</v>
      </c>
      <c r="F494" s="548">
        <v>375.43333333333328</v>
      </c>
      <c r="G494" s="548">
        <v>366.86666666666656</v>
      </c>
      <c r="H494" s="548">
        <v>408.56666666666661</v>
      </c>
      <c r="I494" s="548">
        <v>417.13333333333333</v>
      </c>
      <c r="J494" s="548">
        <v>429.41666666666663</v>
      </c>
      <c r="K494" s="547">
        <v>404.85</v>
      </c>
      <c r="L494" s="547">
        <v>384</v>
      </c>
      <c r="M494" s="547">
        <v>1.69252</v>
      </c>
    </row>
    <row r="495" spans="1:13">
      <c r="A495" s="254">
        <v>485</v>
      </c>
      <c r="B495" t="s">
        <v>523</v>
      </c>
      <c r="C495" s="547">
        <v>945.35</v>
      </c>
      <c r="D495" s="548">
        <v>933.7833333333333</v>
      </c>
      <c r="E495" s="548">
        <v>917.56666666666661</v>
      </c>
      <c r="F495" s="548">
        <v>889.7833333333333</v>
      </c>
      <c r="G495" s="548">
        <v>873.56666666666661</v>
      </c>
      <c r="H495" s="548">
        <v>961.56666666666661</v>
      </c>
      <c r="I495" s="548">
        <v>977.7833333333333</v>
      </c>
      <c r="J495" s="548">
        <v>1005.5666666666666</v>
      </c>
      <c r="K495" s="547">
        <v>950</v>
      </c>
      <c r="L495" s="547">
        <v>906</v>
      </c>
      <c r="M495" s="547">
        <v>9.7392099999999999</v>
      </c>
    </row>
    <row r="496" spans="1:13">
      <c r="A496" s="254">
        <v>486</v>
      </c>
      <c r="B496" t="s">
        <v>524</v>
      </c>
      <c r="C496" s="547">
        <v>1593.2</v>
      </c>
      <c r="D496" s="548">
        <v>1601.8666666666668</v>
      </c>
      <c r="E496" s="548">
        <v>1578.7333333333336</v>
      </c>
      <c r="F496" s="548">
        <v>1564.2666666666669</v>
      </c>
      <c r="G496" s="548">
        <v>1541.1333333333337</v>
      </c>
      <c r="H496" s="548">
        <v>1616.3333333333335</v>
      </c>
      <c r="I496" s="548">
        <v>1639.4666666666667</v>
      </c>
      <c r="J496" s="548">
        <v>1653.9333333333334</v>
      </c>
      <c r="K496" s="547">
        <v>1625</v>
      </c>
      <c r="L496" s="547">
        <v>1587.4</v>
      </c>
      <c r="M496" s="547">
        <v>0.49898999999999999</v>
      </c>
    </row>
    <row r="497" spans="1:13">
      <c r="A497" s="254">
        <v>487</v>
      </c>
      <c r="B497" t="s">
        <v>525</v>
      </c>
      <c r="C497" s="547">
        <v>1466.2</v>
      </c>
      <c r="D497" s="548">
        <v>1481.4666666666665</v>
      </c>
      <c r="E497" s="548">
        <v>1444.9333333333329</v>
      </c>
      <c r="F497" s="548">
        <v>1423.6666666666665</v>
      </c>
      <c r="G497" s="548">
        <v>1387.133333333333</v>
      </c>
      <c r="H497" s="548">
        <v>1502.7333333333329</v>
      </c>
      <c r="I497" s="548">
        <v>1539.2666666666662</v>
      </c>
      <c r="J497" s="548">
        <v>1560.5333333333328</v>
      </c>
      <c r="K497" s="547">
        <v>1518</v>
      </c>
      <c r="L497" s="547">
        <v>1460.2</v>
      </c>
      <c r="M497" s="547">
        <v>0.76312999999999998</v>
      </c>
    </row>
    <row r="498" spans="1:13">
      <c r="A498" s="254">
        <v>488</v>
      </c>
      <c r="B498" t="s">
        <v>118</v>
      </c>
      <c r="C498" s="547">
        <v>11.9</v>
      </c>
      <c r="D498" s="548">
        <v>11.983333333333334</v>
      </c>
      <c r="E498" s="548">
        <v>11.566666666666668</v>
      </c>
      <c r="F498" s="548">
        <v>11.233333333333334</v>
      </c>
      <c r="G498" s="548">
        <v>10.816666666666668</v>
      </c>
      <c r="H498" s="548">
        <v>12.316666666666668</v>
      </c>
      <c r="I498" s="548">
        <v>12.733333333333333</v>
      </c>
      <c r="J498" s="548">
        <v>13.066666666666668</v>
      </c>
      <c r="K498" s="547">
        <v>12.4</v>
      </c>
      <c r="L498" s="547">
        <v>11.65</v>
      </c>
      <c r="M498" s="547">
        <v>2368.7638099999999</v>
      </c>
    </row>
    <row r="499" spans="1:13">
      <c r="A499" s="254">
        <v>489</v>
      </c>
      <c r="B499" t="s">
        <v>196</v>
      </c>
      <c r="C499" s="547">
        <v>1032.0999999999999</v>
      </c>
      <c r="D499" s="548">
        <v>1033.3666666666666</v>
      </c>
      <c r="E499" s="548">
        <v>1017.7333333333331</v>
      </c>
      <c r="F499" s="548">
        <v>1003.3666666666666</v>
      </c>
      <c r="G499" s="548">
        <v>987.73333333333312</v>
      </c>
      <c r="H499" s="548">
        <v>1047.7333333333331</v>
      </c>
      <c r="I499" s="548">
        <v>1063.3666666666668</v>
      </c>
      <c r="J499" s="548">
        <v>1077.7333333333331</v>
      </c>
      <c r="K499" s="547">
        <v>1049</v>
      </c>
      <c r="L499" s="547">
        <v>1019</v>
      </c>
      <c r="M499" s="547">
        <v>25.776789999999998</v>
      </c>
    </row>
    <row r="500" spans="1:13">
      <c r="A500" s="254">
        <v>490</v>
      </c>
      <c r="B500" t="s">
        <v>526</v>
      </c>
      <c r="C500" s="547">
        <v>5965.85</v>
      </c>
      <c r="D500" s="548">
        <v>6009.0166666666664</v>
      </c>
      <c r="E500" s="548">
        <v>5907.0333333333328</v>
      </c>
      <c r="F500" s="548">
        <v>5848.2166666666662</v>
      </c>
      <c r="G500" s="548">
        <v>5746.2333333333327</v>
      </c>
      <c r="H500" s="548">
        <v>6067.833333333333</v>
      </c>
      <c r="I500" s="548">
        <v>6169.8166666666666</v>
      </c>
      <c r="J500" s="548">
        <v>6228.6333333333332</v>
      </c>
      <c r="K500" s="547">
        <v>6111</v>
      </c>
      <c r="L500" s="547">
        <v>5950.2</v>
      </c>
      <c r="M500" s="547">
        <v>2.102E-2</v>
      </c>
    </row>
    <row r="501" spans="1:13">
      <c r="A501" s="254">
        <v>491</v>
      </c>
      <c r="B501" t="s">
        <v>527</v>
      </c>
      <c r="C501" s="547">
        <v>124.15</v>
      </c>
      <c r="D501" s="548">
        <v>124.40000000000002</v>
      </c>
      <c r="E501" s="548">
        <v>122.85000000000004</v>
      </c>
      <c r="F501" s="548">
        <v>121.55000000000001</v>
      </c>
      <c r="G501" s="548">
        <v>120.00000000000003</v>
      </c>
      <c r="H501" s="548">
        <v>125.70000000000005</v>
      </c>
      <c r="I501" s="548">
        <v>127.25000000000003</v>
      </c>
      <c r="J501" s="548">
        <v>128.55000000000007</v>
      </c>
      <c r="K501" s="547">
        <v>125.95</v>
      </c>
      <c r="L501" s="547">
        <v>123.1</v>
      </c>
      <c r="M501" s="547">
        <v>4.2942200000000001</v>
      </c>
    </row>
    <row r="502" spans="1:13">
      <c r="A502" s="254">
        <v>492</v>
      </c>
      <c r="B502" t="s">
        <v>528</v>
      </c>
      <c r="C502" s="547">
        <v>66.75</v>
      </c>
      <c r="D502" s="548">
        <v>66.983333333333334</v>
      </c>
      <c r="E502" s="548">
        <v>66.266666666666666</v>
      </c>
      <c r="F502" s="548">
        <v>65.783333333333331</v>
      </c>
      <c r="G502" s="548">
        <v>65.066666666666663</v>
      </c>
      <c r="H502" s="548">
        <v>67.466666666666669</v>
      </c>
      <c r="I502" s="548">
        <v>68.183333333333337</v>
      </c>
      <c r="J502" s="548">
        <v>68.666666666666671</v>
      </c>
      <c r="K502" s="547">
        <v>67.7</v>
      </c>
      <c r="L502" s="547">
        <v>66.5</v>
      </c>
      <c r="M502" s="547">
        <v>3.5085199999999999</v>
      </c>
    </row>
    <row r="503" spans="1:13">
      <c r="A503" s="254">
        <v>493</v>
      </c>
      <c r="B503" t="s">
        <v>772</v>
      </c>
      <c r="C503" s="547">
        <v>449.75</v>
      </c>
      <c r="D503" s="548">
        <v>453.5</v>
      </c>
      <c r="E503" s="548">
        <v>442.25</v>
      </c>
      <c r="F503" s="548">
        <v>434.75</v>
      </c>
      <c r="G503" s="548">
        <v>423.5</v>
      </c>
      <c r="H503" s="548">
        <v>461</v>
      </c>
      <c r="I503" s="548">
        <v>472.25</v>
      </c>
      <c r="J503" s="548">
        <v>479.75</v>
      </c>
      <c r="K503" s="547">
        <v>464.75</v>
      </c>
      <c r="L503" s="547">
        <v>446</v>
      </c>
      <c r="M503" s="547">
        <v>0.45812999999999998</v>
      </c>
    </row>
    <row r="504" spans="1:13">
      <c r="A504" s="254">
        <v>494</v>
      </c>
      <c r="B504" t="s">
        <v>529</v>
      </c>
      <c r="C504" s="547">
        <v>2417.9</v>
      </c>
      <c r="D504" s="548">
        <v>2425.75</v>
      </c>
      <c r="E504" s="548">
        <v>2397.15</v>
      </c>
      <c r="F504" s="548">
        <v>2376.4</v>
      </c>
      <c r="G504" s="548">
        <v>2347.8000000000002</v>
      </c>
      <c r="H504" s="548">
        <v>2446.5</v>
      </c>
      <c r="I504" s="548">
        <v>2475.1000000000004</v>
      </c>
      <c r="J504" s="548">
        <v>2495.85</v>
      </c>
      <c r="K504" s="547">
        <v>2454.35</v>
      </c>
      <c r="L504" s="547">
        <v>2405</v>
      </c>
      <c r="M504" s="547">
        <v>1.4104399999999999</v>
      </c>
    </row>
    <row r="505" spans="1:13">
      <c r="A505" s="254">
        <v>495</v>
      </c>
      <c r="B505" t="s">
        <v>197</v>
      </c>
      <c r="C505" s="547">
        <v>430.2</v>
      </c>
      <c r="D505" s="548">
        <v>432.56666666666666</v>
      </c>
      <c r="E505" s="548">
        <v>426.13333333333333</v>
      </c>
      <c r="F505" s="548">
        <v>422.06666666666666</v>
      </c>
      <c r="G505" s="548">
        <v>415.63333333333333</v>
      </c>
      <c r="H505" s="548">
        <v>436.63333333333333</v>
      </c>
      <c r="I505" s="548">
        <v>443.06666666666661</v>
      </c>
      <c r="J505" s="548">
        <v>447.13333333333333</v>
      </c>
      <c r="K505" s="547">
        <v>439</v>
      </c>
      <c r="L505" s="547">
        <v>428.5</v>
      </c>
      <c r="M505" s="547">
        <v>73.901920000000004</v>
      </c>
    </row>
    <row r="506" spans="1:13">
      <c r="A506" s="254">
        <v>496</v>
      </c>
      <c r="B506" t="s">
        <v>530</v>
      </c>
      <c r="C506" s="547">
        <v>491.35</v>
      </c>
      <c r="D506" s="548">
        <v>496</v>
      </c>
      <c r="E506" s="548">
        <v>484.35</v>
      </c>
      <c r="F506" s="548">
        <v>477.35</v>
      </c>
      <c r="G506" s="548">
        <v>465.70000000000005</v>
      </c>
      <c r="H506" s="548">
        <v>503</v>
      </c>
      <c r="I506" s="548">
        <v>514.65</v>
      </c>
      <c r="J506" s="548">
        <v>521.65</v>
      </c>
      <c r="K506" s="547">
        <v>507.65</v>
      </c>
      <c r="L506" s="547">
        <v>489</v>
      </c>
      <c r="M506" s="547">
        <v>4.5644499999999999</v>
      </c>
    </row>
    <row r="507" spans="1:13">
      <c r="A507" s="254">
        <v>497</v>
      </c>
      <c r="B507" t="s">
        <v>198</v>
      </c>
      <c r="C507" s="547">
        <v>15.9</v>
      </c>
      <c r="D507" s="548">
        <v>15.916666666666666</v>
      </c>
      <c r="E507" s="548">
        <v>15.733333333333331</v>
      </c>
      <c r="F507" s="548">
        <v>15.566666666666665</v>
      </c>
      <c r="G507" s="548">
        <v>15.383333333333329</v>
      </c>
      <c r="H507" s="548">
        <v>16.083333333333332</v>
      </c>
      <c r="I507" s="548">
        <v>16.266666666666666</v>
      </c>
      <c r="J507" s="548">
        <v>16.433333333333334</v>
      </c>
      <c r="K507" s="547">
        <v>16.100000000000001</v>
      </c>
      <c r="L507" s="547">
        <v>15.75</v>
      </c>
      <c r="M507" s="547">
        <v>875.86901</v>
      </c>
    </row>
    <row r="508" spans="1:13">
      <c r="A508" s="254">
        <v>498</v>
      </c>
      <c r="B508" t="s">
        <v>199</v>
      </c>
      <c r="C508" s="547">
        <v>214.95</v>
      </c>
      <c r="D508" s="548">
        <v>212.06666666666669</v>
      </c>
      <c r="E508" s="548">
        <v>208.13333333333338</v>
      </c>
      <c r="F508" s="548">
        <v>201.31666666666669</v>
      </c>
      <c r="G508" s="548">
        <v>197.38333333333338</v>
      </c>
      <c r="H508" s="548">
        <v>218.88333333333338</v>
      </c>
      <c r="I508" s="548">
        <v>222.81666666666672</v>
      </c>
      <c r="J508" s="548">
        <v>229.63333333333338</v>
      </c>
      <c r="K508" s="547">
        <v>216</v>
      </c>
      <c r="L508" s="547">
        <v>205.25</v>
      </c>
      <c r="M508" s="547">
        <v>249.35346000000001</v>
      </c>
    </row>
    <row r="509" spans="1:13">
      <c r="A509" s="254">
        <v>499</v>
      </c>
      <c r="B509" t="s">
        <v>531</v>
      </c>
      <c r="C509" s="547">
        <v>239.1</v>
      </c>
      <c r="D509" s="548">
        <v>236.66666666666666</v>
      </c>
      <c r="E509" s="548">
        <v>230.43333333333331</v>
      </c>
      <c r="F509" s="548">
        <v>221.76666666666665</v>
      </c>
      <c r="G509" s="548">
        <v>215.5333333333333</v>
      </c>
      <c r="H509" s="548">
        <v>245.33333333333331</v>
      </c>
      <c r="I509" s="548">
        <v>251.56666666666666</v>
      </c>
      <c r="J509" s="548">
        <v>260.23333333333335</v>
      </c>
      <c r="K509" s="547">
        <v>242.9</v>
      </c>
      <c r="L509" s="547">
        <v>228</v>
      </c>
      <c r="M509" s="547">
        <v>4.4684600000000003</v>
      </c>
    </row>
    <row r="510" spans="1:13">
      <c r="A510" s="254">
        <v>500</v>
      </c>
      <c r="B510" t="s">
        <v>532</v>
      </c>
      <c r="C510" s="547">
        <v>1891.5</v>
      </c>
      <c r="D510" s="548">
        <v>1885.6499999999999</v>
      </c>
      <c r="E510" s="548">
        <v>1872.7999999999997</v>
      </c>
      <c r="F510" s="548">
        <v>1854.1</v>
      </c>
      <c r="G510" s="548">
        <v>1841.2499999999998</v>
      </c>
      <c r="H510" s="548">
        <v>1904.3499999999997</v>
      </c>
      <c r="I510" s="548">
        <v>1917.1999999999996</v>
      </c>
      <c r="J510" s="548">
        <v>1935.8999999999996</v>
      </c>
      <c r="K510" s="547">
        <v>1898.5</v>
      </c>
      <c r="L510" s="547">
        <v>1866.95</v>
      </c>
      <c r="M510" s="547">
        <v>0.19916</v>
      </c>
    </row>
    <row r="511" spans="1:13">
      <c r="A511" s="254">
        <v>501</v>
      </c>
      <c r="B511" t="s">
        <v>742</v>
      </c>
      <c r="C511" s="547">
        <v>956.15</v>
      </c>
      <c r="D511" s="548">
        <v>952.01666666666677</v>
      </c>
      <c r="E511" s="548">
        <v>929.38333333333355</v>
      </c>
      <c r="F511" s="548">
        <v>902.61666666666679</v>
      </c>
      <c r="G511" s="548">
        <v>879.98333333333358</v>
      </c>
      <c r="H511" s="548">
        <v>978.78333333333353</v>
      </c>
      <c r="I511" s="548">
        <v>1001.4166666666667</v>
      </c>
      <c r="J511" s="548">
        <v>1028.1833333333334</v>
      </c>
      <c r="K511" s="547">
        <v>974.65</v>
      </c>
      <c r="L511" s="547">
        <v>925.25</v>
      </c>
      <c r="M511" s="547">
        <v>1.0202</v>
      </c>
    </row>
    <row r="513" spans="1:1">
      <c r="A513" s="276"/>
    </row>
    <row r="514" spans="1:1">
      <c r="A514" s="257"/>
    </row>
    <row r="515" spans="1:1">
      <c r="A515" s="276"/>
    </row>
    <row r="516" spans="1:1">
      <c r="A516" s="276"/>
    </row>
    <row r="517" spans="1:1">
      <c r="A517" s="277" t="s">
        <v>282</v>
      </c>
    </row>
    <row r="518" spans="1:1">
      <c r="A518" s="278" t="s">
        <v>200</v>
      </c>
    </row>
    <row r="519" spans="1:1">
      <c r="A519" s="278" t="s">
        <v>201</v>
      </c>
    </row>
    <row r="520" spans="1:1">
      <c r="A520" s="278" t="s">
        <v>202</v>
      </c>
    </row>
    <row r="521" spans="1:1">
      <c r="A521" s="278" t="s">
        <v>203</v>
      </c>
    </row>
    <row r="522" spans="1:1">
      <c r="A522" s="278" t="s">
        <v>204</v>
      </c>
    </row>
    <row r="523" spans="1:1">
      <c r="A523" s="27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205</v>
      </c>
    </row>
    <row r="529" spans="1:1">
      <c r="A529" s="276" t="s">
        <v>206</v>
      </c>
    </row>
    <row r="530" spans="1:1">
      <c r="A530" s="276" t="s">
        <v>207</v>
      </c>
    </row>
    <row r="531" spans="1:1">
      <c r="A531" s="276" t="s">
        <v>208</v>
      </c>
    </row>
    <row r="532" spans="1:1">
      <c r="A532" s="280" t="s">
        <v>209</v>
      </c>
    </row>
    <row r="533" spans="1:1">
      <c r="A533" s="280" t="s">
        <v>210</v>
      </c>
    </row>
    <row r="534" spans="1:1">
      <c r="A534" s="280" t="s">
        <v>211</v>
      </c>
    </row>
    <row r="535" spans="1:1">
      <c r="A535" s="280" t="s">
        <v>212</v>
      </c>
    </row>
    <row r="536" spans="1:1">
      <c r="A536" s="280" t="s">
        <v>213</v>
      </c>
    </row>
    <row r="537" spans="1:1">
      <c r="A537" s="280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7" sqref="B7:C7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284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60"/>
      <c r="B5" s="560"/>
      <c r="C5" s="561"/>
      <c r="D5" s="561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283</v>
      </c>
      <c r="F6" s="237"/>
      <c r="G6" s="237"/>
    </row>
    <row r="7" spans="1:35" s="229" customFormat="1" ht="16.5" customHeight="1">
      <c r="A7" s="247" t="s">
        <v>533</v>
      </c>
      <c r="B7" s="562" t="s">
        <v>534</v>
      </c>
      <c r="C7" s="562"/>
      <c r="D7" s="248">
        <f>Main!B10</f>
        <v>44245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535</v>
      </c>
      <c r="B9" s="252" t="s">
        <v>536</v>
      </c>
      <c r="C9" s="252" t="s">
        <v>537</v>
      </c>
      <c r="D9" s="252" t="s">
        <v>538</v>
      </c>
      <c r="E9" s="252" t="s">
        <v>539</v>
      </c>
      <c r="F9" s="252" t="s">
        <v>540</v>
      </c>
      <c r="G9" s="252" t="s">
        <v>541</v>
      </c>
      <c r="H9" s="252" t="s">
        <v>542</v>
      </c>
    </row>
    <row r="10" spans="1:35">
      <c r="A10" s="230">
        <v>44244</v>
      </c>
      <c r="B10" s="253">
        <v>540615</v>
      </c>
      <c r="C10" s="254" t="s">
        <v>934</v>
      </c>
      <c r="D10" s="254" t="s">
        <v>935</v>
      </c>
      <c r="E10" s="254" t="s">
        <v>544</v>
      </c>
      <c r="F10" s="358">
        <v>150000</v>
      </c>
      <c r="G10" s="253">
        <v>6.92</v>
      </c>
      <c r="H10" s="327" t="s">
        <v>306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44244</v>
      </c>
      <c r="B11" s="253">
        <v>540615</v>
      </c>
      <c r="C11" s="254" t="s">
        <v>934</v>
      </c>
      <c r="D11" s="254" t="s">
        <v>936</v>
      </c>
      <c r="E11" s="254" t="s">
        <v>543</v>
      </c>
      <c r="F11" s="358">
        <v>74000</v>
      </c>
      <c r="G11" s="253">
        <v>6.82</v>
      </c>
      <c r="H11" s="327" t="s">
        <v>306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44244</v>
      </c>
      <c r="B12" s="253">
        <v>540615</v>
      </c>
      <c r="C12" s="254" t="s">
        <v>934</v>
      </c>
      <c r="D12" s="254" t="s">
        <v>936</v>
      </c>
      <c r="E12" s="254" t="s">
        <v>544</v>
      </c>
      <c r="F12" s="358">
        <v>8525</v>
      </c>
      <c r="G12" s="253">
        <v>7.15</v>
      </c>
      <c r="H12" s="327" t="s">
        <v>306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44244</v>
      </c>
      <c r="B13" s="253">
        <v>539544</v>
      </c>
      <c r="C13" s="254" t="s">
        <v>937</v>
      </c>
      <c r="D13" s="254" t="s">
        <v>938</v>
      </c>
      <c r="E13" s="254" t="s">
        <v>544</v>
      </c>
      <c r="F13" s="358">
        <v>49841</v>
      </c>
      <c r="G13" s="253">
        <v>1.99</v>
      </c>
      <c r="H13" s="327" t="s">
        <v>306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44244</v>
      </c>
      <c r="B14" s="253">
        <v>539544</v>
      </c>
      <c r="C14" s="254" t="s">
        <v>937</v>
      </c>
      <c r="D14" s="254" t="s">
        <v>939</v>
      </c>
      <c r="E14" s="254" t="s">
        <v>543</v>
      </c>
      <c r="F14" s="358">
        <v>50000</v>
      </c>
      <c r="G14" s="253">
        <v>1.99</v>
      </c>
      <c r="H14" s="327" t="s">
        <v>306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44244</v>
      </c>
      <c r="B15" s="253">
        <v>540545</v>
      </c>
      <c r="C15" s="254" t="s">
        <v>940</v>
      </c>
      <c r="D15" s="254" t="s">
        <v>941</v>
      </c>
      <c r="E15" s="254" t="s">
        <v>543</v>
      </c>
      <c r="F15" s="358">
        <v>79700</v>
      </c>
      <c r="G15" s="253">
        <v>76.14</v>
      </c>
      <c r="H15" s="327" t="s">
        <v>306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44244</v>
      </c>
      <c r="B16" s="253">
        <v>511696</v>
      </c>
      <c r="C16" s="254" t="s">
        <v>942</v>
      </c>
      <c r="D16" s="254" t="s">
        <v>943</v>
      </c>
      <c r="E16" s="254" t="s">
        <v>543</v>
      </c>
      <c r="F16" s="358">
        <v>16695</v>
      </c>
      <c r="G16" s="253">
        <v>53.7</v>
      </c>
      <c r="H16" s="327" t="s">
        <v>306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44244</v>
      </c>
      <c r="B17" s="253">
        <v>530663</v>
      </c>
      <c r="C17" s="254" t="s">
        <v>944</v>
      </c>
      <c r="D17" s="254" t="s">
        <v>945</v>
      </c>
      <c r="E17" s="254" t="s">
        <v>543</v>
      </c>
      <c r="F17" s="358">
        <v>585158</v>
      </c>
      <c r="G17" s="253">
        <v>2.73</v>
      </c>
      <c r="H17" s="327" t="s">
        <v>306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44244</v>
      </c>
      <c r="B18" s="253">
        <v>532015</v>
      </c>
      <c r="C18" s="254" t="s">
        <v>946</v>
      </c>
      <c r="D18" s="254" t="s">
        <v>947</v>
      </c>
      <c r="E18" s="254" t="s">
        <v>543</v>
      </c>
      <c r="F18" s="358">
        <v>60000</v>
      </c>
      <c r="G18" s="253">
        <v>1.45</v>
      </c>
      <c r="H18" s="327" t="s">
        <v>306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44244</v>
      </c>
      <c r="B19" s="253">
        <v>532015</v>
      </c>
      <c r="C19" s="254" t="s">
        <v>946</v>
      </c>
      <c r="D19" s="254" t="s">
        <v>947</v>
      </c>
      <c r="E19" s="254" t="s">
        <v>544</v>
      </c>
      <c r="F19" s="358">
        <v>1001</v>
      </c>
      <c r="G19" s="253">
        <v>1.58</v>
      </c>
      <c r="H19" s="327" t="s">
        <v>306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44244</v>
      </c>
      <c r="B20" s="253">
        <v>532015</v>
      </c>
      <c r="C20" s="254" t="s">
        <v>946</v>
      </c>
      <c r="D20" s="254" t="s">
        <v>948</v>
      </c>
      <c r="E20" s="254" t="s">
        <v>544</v>
      </c>
      <c r="F20" s="358">
        <v>65130</v>
      </c>
      <c r="G20" s="253">
        <v>1.45</v>
      </c>
      <c r="H20" s="327" t="s">
        <v>306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44244</v>
      </c>
      <c r="B21" s="253">
        <v>536709</v>
      </c>
      <c r="C21" s="254" t="s">
        <v>949</v>
      </c>
      <c r="D21" s="254" t="s">
        <v>950</v>
      </c>
      <c r="E21" s="254" t="s">
        <v>544</v>
      </c>
      <c r="F21" s="358">
        <v>75840</v>
      </c>
      <c r="G21" s="253">
        <v>7.8</v>
      </c>
      <c r="H21" s="327" t="s">
        <v>306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44244</v>
      </c>
      <c r="B22" s="253">
        <v>536709</v>
      </c>
      <c r="C22" s="254" t="s">
        <v>949</v>
      </c>
      <c r="D22" s="254" t="s">
        <v>951</v>
      </c>
      <c r="E22" s="254" t="s">
        <v>543</v>
      </c>
      <c r="F22" s="358">
        <v>26730</v>
      </c>
      <c r="G22" s="253">
        <v>7.8</v>
      </c>
      <c r="H22" s="327" t="s">
        <v>306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44244</v>
      </c>
      <c r="B23" s="253">
        <v>536709</v>
      </c>
      <c r="C23" s="254" t="s">
        <v>949</v>
      </c>
      <c r="D23" s="254" t="s">
        <v>952</v>
      </c>
      <c r="E23" s="254" t="s">
        <v>543</v>
      </c>
      <c r="F23" s="358">
        <v>51800</v>
      </c>
      <c r="G23" s="253">
        <v>7.83</v>
      </c>
      <c r="H23" s="327" t="s">
        <v>306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44244</v>
      </c>
      <c r="B24" s="253">
        <v>539679</v>
      </c>
      <c r="C24" s="254" t="s">
        <v>953</v>
      </c>
      <c r="D24" s="254" t="s">
        <v>954</v>
      </c>
      <c r="E24" s="254" t="s">
        <v>544</v>
      </c>
      <c r="F24" s="358">
        <v>45000</v>
      </c>
      <c r="G24" s="253">
        <v>10</v>
      </c>
      <c r="H24" s="327" t="s">
        <v>306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44244</v>
      </c>
      <c r="B25" s="253">
        <v>540937</v>
      </c>
      <c r="C25" s="254" t="s">
        <v>955</v>
      </c>
      <c r="D25" s="254" t="s">
        <v>956</v>
      </c>
      <c r="E25" s="254" t="s">
        <v>544</v>
      </c>
      <c r="F25" s="358">
        <v>38400</v>
      </c>
      <c r="G25" s="253">
        <v>90</v>
      </c>
      <c r="H25" s="327" t="s">
        <v>306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44244</v>
      </c>
      <c r="B26" s="253">
        <v>540937</v>
      </c>
      <c r="C26" s="254" t="s">
        <v>955</v>
      </c>
      <c r="D26" s="254" t="s">
        <v>917</v>
      </c>
      <c r="E26" s="254" t="s">
        <v>543</v>
      </c>
      <c r="F26" s="358">
        <v>88800</v>
      </c>
      <c r="G26" s="253">
        <v>89.73</v>
      </c>
      <c r="H26" s="327" t="s">
        <v>306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44244</v>
      </c>
      <c r="B27" s="253">
        <v>511551</v>
      </c>
      <c r="C27" s="254" t="s">
        <v>957</v>
      </c>
      <c r="D27" s="254" t="s">
        <v>958</v>
      </c>
      <c r="E27" s="254" t="s">
        <v>543</v>
      </c>
      <c r="F27" s="358">
        <v>200000</v>
      </c>
      <c r="G27" s="253">
        <v>63.1</v>
      </c>
      <c r="H27" s="327" t="s">
        <v>306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44244</v>
      </c>
      <c r="B28" s="253">
        <v>539291</v>
      </c>
      <c r="C28" s="254" t="s">
        <v>959</v>
      </c>
      <c r="D28" s="254" t="s">
        <v>960</v>
      </c>
      <c r="E28" s="254" t="s">
        <v>543</v>
      </c>
      <c r="F28" s="358">
        <v>72500</v>
      </c>
      <c r="G28" s="253">
        <v>88.36</v>
      </c>
      <c r="H28" s="327" t="s">
        <v>306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44244</v>
      </c>
      <c r="B29" s="253">
        <v>539291</v>
      </c>
      <c r="C29" s="254" t="s">
        <v>959</v>
      </c>
      <c r="D29" s="254" t="s">
        <v>961</v>
      </c>
      <c r="E29" s="254" t="s">
        <v>544</v>
      </c>
      <c r="F29" s="358">
        <v>60000</v>
      </c>
      <c r="G29" s="253">
        <v>88.37</v>
      </c>
      <c r="H29" s="327" t="s">
        <v>306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44244</v>
      </c>
      <c r="B30" s="253">
        <v>526905</v>
      </c>
      <c r="C30" s="254" t="s">
        <v>962</v>
      </c>
      <c r="D30" s="254" t="s">
        <v>963</v>
      </c>
      <c r="E30" s="254" t="s">
        <v>543</v>
      </c>
      <c r="F30" s="358">
        <v>78500</v>
      </c>
      <c r="G30" s="253">
        <v>4.3099999999999996</v>
      </c>
      <c r="H30" s="327" t="s">
        <v>306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44244</v>
      </c>
      <c r="B31" s="253">
        <v>526905</v>
      </c>
      <c r="C31" s="254" t="s">
        <v>962</v>
      </c>
      <c r="D31" s="254" t="s">
        <v>964</v>
      </c>
      <c r="E31" s="254" t="s">
        <v>544</v>
      </c>
      <c r="F31" s="358">
        <v>78500</v>
      </c>
      <c r="G31" s="253">
        <v>4.3099999999999996</v>
      </c>
      <c r="H31" s="327" t="s">
        <v>306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44244</v>
      </c>
      <c r="B32" s="253">
        <v>532911</v>
      </c>
      <c r="C32" s="254" t="s">
        <v>918</v>
      </c>
      <c r="D32" s="254" t="s">
        <v>919</v>
      </c>
      <c r="E32" s="254" t="s">
        <v>544</v>
      </c>
      <c r="F32" s="358">
        <v>201100</v>
      </c>
      <c r="G32" s="253">
        <v>11.35</v>
      </c>
      <c r="H32" s="327" t="s">
        <v>306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44244</v>
      </c>
      <c r="B33" s="253">
        <v>523862</v>
      </c>
      <c r="C33" s="254" t="s">
        <v>965</v>
      </c>
      <c r="D33" s="254" t="s">
        <v>966</v>
      </c>
      <c r="E33" s="254" t="s">
        <v>544</v>
      </c>
      <c r="F33" s="358">
        <v>48000</v>
      </c>
      <c r="G33" s="253">
        <v>1.99</v>
      </c>
      <c r="H33" s="327" t="s">
        <v>306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44244</v>
      </c>
      <c r="B34" s="253">
        <v>523862</v>
      </c>
      <c r="C34" s="254" t="s">
        <v>965</v>
      </c>
      <c r="D34" s="254" t="s">
        <v>967</v>
      </c>
      <c r="E34" s="254" t="s">
        <v>543</v>
      </c>
      <c r="F34" s="358">
        <v>48000</v>
      </c>
      <c r="G34" s="253">
        <v>1.99</v>
      </c>
      <c r="H34" s="327" t="s">
        <v>306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44244</v>
      </c>
      <c r="B35" s="253">
        <v>511557</v>
      </c>
      <c r="C35" s="254" t="s">
        <v>968</v>
      </c>
      <c r="D35" s="254" t="s">
        <v>969</v>
      </c>
      <c r="E35" s="254" t="s">
        <v>544</v>
      </c>
      <c r="F35" s="358">
        <v>90000</v>
      </c>
      <c r="G35" s="253">
        <v>29.05</v>
      </c>
      <c r="H35" s="327" t="s">
        <v>306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44244</v>
      </c>
      <c r="B36" s="253">
        <v>511557</v>
      </c>
      <c r="C36" s="254" t="s">
        <v>968</v>
      </c>
      <c r="D36" s="254" t="s">
        <v>970</v>
      </c>
      <c r="E36" s="254" t="s">
        <v>543</v>
      </c>
      <c r="F36" s="358">
        <v>120000</v>
      </c>
      <c r="G36" s="253">
        <v>29.05</v>
      </c>
      <c r="H36" s="327" t="s">
        <v>306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44244</v>
      </c>
      <c r="B37" s="253">
        <v>542034</v>
      </c>
      <c r="C37" s="254" t="s">
        <v>971</v>
      </c>
      <c r="D37" s="254" t="s">
        <v>972</v>
      </c>
      <c r="E37" s="254" t="s">
        <v>543</v>
      </c>
      <c r="F37" s="358">
        <v>150000</v>
      </c>
      <c r="G37" s="253">
        <v>19.5</v>
      </c>
      <c r="H37" s="327" t="s">
        <v>306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44244</v>
      </c>
      <c r="B38" s="253">
        <v>542034</v>
      </c>
      <c r="C38" s="254" t="s">
        <v>971</v>
      </c>
      <c r="D38" s="254" t="s">
        <v>973</v>
      </c>
      <c r="E38" s="254" t="s">
        <v>544</v>
      </c>
      <c r="F38" s="358">
        <v>54000</v>
      </c>
      <c r="G38" s="253">
        <v>19.5</v>
      </c>
      <c r="H38" s="327" t="s">
        <v>306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44244</v>
      </c>
      <c r="B39" s="253">
        <v>539026</v>
      </c>
      <c r="C39" s="254" t="s">
        <v>908</v>
      </c>
      <c r="D39" s="254" t="s">
        <v>920</v>
      </c>
      <c r="E39" s="254" t="s">
        <v>544</v>
      </c>
      <c r="F39" s="358">
        <v>24000</v>
      </c>
      <c r="G39" s="253">
        <v>30.5</v>
      </c>
      <c r="H39" s="327" t="s">
        <v>306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44244</v>
      </c>
      <c r="B40" s="253">
        <v>510245</v>
      </c>
      <c r="C40" s="254" t="s">
        <v>974</v>
      </c>
      <c r="D40" s="254" t="s">
        <v>975</v>
      </c>
      <c r="E40" s="254" t="s">
        <v>543</v>
      </c>
      <c r="F40" s="358">
        <v>421000</v>
      </c>
      <c r="G40" s="253">
        <v>8.06</v>
      </c>
      <c r="H40" s="327" t="s">
        <v>306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44244</v>
      </c>
      <c r="B41" s="253">
        <v>510245</v>
      </c>
      <c r="C41" s="254" t="s">
        <v>974</v>
      </c>
      <c r="D41" s="254" t="s">
        <v>975</v>
      </c>
      <c r="E41" s="254" t="s">
        <v>544</v>
      </c>
      <c r="F41" s="358">
        <v>1</v>
      </c>
      <c r="G41" s="253">
        <v>8.5</v>
      </c>
      <c r="H41" s="327" t="s">
        <v>306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44244</v>
      </c>
      <c r="B42" s="253">
        <v>532953</v>
      </c>
      <c r="C42" s="254" t="s">
        <v>278</v>
      </c>
      <c r="D42" s="254" t="s">
        <v>976</v>
      </c>
      <c r="E42" s="254" t="s">
        <v>544</v>
      </c>
      <c r="F42" s="358">
        <v>4000000</v>
      </c>
      <c r="G42" s="253">
        <v>225.01</v>
      </c>
      <c r="H42" s="327" t="s">
        <v>306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44244</v>
      </c>
      <c r="B43" s="253">
        <v>530665</v>
      </c>
      <c r="C43" s="254" t="s">
        <v>977</v>
      </c>
      <c r="D43" s="254" t="s">
        <v>975</v>
      </c>
      <c r="E43" s="254" t="s">
        <v>543</v>
      </c>
      <c r="F43" s="358">
        <v>750007</v>
      </c>
      <c r="G43" s="253">
        <v>9.7799999999999994</v>
      </c>
      <c r="H43" s="327" t="s">
        <v>306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44244</v>
      </c>
      <c r="B44" s="253">
        <v>530665</v>
      </c>
      <c r="C44" s="254" t="s">
        <v>977</v>
      </c>
      <c r="D44" s="254" t="s">
        <v>975</v>
      </c>
      <c r="E44" s="254" t="s">
        <v>544</v>
      </c>
      <c r="F44" s="358">
        <v>7</v>
      </c>
      <c r="G44" s="253">
        <v>10.09</v>
      </c>
      <c r="H44" s="327" t="s">
        <v>306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44244</v>
      </c>
      <c r="B45" s="253" t="s">
        <v>978</v>
      </c>
      <c r="C45" s="254" t="s">
        <v>979</v>
      </c>
      <c r="D45" s="254" t="s">
        <v>980</v>
      </c>
      <c r="E45" s="254" t="s">
        <v>543</v>
      </c>
      <c r="F45" s="358">
        <v>232162</v>
      </c>
      <c r="G45" s="253">
        <v>37</v>
      </c>
      <c r="H45" s="327" t="s">
        <v>775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44244</v>
      </c>
      <c r="B46" s="253" t="s">
        <v>981</v>
      </c>
      <c r="C46" s="254" t="s">
        <v>982</v>
      </c>
      <c r="D46" s="254" t="s">
        <v>983</v>
      </c>
      <c r="E46" s="254" t="s">
        <v>543</v>
      </c>
      <c r="F46" s="358">
        <v>213000</v>
      </c>
      <c r="G46" s="253">
        <v>57.45</v>
      </c>
      <c r="H46" s="327" t="s">
        <v>775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44244</v>
      </c>
      <c r="B47" s="253" t="s">
        <v>984</v>
      </c>
      <c r="C47" s="254" t="s">
        <v>985</v>
      </c>
      <c r="D47" s="254" t="s">
        <v>986</v>
      </c>
      <c r="E47" s="254" t="s">
        <v>543</v>
      </c>
      <c r="F47" s="358">
        <v>201204</v>
      </c>
      <c r="G47" s="253">
        <v>117.26</v>
      </c>
      <c r="H47" s="327" t="s">
        <v>775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44244</v>
      </c>
      <c r="B48" s="253" t="s">
        <v>984</v>
      </c>
      <c r="C48" s="254" t="s">
        <v>985</v>
      </c>
      <c r="D48" s="254" t="s">
        <v>987</v>
      </c>
      <c r="E48" s="254" t="s">
        <v>543</v>
      </c>
      <c r="F48" s="358">
        <v>185000</v>
      </c>
      <c r="G48" s="253">
        <v>115.97</v>
      </c>
      <c r="H48" s="327" t="s">
        <v>775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44244</v>
      </c>
      <c r="B49" s="253" t="s">
        <v>984</v>
      </c>
      <c r="C49" s="254" t="s">
        <v>985</v>
      </c>
      <c r="D49" s="254" t="s">
        <v>988</v>
      </c>
      <c r="E49" s="254" t="s">
        <v>543</v>
      </c>
      <c r="F49" s="358">
        <v>229116</v>
      </c>
      <c r="G49" s="253">
        <v>117.29</v>
      </c>
      <c r="H49" s="327" t="s">
        <v>775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44244</v>
      </c>
      <c r="B50" s="253" t="s">
        <v>989</v>
      </c>
      <c r="C50" s="254" t="s">
        <v>990</v>
      </c>
      <c r="D50" s="254" t="s">
        <v>991</v>
      </c>
      <c r="E50" s="254" t="s">
        <v>543</v>
      </c>
      <c r="F50" s="358">
        <v>60000</v>
      </c>
      <c r="G50" s="253">
        <v>44.99</v>
      </c>
      <c r="H50" s="327" t="s">
        <v>775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44244</v>
      </c>
      <c r="B51" s="253" t="s">
        <v>992</v>
      </c>
      <c r="C51" s="254" t="s">
        <v>993</v>
      </c>
      <c r="D51" s="254" t="s">
        <v>994</v>
      </c>
      <c r="E51" s="254" t="s">
        <v>543</v>
      </c>
      <c r="F51" s="358">
        <v>63574</v>
      </c>
      <c r="G51" s="253">
        <v>333.83</v>
      </c>
      <c r="H51" s="327" t="s">
        <v>775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44244</v>
      </c>
      <c r="B52" s="253" t="s">
        <v>370</v>
      </c>
      <c r="C52" s="254" t="s">
        <v>995</v>
      </c>
      <c r="D52" s="254" t="s">
        <v>996</v>
      </c>
      <c r="E52" s="254" t="s">
        <v>543</v>
      </c>
      <c r="F52" s="358">
        <v>1228814</v>
      </c>
      <c r="G52" s="253">
        <v>108.71</v>
      </c>
      <c r="H52" s="327" t="s">
        <v>775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44244</v>
      </c>
      <c r="B53" s="253" t="s">
        <v>370</v>
      </c>
      <c r="C53" s="254" t="s">
        <v>995</v>
      </c>
      <c r="D53" s="254" t="s">
        <v>997</v>
      </c>
      <c r="E53" s="254" t="s">
        <v>543</v>
      </c>
      <c r="F53" s="358">
        <v>1378767</v>
      </c>
      <c r="G53" s="253">
        <v>109.63</v>
      </c>
      <c r="H53" s="327" t="s">
        <v>775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44244</v>
      </c>
      <c r="B54" s="253" t="s">
        <v>998</v>
      </c>
      <c r="C54" s="254" t="s">
        <v>999</v>
      </c>
      <c r="D54" s="254" t="s">
        <v>1000</v>
      </c>
      <c r="E54" s="254" t="s">
        <v>543</v>
      </c>
      <c r="F54" s="358">
        <v>106002</v>
      </c>
      <c r="G54" s="253">
        <v>123.1</v>
      </c>
      <c r="H54" s="327" t="s">
        <v>775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44244</v>
      </c>
      <c r="B55" s="253" t="s">
        <v>1001</v>
      </c>
      <c r="C55" s="254" t="s">
        <v>1002</v>
      </c>
      <c r="D55" s="254" t="s">
        <v>921</v>
      </c>
      <c r="E55" s="254" t="s">
        <v>543</v>
      </c>
      <c r="F55" s="358">
        <v>306347</v>
      </c>
      <c r="G55" s="253">
        <v>14.29</v>
      </c>
      <c r="H55" s="327" t="s">
        <v>775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44244</v>
      </c>
      <c r="B56" s="253" t="s">
        <v>1001</v>
      </c>
      <c r="C56" s="254" t="s">
        <v>1002</v>
      </c>
      <c r="D56" s="254" t="s">
        <v>1003</v>
      </c>
      <c r="E56" s="254" t="s">
        <v>543</v>
      </c>
      <c r="F56" s="358">
        <v>354472</v>
      </c>
      <c r="G56" s="253">
        <v>14.24</v>
      </c>
      <c r="H56" s="327" t="s">
        <v>775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44244</v>
      </c>
      <c r="B57" s="253" t="s">
        <v>1001</v>
      </c>
      <c r="C57" s="254" t="s">
        <v>1002</v>
      </c>
      <c r="D57" s="254" t="s">
        <v>1004</v>
      </c>
      <c r="E57" s="254" t="s">
        <v>543</v>
      </c>
      <c r="F57" s="358">
        <v>223130</v>
      </c>
      <c r="G57" s="253">
        <v>13.89</v>
      </c>
      <c r="H57" s="327" t="s">
        <v>775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44244</v>
      </c>
      <c r="B58" s="253" t="s">
        <v>889</v>
      </c>
      <c r="C58" s="254" t="s">
        <v>890</v>
      </c>
      <c r="D58" s="254" t="s">
        <v>898</v>
      </c>
      <c r="E58" s="254" t="s">
        <v>543</v>
      </c>
      <c r="F58" s="358">
        <v>2017086</v>
      </c>
      <c r="G58" s="253">
        <v>13.38</v>
      </c>
      <c r="H58" s="327" t="s">
        <v>775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44244</v>
      </c>
      <c r="B59" s="253" t="s">
        <v>889</v>
      </c>
      <c r="C59" s="254" t="s">
        <v>890</v>
      </c>
      <c r="D59" s="254" t="s">
        <v>846</v>
      </c>
      <c r="E59" s="254" t="s">
        <v>543</v>
      </c>
      <c r="F59" s="358">
        <v>549306</v>
      </c>
      <c r="G59" s="253">
        <v>13.4</v>
      </c>
      <c r="H59" s="327" t="s">
        <v>775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44244</v>
      </c>
      <c r="B60" s="253" t="s">
        <v>489</v>
      </c>
      <c r="C60" s="254" t="s">
        <v>1005</v>
      </c>
      <c r="D60" s="254" t="s">
        <v>1006</v>
      </c>
      <c r="E60" s="254" t="s">
        <v>543</v>
      </c>
      <c r="F60" s="358">
        <v>8253000</v>
      </c>
      <c r="G60" s="253">
        <v>8.59</v>
      </c>
      <c r="H60" s="327" t="s">
        <v>775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44244</v>
      </c>
      <c r="B61" s="253" t="s">
        <v>1007</v>
      </c>
      <c r="C61" s="254" t="s">
        <v>1008</v>
      </c>
      <c r="D61" s="254" t="s">
        <v>1009</v>
      </c>
      <c r="E61" s="254" t="s">
        <v>543</v>
      </c>
      <c r="F61" s="358">
        <v>1108560</v>
      </c>
      <c r="G61" s="253">
        <v>24.45</v>
      </c>
      <c r="H61" s="327" t="s">
        <v>775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44244</v>
      </c>
      <c r="B62" s="253" t="s">
        <v>502</v>
      </c>
      <c r="C62" s="254" t="s">
        <v>1010</v>
      </c>
      <c r="D62" s="254" t="s">
        <v>1011</v>
      </c>
      <c r="E62" s="254" t="s">
        <v>543</v>
      </c>
      <c r="F62" s="358">
        <v>4320661</v>
      </c>
      <c r="G62" s="253">
        <v>412.31</v>
      </c>
      <c r="H62" s="327" t="s">
        <v>775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44244</v>
      </c>
      <c r="B63" s="253" t="s">
        <v>922</v>
      </c>
      <c r="C63" s="254" t="s">
        <v>923</v>
      </c>
      <c r="D63" s="254" t="s">
        <v>846</v>
      </c>
      <c r="E63" s="254" t="s">
        <v>543</v>
      </c>
      <c r="F63" s="358">
        <v>73491</v>
      </c>
      <c r="G63" s="253">
        <v>272.83</v>
      </c>
      <c r="H63" s="327" t="s">
        <v>775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44244</v>
      </c>
      <c r="B64" s="253" t="s">
        <v>981</v>
      </c>
      <c r="C64" s="254" t="s">
        <v>982</v>
      </c>
      <c r="D64" s="254" t="s">
        <v>1012</v>
      </c>
      <c r="E64" s="254" t="s">
        <v>544</v>
      </c>
      <c r="F64" s="358">
        <v>213000</v>
      </c>
      <c r="G64" s="253">
        <v>57.45</v>
      </c>
      <c r="H64" s="327" t="s">
        <v>775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44244</v>
      </c>
      <c r="B65" s="253" t="s">
        <v>984</v>
      </c>
      <c r="C65" s="254" t="s">
        <v>985</v>
      </c>
      <c r="D65" s="254" t="s">
        <v>988</v>
      </c>
      <c r="E65" s="254" t="s">
        <v>544</v>
      </c>
      <c r="F65" s="358">
        <v>238865</v>
      </c>
      <c r="G65" s="253">
        <v>117.38</v>
      </c>
      <c r="H65" s="327" t="s">
        <v>775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44244</v>
      </c>
      <c r="B66" s="253" t="s">
        <v>984</v>
      </c>
      <c r="C66" s="254" t="s">
        <v>985</v>
      </c>
      <c r="D66" s="254" t="s">
        <v>986</v>
      </c>
      <c r="E66" s="254" t="s">
        <v>544</v>
      </c>
      <c r="F66" s="358">
        <v>49504</v>
      </c>
      <c r="G66" s="253">
        <v>119.67</v>
      </c>
      <c r="H66" s="327" t="s">
        <v>775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44244</v>
      </c>
      <c r="B67" s="253" t="s">
        <v>984</v>
      </c>
      <c r="C67" s="254" t="s">
        <v>985</v>
      </c>
      <c r="D67" s="254" t="s">
        <v>987</v>
      </c>
      <c r="E67" s="254" t="s">
        <v>544</v>
      </c>
      <c r="F67" s="358">
        <v>45000</v>
      </c>
      <c r="G67" s="253">
        <v>117.64</v>
      </c>
      <c r="H67" s="327" t="s">
        <v>775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44244</v>
      </c>
      <c r="B68" s="253" t="s">
        <v>989</v>
      </c>
      <c r="C68" s="254" t="s">
        <v>990</v>
      </c>
      <c r="D68" s="254" t="s">
        <v>1013</v>
      </c>
      <c r="E68" s="254" t="s">
        <v>544</v>
      </c>
      <c r="F68" s="358">
        <v>58800</v>
      </c>
      <c r="G68" s="253">
        <v>45</v>
      </c>
      <c r="H68" s="327" t="s">
        <v>775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44244</v>
      </c>
      <c r="B69" s="253" t="s">
        <v>745</v>
      </c>
      <c r="C69" s="254" t="s">
        <v>1014</v>
      </c>
      <c r="D69" s="254" t="s">
        <v>1015</v>
      </c>
      <c r="E69" s="254" t="s">
        <v>544</v>
      </c>
      <c r="F69" s="358">
        <v>133673</v>
      </c>
      <c r="G69" s="253">
        <v>3833.6</v>
      </c>
      <c r="H69" s="327" t="s">
        <v>775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44244</v>
      </c>
      <c r="B70" s="253" t="s">
        <v>992</v>
      </c>
      <c r="C70" s="254" t="s">
        <v>993</v>
      </c>
      <c r="D70" s="254" t="s">
        <v>994</v>
      </c>
      <c r="E70" s="254" t="s">
        <v>544</v>
      </c>
      <c r="F70" s="358">
        <v>33059</v>
      </c>
      <c r="G70" s="253">
        <v>341.77</v>
      </c>
      <c r="H70" s="327" t="s">
        <v>775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44244</v>
      </c>
      <c r="B71" s="253" t="s">
        <v>370</v>
      </c>
      <c r="C71" s="254" t="s">
        <v>995</v>
      </c>
      <c r="D71" s="254" t="s">
        <v>997</v>
      </c>
      <c r="E71" s="254" t="s">
        <v>544</v>
      </c>
      <c r="F71" s="358">
        <v>1378754</v>
      </c>
      <c r="G71" s="253">
        <v>108.99</v>
      </c>
      <c r="H71" s="327" t="s">
        <v>775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44244</v>
      </c>
      <c r="B72" s="253" t="s">
        <v>370</v>
      </c>
      <c r="C72" s="254" t="s">
        <v>995</v>
      </c>
      <c r="D72" s="254" t="s">
        <v>996</v>
      </c>
      <c r="E72" s="254" t="s">
        <v>544</v>
      </c>
      <c r="F72" s="358">
        <v>1228814</v>
      </c>
      <c r="G72" s="253">
        <v>108.55</v>
      </c>
      <c r="H72" s="327" t="s">
        <v>775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44244</v>
      </c>
      <c r="B73" s="253" t="s">
        <v>998</v>
      </c>
      <c r="C73" s="254" t="s">
        <v>999</v>
      </c>
      <c r="D73" s="254" t="s">
        <v>1000</v>
      </c>
      <c r="E73" s="254" t="s">
        <v>544</v>
      </c>
      <c r="F73" s="358">
        <v>106970</v>
      </c>
      <c r="G73" s="253">
        <v>123.3</v>
      </c>
      <c r="H73" s="327" t="s">
        <v>775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44244</v>
      </c>
      <c r="B74" s="253" t="s">
        <v>1001</v>
      </c>
      <c r="C74" s="254" t="s">
        <v>1002</v>
      </c>
      <c r="D74" s="254" t="s">
        <v>921</v>
      </c>
      <c r="E74" s="254" t="s">
        <v>544</v>
      </c>
      <c r="F74" s="358">
        <v>270000</v>
      </c>
      <c r="G74" s="253">
        <v>14.14</v>
      </c>
      <c r="H74" s="327" t="s">
        <v>775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44244</v>
      </c>
      <c r="B75" s="253" t="s">
        <v>1001</v>
      </c>
      <c r="C75" s="254" t="s">
        <v>1002</v>
      </c>
      <c r="D75" s="254" t="s">
        <v>1004</v>
      </c>
      <c r="E75" s="254" t="s">
        <v>544</v>
      </c>
      <c r="F75" s="358">
        <v>148130</v>
      </c>
      <c r="G75" s="253">
        <v>14.15</v>
      </c>
      <c r="H75" s="327" t="s">
        <v>775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44244</v>
      </c>
      <c r="B76" s="253" t="s">
        <v>1001</v>
      </c>
      <c r="C76" s="254" t="s">
        <v>1002</v>
      </c>
      <c r="D76" s="254" t="s">
        <v>1003</v>
      </c>
      <c r="E76" s="254" t="s">
        <v>544</v>
      </c>
      <c r="F76" s="358">
        <v>354472</v>
      </c>
      <c r="G76" s="253">
        <v>14.21</v>
      </c>
      <c r="H76" s="327" t="s">
        <v>775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44244</v>
      </c>
      <c r="B77" s="253" t="s">
        <v>889</v>
      </c>
      <c r="C77" s="254" t="s">
        <v>890</v>
      </c>
      <c r="D77" s="254" t="s">
        <v>898</v>
      </c>
      <c r="E77" s="254" t="s">
        <v>544</v>
      </c>
      <c r="F77" s="358">
        <v>2013200</v>
      </c>
      <c r="G77" s="253">
        <v>13.4</v>
      </c>
      <c r="H77" s="327" t="s">
        <v>775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44244</v>
      </c>
      <c r="B78" s="253" t="s">
        <v>889</v>
      </c>
      <c r="C78" s="254" t="s">
        <v>890</v>
      </c>
      <c r="D78" s="254" t="s">
        <v>846</v>
      </c>
      <c r="E78" s="254" t="s">
        <v>544</v>
      </c>
      <c r="F78" s="358">
        <v>1304585</v>
      </c>
      <c r="G78" s="253">
        <v>13.4</v>
      </c>
      <c r="H78" s="327" t="s">
        <v>775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44244</v>
      </c>
      <c r="B79" s="253" t="s">
        <v>1016</v>
      </c>
      <c r="C79" s="254" t="s">
        <v>1017</v>
      </c>
      <c r="D79" s="254" t="s">
        <v>1018</v>
      </c>
      <c r="E79" s="254" t="s">
        <v>544</v>
      </c>
      <c r="F79" s="358">
        <v>143200</v>
      </c>
      <c r="G79" s="253">
        <v>75.45</v>
      </c>
      <c r="H79" s="327" t="s">
        <v>775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44244</v>
      </c>
      <c r="B80" s="253" t="s">
        <v>1019</v>
      </c>
      <c r="C80" s="254" t="s">
        <v>1020</v>
      </c>
      <c r="D80" s="254" t="s">
        <v>1021</v>
      </c>
      <c r="E80" s="254" t="s">
        <v>544</v>
      </c>
      <c r="F80" s="358">
        <v>4670000</v>
      </c>
      <c r="G80" s="253">
        <v>0.75</v>
      </c>
      <c r="H80" s="327" t="s">
        <v>775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44244</v>
      </c>
      <c r="B81" s="118" t="s">
        <v>489</v>
      </c>
      <c r="C81" s="231" t="s">
        <v>1005</v>
      </c>
      <c r="D81" s="231" t="s">
        <v>1006</v>
      </c>
      <c r="E81" s="254" t="s">
        <v>544</v>
      </c>
      <c r="F81" s="358">
        <v>9108000</v>
      </c>
      <c r="G81" s="253">
        <v>8.57</v>
      </c>
      <c r="H81" s="327" t="s">
        <v>775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44244</v>
      </c>
      <c r="B82" s="253" t="s">
        <v>1007</v>
      </c>
      <c r="C82" s="254" t="s">
        <v>1008</v>
      </c>
      <c r="D82" s="254" t="s">
        <v>1022</v>
      </c>
      <c r="E82" s="254" t="s">
        <v>544</v>
      </c>
      <c r="F82" s="358">
        <v>1108560</v>
      </c>
      <c r="G82" s="253">
        <v>24.45</v>
      </c>
      <c r="H82" s="327" t="s">
        <v>775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44244</v>
      </c>
      <c r="B83" s="253" t="s">
        <v>502</v>
      </c>
      <c r="C83" s="254" t="s">
        <v>1010</v>
      </c>
      <c r="D83" s="254" t="s">
        <v>1023</v>
      </c>
      <c r="E83" s="254" t="s">
        <v>544</v>
      </c>
      <c r="F83" s="358">
        <v>1743031</v>
      </c>
      <c r="G83" s="253">
        <v>402</v>
      </c>
      <c r="H83" s="327" t="s">
        <v>775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44244</v>
      </c>
      <c r="B84" s="253" t="s">
        <v>502</v>
      </c>
      <c r="C84" s="254" t="s">
        <v>1010</v>
      </c>
      <c r="D84" s="254" t="s">
        <v>1024</v>
      </c>
      <c r="E84" s="254" t="s">
        <v>544</v>
      </c>
      <c r="F84" s="358">
        <v>446513</v>
      </c>
      <c r="G84" s="253">
        <v>402</v>
      </c>
      <c r="H84" s="327" t="s">
        <v>775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44244</v>
      </c>
      <c r="B85" s="253" t="s">
        <v>922</v>
      </c>
      <c r="C85" s="254" t="s">
        <v>923</v>
      </c>
      <c r="D85" s="254" t="s">
        <v>846</v>
      </c>
      <c r="E85" s="254" t="s">
        <v>544</v>
      </c>
      <c r="F85" s="358">
        <v>78489</v>
      </c>
      <c r="G85" s="253">
        <v>272.87</v>
      </c>
      <c r="H85" s="327" t="s">
        <v>775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B86" s="253"/>
      <c r="C86" s="254"/>
      <c r="D86" s="254"/>
      <c r="E86" s="254"/>
      <c r="F86" s="358"/>
      <c r="G86" s="253"/>
      <c r="H86" s="327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B87" s="253"/>
      <c r="C87" s="254"/>
      <c r="D87" s="254"/>
      <c r="E87" s="254"/>
      <c r="F87" s="358"/>
      <c r="G87" s="253"/>
      <c r="H87" s="327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B88" s="253"/>
      <c r="C88" s="254"/>
      <c r="D88" s="254"/>
      <c r="E88" s="254"/>
      <c r="F88" s="358"/>
      <c r="G88" s="253"/>
      <c r="H88" s="327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B89" s="253"/>
      <c r="C89" s="254"/>
      <c r="D89" s="254"/>
      <c r="E89" s="254"/>
      <c r="F89" s="358"/>
      <c r="G89" s="253"/>
      <c r="H89" s="327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B90" s="253"/>
      <c r="C90" s="254"/>
      <c r="D90" s="254"/>
      <c r="E90" s="254"/>
      <c r="F90" s="358"/>
      <c r="G90" s="253"/>
      <c r="H90" s="327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B91" s="253"/>
      <c r="C91" s="254"/>
      <c r="D91" s="254"/>
      <c r="E91" s="254"/>
      <c r="F91" s="358"/>
      <c r="G91" s="253"/>
      <c r="H91" s="327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B92" s="253"/>
      <c r="C92" s="254"/>
      <c r="D92" s="254"/>
      <c r="E92" s="254"/>
      <c r="F92" s="358"/>
      <c r="G92" s="253"/>
      <c r="H92" s="327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B93" s="253"/>
      <c r="C93" s="254"/>
      <c r="D93" s="254"/>
      <c r="E93" s="254"/>
      <c r="F93" s="358"/>
      <c r="G93" s="253"/>
      <c r="H93" s="327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B94" s="253"/>
      <c r="C94" s="254"/>
      <c r="D94" s="254"/>
      <c r="E94" s="254"/>
      <c r="F94" s="358"/>
      <c r="G94" s="253"/>
      <c r="H94" s="327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B95" s="253"/>
      <c r="C95" s="254"/>
      <c r="D95" s="254"/>
      <c r="E95" s="254"/>
      <c r="F95" s="358"/>
      <c r="G95" s="253"/>
      <c r="H95" s="327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B96" s="253"/>
      <c r="C96" s="254"/>
      <c r="D96" s="254"/>
      <c r="E96" s="254"/>
      <c r="F96" s="358"/>
      <c r="G96" s="253"/>
      <c r="H96" s="327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8"/>
      <c r="G97" s="253"/>
      <c r="H97" s="327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8"/>
      <c r="G98" s="253"/>
      <c r="H98" s="327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8"/>
      <c r="G99" s="253"/>
      <c r="H99" s="327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8"/>
      <c r="G100" s="253"/>
      <c r="H100" s="327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8"/>
      <c r="G101" s="253"/>
      <c r="H101" s="327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8"/>
      <c r="G102" s="253"/>
      <c r="H102" s="327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8"/>
      <c r="G103" s="253"/>
      <c r="H103" s="327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8"/>
      <c r="G104" s="253"/>
      <c r="H104" s="327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8"/>
      <c r="G105" s="253"/>
      <c r="H105" s="327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8"/>
      <c r="G106" s="253"/>
      <c r="H106" s="327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8"/>
      <c r="G107" s="253"/>
      <c r="H107" s="327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8"/>
      <c r="G108" s="253"/>
      <c r="H108" s="327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8"/>
      <c r="G109" s="253"/>
      <c r="H109" s="327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8"/>
      <c r="G110" s="253"/>
      <c r="H110" s="327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8"/>
      <c r="G111" s="253"/>
      <c r="H111" s="327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8"/>
      <c r="G112" s="253"/>
      <c r="H112" s="327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8"/>
      <c r="G113" s="253"/>
      <c r="H113" s="327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8"/>
      <c r="G114" s="253"/>
      <c r="H114" s="327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8"/>
      <c r="G115" s="253"/>
      <c r="H115" s="327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8"/>
      <c r="G116" s="253"/>
      <c r="H116" s="327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8"/>
      <c r="G117" s="253"/>
      <c r="H117" s="327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8"/>
      <c r="G118" s="253"/>
      <c r="H118" s="327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8"/>
      <c r="G119" s="253"/>
      <c r="H119" s="327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8"/>
      <c r="G120" s="253"/>
      <c r="H120" s="327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8"/>
      <c r="G121" s="253"/>
      <c r="H121" s="327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8"/>
      <c r="G122" s="253"/>
      <c r="H122" s="327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8"/>
      <c r="G123" s="253"/>
      <c r="H123" s="327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8"/>
      <c r="G124" s="253"/>
      <c r="H124" s="327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8"/>
      <c r="G125" s="253"/>
      <c r="H125" s="327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8"/>
      <c r="G126" s="253"/>
      <c r="H126" s="327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8"/>
      <c r="G127" s="253"/>
      <c r="H127" s="327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8"/>
      <c r="G128" s="253"/>
      <c r="H128" s="327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8"/>
      <c r="G129" s="253"/>
      <c r="H129" s="327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8"/>
      <c r="G130" s="253"/>
      <c r="H130" s="327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8"/>
      <c r="G131" s="253"/>
      <c r="H131" s="253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8"/>
      <c r="G132" s="253"/>
      <c r="H132" s="253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8"/>
      <c r="G133" s="253"/>
      <c r="H133" s="253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8"/>
      <c r="G134" s="253"/>
      <c r="H134" s="253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8"/>
      <c r="G135" s="253"/>
      <c r="H135" s="253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8"/>
      <c r="G136" s="253"/>
      <c r="H136" s="253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8"/>
      <c r="G137" s="253"/>
      <c r="H137" s="253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8"/>
      <c r="G138" s="253"/>
      <c r="H138" s="253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8"/>
      <c r="G139" s="253"/>
      <c r="H139" s="253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8"/>
      <c r="G140" s="253"/>
      <c r="H140" s="253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8"/>
      <c r="G141" s="253"/>
      <c r="H141" s="253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8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8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8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8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8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8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8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8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8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8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8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8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8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8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8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8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8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8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8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8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8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8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8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8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8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8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8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8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8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8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8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8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8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8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8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8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8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8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8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8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8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8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8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8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8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8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8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8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8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8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8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8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8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8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8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8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8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8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8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8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8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8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8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8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8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8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8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8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8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8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8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8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8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8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8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8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8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8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8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8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8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8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8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8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8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8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8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8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8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8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8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8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8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8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8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8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8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8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8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8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8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8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8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8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8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8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8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8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8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8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8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8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8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8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8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8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8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8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8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8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8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8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8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8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8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8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8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8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8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8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8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8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8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8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8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8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8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8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8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8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8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8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8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8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8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8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8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8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8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8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8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8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8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8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8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8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8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8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8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8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8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8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8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8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8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8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8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8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8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8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8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8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8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8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8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8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8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8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8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8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8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8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8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8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8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8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8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8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8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8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8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8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8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8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8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8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8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8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8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8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8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8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8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8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8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8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8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8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8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8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8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8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8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8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8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8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8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8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8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8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8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8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4"/>
  <sheetViews>
    <sheetView zoomScale="83" zoomScaleNormal="70" workbookViewId="0">
      <selection activeCell="M51" sqref="M51:M61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847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44245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822</v>
      </c>
      <c r="M9" s="60" t="s">
        <v>821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73">
        <v>1</v>
      </c>
      <c r="B10" s="470">
        <v>44175</v>
      </c>
      <c r="C10" s="451"/>
      <c r="D10" s="449" t="s">
        <v>773</v>
      </c>
      <c r="E10" s="450" t="s">
        <v>558</v>
      </c>
      <c r="F10" s="447">
        <v>1427.5</v>
      </c>
      <c r="G10" s="474">
        <v>1330</v>
      </c>
      <c r="H10" s="447">
        <v>1535</v>
      </c>
      <c r="I10" s="471" t="s">
        <v>830</v>
      </c>
      <c r="J10" s="448" t="s">
        <v>869</v>
      </c>
      <c r="K10" s="472">
        <f t="shared" ref="K10" si="0">H10-F10</f>
        <v>107.5</v>
      </c>
      <c r="L10" s="444">
        <f t="shared" ref="L10" si="1">(F10*-0.8)/100</f>
        <v>-11.42</v>
      </c>
      <c r="M10" s="445">
        <f>(K10+L10)/F10</f>
        <v>6.7306479859894922E-2</v>
      </c>
      <c r="N10" s="448" t="s">
        <v>557</v>
      </c>
      <c r="O10" s="446">
        <v>44231</v>
      </c>
      <c r="P10" s="383"/>
      <c r="Q10" s="61"/>
      <c r="R10" s="323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73">
        <v>2</v>
      </c>
      <c r="B11" s="470">
        <v>44201</v>
      </c>
      <c r="C11" s="451"/>
      <c r="D11" s="449" t="s">
        <v>74</v>
      </c>
      <c r="E11" s="450" t="s">
        <v>558</v>
      </c>
      <c r="F11" s="447">
        <v>3540</v>
      </c>
      <c r="G11" s="474">
        <v>3295</v>
      </c>
      <c r="H11" s="447">
        <f>(3682.5+3520)/2</f>
        <v>3601.25</v>
      </c>
      <c r="I11" s="471" t="s">
        <v>833</v>
      </c>
      <c r="J11" s="448" t="s">
        <v>812</v>
      </c>
      <c r="K11" s="472">
        <f t="shared" ref="K11:K12" si="2">H11-F11</f>
        <v>61.25</v>
      </c>
      <c r="L11" s="444">
        <f t="shared" ref="L11" si="3">(F11*-0.8)/100</f>
        <v>-28.32</v>
      </c>
      <c r="M11" s="445">
        <f>(K11+L11)/F11</f>
        <v>9.3022598870056497E-3</v>
      </c>
      <c r="N11" s="448" t="s">
        <v>557</v>
      </c>
      <c r="O11" s="446">
        <v>44228</v>
      </c>
      <c r="P11" s="459"/>
      <c r="Q11" s="4"/>
      <c r="R11" s="460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16">
        <v>3</v>
      </c>
      <c r="B12" s="517">
        <v>44229</v>
      </c>
      <c r="C12" s="518"/>
      <c r="D12" s="449" t="s">
        <v>403</v>
      </c>
      <c r="E12" s="519" t="s">
        <v>558</v>
      </c>
      <c r="F12" s="447">
        <v>2197.5</v>
      </c>
      <c r="G12" s="520">
        <v>2070</v>
      </c>
      <c r="H12" s="447">
        <v>2357.5</v>
      </c>
      <c r="I12" s="521" t="s">
        <v>850</v>
      </c>
      <c r="J12" s="472" t="s">
        <v>884</v>
      </c>
      <c r="K12" s="472">
        <f t="shared" si="2"/>
        <v>160</v>
      </c>
      <c r="L12" s="444">
        <f>(F12*-0.8)/100</f>
        <v>-17.579999999999998</v>
      </c>
      <c r="M12" s="445">
        <f t="shared" ref="M12" si="4">(K12+L12)/F12</f>
        <v>6.481001137656428E-2</v>
      </c>
      <c r="N12" s="522" t="s">
        <v>557</v>
      </c>
      <c r="O12" s="446">
        <v>43869</v>
      </c>
      <c r="P12" s="459"/>
      <c r="Q12" s="4"/>
      <c r="R12" s="460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488">
        <v>4</v>
      </c>
      <c r="B13" s="489">
        <v>44229</v>
      </c>
      <c r="C13" s="421"/>
      <c r="D13" s="414" t="s">
        <v>114</v>
      </c>
      <c r="E13" s="415" t="s">
        <v>558</v>
      </c>
      <c r="F13" s="389" t="s">
        <v>848</v>
      </c>
      <c r="G13" s="493">
        <v>2090</v>
      </c>
      <c r="H13" s="389"/>
      <c r="I13" s="491" t="s">
        <v>849</v>
      </c>
      <c r="J13" s="354" t="s">
        <v>559</v>
      </c>
      <c r="K13" s="490"/>
      <c r="L13" s="408"/>
      <c r="M13" s="404"/>
      <c r="N13" s="354"/>
      <c r="O13" s="411"/>
      <c r="P13" s="459"/>
      <c r="Q13" s="4"/>
      <c r="R13" s="460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73">
        <v>5</v>
      </c>
      <c r="B14" s="470">
        <v>44231</v>
      </c>
      <c r="C14" s="451"/>
      <c r="D14" s="449" t="s">
        <v>268</v>
      </c>
      <c r="E14" s="450" t="s">
        <v>558</v>
      </c>
      <c r="F14" s="447">
        <v>2190</v>
      </c>
      <c r="G14" s="474">
        <v>1995</v>
      </c>
      <c r="H14" s="447">
        <v>2330</v>
      </c>
      <c r="I14" s="471">
        <v>2500</v>
      </c>
      <c r="J14" s="448" t="s">
        <v>685</v>
      </c>
      <c r="K14" s="472">
        <f t="shared" ref="K14:K15" si="5">H14-F14</f>
        <v>140</v>
      </c>
      <c r="L14" s="444">
        <f>(F14*-0.07)/100</f>
        <v>-1.5330000000000001</v>
      </c>
      <c r="M14" s="445">
        <f t="shared" ref="M14:M15" si="6">(K14+L14)/F14</f>
        <v>6.3226940639269411E-2</v>
      </c>
      <c r="N14" s="448" t="s">
        <v>557</v>
      </c>
      <c r="O14" s="478">
        <v>43865</v>
      </c>
      <c r="P14" s="459"/>
      <c r="Q14" s="4"/>
      <c r="R14" s="460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473">
        <v>6</v>
      </c>
      <c r="B15" s="470">
        <v>44236</v>
      </c>
      <c r="C15" s="451"/>
      <c r="D15" s="449" t="s">
        <v>773</v>
      </c>
      <c r="E15" s="450" t="s">
        <v>558</v>
      </c>
      <c r="F15" s="447">
        <v>1597.5</v>
      </c>
      <c r="G15" s="474">
        <v>1514</v>
      </c>
      <c r="H15" s="447">
        <v>1702.5</v>
      </c>
      <c r="I15" s="471" t="s">
        <v>883</v>
      </c>
      <c r="J15" s="472" t="s">
        <v>901</v>
      </c>
      <c r="K15" s="472">
        <f t="shared" si="5"/>
        <v>105</v>
      </c>
      <c r="L15" s="444">
        <f>(F15*-0.8)/100</f>
        <v>-12.78</v>
      </c>
      <c r="M15" s="445">
        <f t="shared" si="6"/>
        <v>5.772769953051643E-2</v>
      </c>
      <c r="N15" s="522" t="s">
        <v>557</v>
      </c>
      <c r="O15" s="446">
        <v>43873</v>
      </c>
      <c r="P15" s="459"/>
      <c r="Q15" s="4"/>
      <c r="R15" s="460" t="s">
        <v>560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88">
        <v>7</v>
      </c>
      <c r="B16" s="524">
        <v>44236</v>
      </c>
      <c r="C16" s="421"/>
      <c r="D16" s="414" t="s">
        <v>268</v>
      </c>
      <c r="E16" s="415" t="s">
        <v>558</v>
      </c>
      <c r="F16" s="389" t="s">
        <v>885</v>
      </c>
      <c r="G16" s="493">
        <v>2070</v>
      </c>
      <c r="H16" s="389"/>
      <c r="I16" s="491" t="s">
        <v>886</v>
      </c>
      <c r="J16" s="354" t="s">
        <v>559</v>
      </c>
      <c r="K16" s="490"/>
      <c r="L16" s="408"/>
      <c r="M16" s="404"/>
      <c r="N16" s="354"/>
      <c r="O16" s="411"/>
      <c r="P16" s="459"/>
      <c r="Q16" s="4"/>
      <c r="R16" s="460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23"/>
      <c r="B17" s="524"/>
      <c r="C17" s="421"/>
      <c r="D17" s="414"/>
      <c r="E17" s="415"/>
      <c r="F17" s="389"/>
      <c r="G17" s="493"/>
      <c r="H17" s="389"/>
      <c r="I17" s="526"/>
      <c r="J17" s="354"/>
      <c r="K17" s="525"/>
      <c r="L17" s="408"/>
      <c r="M17" s="404"/>
      <c r="N17" s="354"/>
      <c r="O17" s="411"/>
      <c r="P17" s="459"/>
      <c r="Q17" s="4"/>
      <c r="R17" s="460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23"/>
      <c r="B18" s="524"/>
      <c r="C18" s="421"/>
      <c r="D18" s="414"/>
      <c r="E18" s="415"/>
      <c r="F18" s="389"/>
      <c r="G18" s="493"/>
      <c r="H18" s="389"/>
      <c r="I18" s="526"/>
      <c r="J18" s="354"/>
      <c r="K18" s="525"/>
      <c r="L18" s="408"/>
      <c r="M18" s="404"/>
      <c r="N18" s="354"/>
      <c r="O18" s="411"/>
      <c r="P18" s="459"/>
      <c r="Q18" s="4"/>
      <c r="R18" s="460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60"/>
      <c r="B19" s="375"/>
      <c r="C19" s="376"/>
      <c r="D19" s="387"/>
      <c r="E19" s="380"/>
      <c r="F19" s="380"/>
      <c r="G19" s="385"/>
      <c r="H19" s="380"/>
      <c r="I19" s="377"/>
      <c r="J19" s="382"/>
      <c r="K19" s="382"/>
      <c r="L19" s="390"/>
      <c r="M19" s="353"/>
      <c r="N19" s="363"/>
      <c r="O19" s="359"/>
      <c r="P19" s="383"/>
      <c r="Q19" s="61"/>
      <c r="R19" s="323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5"/>
      <c r="B20" s="436"/>
      <c r="C20" s="437"/>
      <c r="D20" s="438"/>
      <c r="E20" s="439"/>
      <c r="F20" s="439"/>
      <c r="G20" s="402"/>
      <c r="H20" s="439"/>
      <c r="I20" s="440"/>
      <c r="J20" s="403"/>
      <c r="K20" s="403"/>
      <c r="L20" s="441"/>
      <c r="M20" s="76"/>
      <c r="N20" s="442"/>
      <c r="O20" s="443"/>
      <c r="P20" s="383"/>
      <c r="Q20" s="61"/>
      <c r="R20" s="323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5"/>
      <c r="B21" s="436"/>
      <c r="C21" s="437"/>
      <c r="D21" s="438"/>
      <c r="E21" s="439"/>
      <c r="F21" s="439"/>
      <c r="G21" s="402"/>
      <c r="H21" s="439"/>
      <c r="I21" s="440"/>
      <c r="J21" s="403"/>
      <c r="K21" s="403"/>
      <c r="L21" s="441"/>
      <c r="M21" s="76"/>
      <c r="N21" s="442"/>
      <c r="O21" s="443"/>
      <c r="P21" s="383"/>
      <c r="Q21" s="61"/>
      <c r="R21" s="323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561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91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562</v>
      </c>
      <c r="B23" s="20"/>
      <c r="C23" s="20"/>
      <c r="D23" s="20"/>
      <c r="F23" s="27" t="s">
        <v>563</v>
      </c>
      <c r="G23" s="14"/>
      <c r="H23" s="28"/>
      <c r="I23" s="33"/>
      <c r="J23" s="64"/>
      <c r="K23" s="65"/>
      <c r="L23" s="392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564</v>
      </c>
      <c r="B24" s="20"/>
      <c r="C24" s="20"/>
      <c r="D24" s="20"/>
      <c r="E24" s="29"/>
      <c r="F24" s="27" t="s">
        <v>565</v>
      </c>
      <c r="G24" s="14"/>
      <c r="H24" s="28"/>
      <c r="I24" s="33"/>
      <c r="J24" s="64"/>
      <c r="K24" s="65"/>
      <c r="L24" s="392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92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566</v>
      </c>
      <c r="C26" s="30"/>
      <c r="D26" s="30"/>
      <c r="E26" s="30"/>
      <c r="F26" s="31"/>
      <c r="G26" s="29"/>
      <c r="H26" s="29"/>
      <c r="I26" s="70"/>
      <c r="J26" s="71"/>
      <c r="K26" s="72"/>
      <c r="L26" s="393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535</v>
      </c>
      <c r="C27" s="18"/>
      <c r="D27" s="19" t="s">
        <v>546</v>
      </c>
      <c r="E27" s="18" t="s">
        <v>547</v>
      </c>
      <c r="F27" s="18" t="s">
        <v>548</v>
      </c>
      <c r="G27" s="18" t="s">
        <v>567</v>
      </c>
      <c r="H27" s="18" t="s">
        <v>550</v>
      </c>
      <c r="I27" s="18" t="s">
        <v>551</v>
      </c>
      <c r="J27" s="18" t="s">
        <v>552</v>
      </c>
      <c r="K27" s="59" t="s">
        <v>568</v>
      </c>
      <c r="L27" s="394" t="s">
        <v>822</v>
      </c>
      <c r="M27" s="60" t="s">
        <v>821</v>
      </c>
      <c r="N27" s="18" t="s">
        <v>555</v>
      </c>
      <c r="O27" s="75" t="s">
        <v>556</v>
      </c>
      <c r="P27" s="4"/>
      <c r="Q27" s="37"/>
      <c r="R27" s="35"/>
      <c r="S27" s="35"/>
      <c r="T27" s="35"/>
    </row>
    <row r="28" spans="1:38" s="371" customFormat="1" ht="15" customHeight="1">
      <c r="A28" s="495">
        <v>1</v>
      </c>
      <c r="B28" s="496">
        <v>44228</v>
      </c>
      <c r="C28" s="451"/>
      <c r="D28" s="449" t="s">
        <v>68</v>
      </c>
      <c r="E28" s="450" t="s">
        <v>558</v>
      </c>
      <c r="F28" s="447">
        <v>566</v>
      </c>
      <c r="G28" s="447">
        <v>548</v>
      </c>
      <c r="H28" s="447">
        <v>577</v>
      </c>
      <c r="I28" s="448">
        <v>600</v>
      </c>
      <c r="J28" s="448" t="s">
        <v>856</v>
      </c>
      <c r="K28" s="472">
        <f t="shared" ref="K28:K29" si="7">H28-F28</f>
        <v>11</v>
      </c>
      <c r="L28" s="444">
        <f>(F28*-0.07)/100</f>
        <v>-0.39620000000000005</v>
      </c>
      <c r="M28" s="445">
        <f t="shared" ref="M28:M29" si="8">(K28+L28)/F28</f>
        <v>1.8734628975265018E-2</v>
      </c>
      <c r="N28" s="448" t="s">
        <v>557</v>
      </c>
      <c r="O28" s="478">
        <v>44228</v>
      </c>
      <c r="P28" s="4"/>
      <c r="Q28" s="4"/>
      <c r="R28" s="326" t="s">
        <v>560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71" customFormat="1" ht="15" customHeight="1">
      <c r="A29" s="507">
        <v>2</v>
      </c>
      <c r="B29" s="508">
        <v>44229</v>
      </c>
      <c r="C29" s="509"/>
      <c r="D29" s="510" t="s">
        <v>80</v>
      </c>
      <c r="E29" s="476" t="s">
        <v>558</v>
      </c>
      <c r="F29" s="476">
        <v>627.5</v>
      </c>
      <c r="G29" s="511">
        <v>609</v>
      </c>
      <c r="H29" s="511">
        <v>608.5</v>
      </c>
      <c r="I29" s="476">
        <v>660</v>
      </c>
      <c r="J29" s="477" t="s">
        <v>878</v>
      </c>
      <c r="K29" s="512">
        <f t="shared" si="7"/>
        <v>-19</v>
      </c>
      <c r="L29" s="513">
        <f t="shared" ref="L29:L34" si="9">(F29*-0.7)/100</f>
        <v>-4.3925000000000001</v>
      </c>
      <c r="M29" s="514">
        <f t="shared" si="8"/>
        <v>-3.7278884462151392E-2</v>
      </c>
      <c r="N29" s="477" t="s">
        <v>621</v>
      </c>
      <c r="O29" s="515">
        <v>44235</v>
      </c>
      <c r="P29" s="4"/>
      <c r="Q29" s="4"/>
      <c r="R29" s="326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71" customFormat="1" ht="15" customHeight="1">
      <c r="A30" s="495">
        <v>3</v>
      </c>
      <c r="B30" s="496">
        <v>44229</v>
      </c>
      <c r="C30" s="451"/>
      <c r="D30" s="449" t="s">
        <v>141</v>
      </c>
      <c r="E30" s="450" t="s">
        <v>558</v>
      </c>
      <c r="F30" s="447">
        <v>576.5</v>
      </c>
      <c r="G30" s="447">
        <v>560</v>
      </c>
      <c r="H30" s="447">
        <v>590</v>
      </c>
      <c r="I30" s="448" t="s">
        <v>854</v>
      </c>
      <c r="J30" s="448" t="s">
        <v>857</v>
      </c>
      <c r="K30" s="472">
        <f t="shared" ref="K30" si="10">H30-F30</f>
        <v>13.5</v>
      </c>
      <c r="L30" s="444">
        <f t="shared" si="9"/>
        <v>-4.0354999999999999</v>
      </c>
      <c r="M30" s="445">
        <f t="shared" ref="M30" si="11">(K30+L30)/F30</f>
        <v>1.6417172593235042E-2</v>
      </c>
      <c r="N30" s="448" t="s">
        <v>557</v>
      </c>
      <c r="O30" s="446">
        <v>44231</v>
      </c>
      <c r="P30" s="4"/>
      <c r="Q30" s="4"/>
      <c r="R30" s="326" t="s">
        <v>794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71" customFormat="1" ht="15" customHeight="1">
      <c r="A31" s="502">
        <v>4</v>
      </c>
      <c r="B31" s="496">
        <v>44229</v>
      </c>
      <c r="C31" s="503"/>
      <c r="D31" s="504" t="s">
        <v>68</v>
      </c>
      <c r="E31" s="447" t="s">
        <v>558</v>
      </c>
      <c r="F31" s="447">
        <v>601.5</v>
      </c>
      <c r="G31" s="505">
        <v>585</v>
      </c>
      <c r="H31" s="505">
        <v>615.5</v>
      </c>
      <c r="I31" s="447">
        <v>630</v>
      </c>
      <c r="J31" s="448" t="s">
        <v>857</v>
      </c>
      <c r="K31" s="472">
        <f t="shared" ref="K31" si="12">H31-F31</f>
        <v>14</v>
      </c>
      <c r="L31" s="444">
        <f t="shared" si="9"/>
        <v>-4.2104999999999997</v>
      </c>
      <c r="M31" s="445">
        <f t="shared" ref="M31" si="13">(K31+L31)/F31</f>
        <v>1.6275145469659184E-2</v>
      </c>
      <c r="N31" s="448" t="s">
        <v>557</v>
      </c>
      <c r="O31" s="446">
        <v>44230</v>
      </c>
      <c r="P31" s="4"/>
      <c r="Q31" s="4"/>
      <c r="R31" s="326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71" customFormat="1" ht="15" customHeight="1">
      <c r="A32" s="495">
        <v>5</v>
      </c>
      <c r="B32" s="496">
        <v>44230</v>
      </c>
      <c r="C32" s="451"/>
      <c r="D32" s="449" t="s">
        <v>131</v>
      </c>
      <c r="E32" s="450" t="s">
        <v>558</v>
      </c>
      <c r="F32" s="447">
        <v>1844</v>
      </c>
      <c r="G32" s="447">
        <v>1790</v>
      </c>
      <c r="H32" s="447">
        <v>1887.5</v>
      </c>
      <c r="I32" s="448" t="s">
        <v>862</v>
      </c>
      <c r="J32" s="448" t="s">
        <v>870</v>
      </c>
      <c r="K32" s="472">
        <f t="shared" ref="K32" si="14">H32-F32</f>
        <v>43.5</v>
      </c>
      <c r="L32" s="444">
        <f t="shared" si="9"/>
        <v>-12.907999999999999</v>
      </c>
      <c r="M32" s="445">
        <f t="shared" ref="M32" si="15">(K32+L32)/F32</f>
        <v>1.6590021691973968E-2</v>
      </c>
      <c r="N32" s="448" t="s">
        <v>557</v>
      </c>
      <c r="O32" s="446">
        <v>44231</v>
      </c>
      <c r="P32" s="4"/>
      <c r="Q32" s="4"/>
      <c r="R32" s="326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71" customFormat="1" ht="15" customHeight="1">
      <c r="A33" s="507">
        <v>6</v>
      </c>
      <c r="B33" s="508">
        <v>44231</v>
      </c>
      <c r="C33" s="509"/>
      <c r="D33" s="510" t="s">
        <v>68</v>
      </c>
      <c r="E33" s="476" t="s">
        <v>558</v>
      </c>
      <c r="F33" s="476">
        <v>612.5</v>
      </c>
      <c r="G33" s="511">
        <v>598</v>
      </c>
      <c r="H33" s="511">
        <v>592.5</v>
      </c>
      <c r="I33" s="476" t="s">
        <v>871</v>
      </c>
      <c r="J33" s="477" t="s">
        <v>875</v>
      </c>
      <c r="K33" s="512">
        <f t="shared" ref="K33:K34" si="16">H33-F33</f>
        <v>-20</v>
      </c>
      <c r="L33" s="513">
        <f t="shared" si="9"/>
        <v>-4.2874999999999996</v>
      </c>
      <c r="M33" s="514">
        <f t="shared" ref="M33:M34" si="17">(K33+L33)/F33</f>
        <v>-3.9653061224489798E-2</v>
      </c>
      <c r="N33" s="477" t="s">
        <v>621</v>
      </c>
      <c r="O33" s="515">
        <v>44232</v>
      </c>
      <c r="P33" s="4"/>
      <c r="Q33" s="4"/>
      <c r="R33" s="326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71" customFormat="1" ht="15" customHeight="1">
      <c r="A34" s="495">
        <v>7</v>
      </c>
      <c r="B34" s="496">
        <v>44231</v>
      </c>
      <c r="C34" s="451"/>
      <c r="D34" s="449" t="s">
        <v>117</v>
      </c>
      <c r="E34" s="450" t="s">
        <v>558</v>
      </c>
      <c r="F34" s="447">
        <v>472</v>
      </c>
      <c r="G34" s="447">
        <v>457</v>
      </c>
      <c r="H34" s="447">
        <v>485</v>
      </c>
      <c r="I34" s="448" t="s">
        <v>872</v>
      </c>
      <c r="J34" s="448" t="s">
        <v>892</v>
      </c>
      <c r="K34" s="472">
        <f t="shared" si="16"/>
        <v>13</v>
      </c>
      <c r="L34" s="444">
        <f t="shared" si="9"/>
        <v>-3.3039999999999998</v>
      </c>
      <c r="M34" s="445">
        <f t="shared" si="17"/>
        <v>2.0542372881355932E-2</v>
      </c>
      <c r="N34" s="448" t="s">
        <v>557</v>
      </c>
      <c r="O34" s="446">
        <v>44238</v>
      </c>
      <c r="P34" s="4"/>
      <c r="Q34" s="4"/>
      <c r="R34" s="326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71" customFormat="1" ht="15" customHeight="1">
      <c r="A35" s="495">
        <v>8</v>
      </c>
      <c r="B35" s="496">
        <v>44232</v>
      </c>
      <c r="C35" s="451"/>
      <c r="D35" s="449" t="s">
        <v>773</v>
      </c>
      <c r="E35" s="450" t="s">
        <v>558</v>
      </c>
      <c r="F35" s="447">
        <v>1520</v>
      </c>
      <c r="G35" s="447">
        <v>1469</v>
      </c>
      <c r="H35" s="447">
        <v>1560</v>
      </c>
      <c r="I35" s="448" t="s">
        <v>859</v>
      </c>
      <c r="J35" s="448" t="s">
        <v>594</v>
      </c>
      <c r="K35" s="472">
        <f t="shared" ref="K35:K36" si="18">H35-F35</f>
        <v>40</v>
      </c>
      <c r="L35" s="444">
        <f>(F35*-0.07)/100</f>
        <v>-1.0640000000000001</v>
      </c>
      <c r="M35" s="445">
        <f t="shared" ref="M35:M36" si="19">(K35+L35)/F35</f>
        <v>2.561578947368421E-2</v>
      </c>
      <c r="N35" s="448" t="s">
        <v>557</v>
      </c>
      <c r="O35" s="478">
        <v>44232</v>
      </c>
      <c r="P35" s="4"/>
      <c r="Q35" s="4"/>
      <c r="R35" s="326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71" customFormat="1" ht="15" customHeight="1">
      <c r="A36" s="507">
        <v>9</v>
      </c>
      <c r="B36" s="508">
        <v>44235</v>
      </c>
      <c r="C36" s="509"/>
      <c r="D36" s="510" t="s">
        <v>879</v>
      </c>
      <c r="E36" s="476" t="s">
        <v>558</v>
      </c>
      <c r="F36" s="476">
        <v>221</v>
      </c>
      <c r="G36" s="511">
        <v>214.5</v>
      </c>
      <c r="H36" s="511">
        <v>214.5</v>
      </c>
      <c r="I36" s="476" t="s">
        <v>880</v>
      </c>
      <c r="J36" s="477" t="s">
        <v>902</v>
      </c>
      <c r="K36" s="512">
        <f t="shared" si="18"/>
        <v>-6.5</v>
      </c>
      <c r="L36" s="513">
        <f t="shared" ref="L36" si="20">(F36*-0.7)/100</f>
        <v>-1.5469999999999999</v>
      </c>
      <c r="M36" s="514">
        <f t="shared" si="19"/>
        <v>-3.6411764705882359E-2</v>
      </c>
      <c r="N36" s="477" t="s">
        <v>621</v>
      </c>
      <c r="O36" s="515">
        <v>44232</v>
      </c>
      <c r="P36" s="4"/>
      <c r="Q36" s="4"/>
      <c r="R36" s="326" t="s">
        <v>560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71" customFormat="1" ht="15" customHeight="1">
      <c r="A37" s="495">
        <v>10</v>
      </c>
      <c r="B37" s="496">
        <v>44237</v>
      </c>
      <c r="C37" s="451"/>
      <c r="D37" s="449" t="s">
        <v>126</v>
      </c>
      <c r="E37" s="450" t="s">
        <v>558</v>
      </c>
      <c r="F37" s="447">
        <v>224.5</v>
      </c>
      <c r="G37" s="447">
        <v>218</v>
      </c>
      <c r="H37" s="447">
        <v>227.75</v>
      </c>
      <c r="I37" s="448">
        <v>235</v>
      </c>
      <c r="J37" s="448" t="s">
        <v>905</v>
      </c>
      <c r="K37" s="472">
        <f t="shared" ref="K37" si="21">H37-F37</f>
        <v>3.25</v>
      </c>
      <c r="L37" s="444">
        <f>(F37*-0.07)/100</f>
        <v>-0.15715000000000001</v>
      </c>
      <c r="M37" s="445">
        <f t="shared" ref="M37" si="22">(K37+L37)/F37</f>
        <v>1.3776614699331847E-2</v>
      </c>
      <c r="N37" s="448" t="s">
        <v>557</v>
      </c>
      <c r="O37" s="478">
        <v>44237</v>
      </c>
      <c r="P37" s="4"/>
      <c r="Q37" s="4"/>
      <c r="R37" s="326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71" customFormat="1" ht="15" customHeight="1">
      <c r="A38" s="396">
        <v>11</v>
      </c>
      <c r="B38" s="420">
        <v>44239</v>
      </c>
      <c r="C38" s="423"/>
      <c r="D38" s="388" t="s">
        <v>97</v>
      </c>
      <c r="E38" s="389" t="s">
        <v>558</v>
      </c>
      <c r="F38" s="389" t="s">
        <v>903</v>
      </c>
      <c r="G38" s="424">
        <v>207</v>
      </c>
      <c r="H38" s="424"/>
      <c r="I38" s="389" t="s">
        <v>904</v>
      </c>
      <c r="J38" s="494" t="s">
        <v>559</v>
      </c>
      <c r="K38" s="354"/>
      <c r="L38" s="406"/>
      <c r="M38" s="404"/>
      <c r="N38" s="382"/>
      <c r="O38" s="395"/>
      <c r="P38" s="4"/>
      <c r="Q38" s="4"/>
      <c r="R38" s="326" t="s">
        <v>560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71" customFormat="1" ht="15" customHeight="1">
      <c r="A39" s="502">
        <v>12</v>
      </c>
      <c r="B39" s="496">
        <v>44239</v>
      </c>
      <c r="C39" s="503"/>
      <c r="D39" s="504" t="s">
        <v>145</v>
      </c>
      <c r="E39" s="447" t="s">
        <v>558</v>
      </c>
      <c r="F39" s="447">
        <v>173</v>
      </c>
      <c r="G39" s="505">
        <v>168</v>
      </c>
      <c r="H39" s="505">
        <v>183.5</v>
      </c>
      <c r="I39" s="447">
        <v>185</v>
      </c>
      <c r="J39" s="448" t="s">
        <v>882</v>
      </c>
      <c r="K39" s="472">
        <f t="shared" ref="K39:K40" si="23">H39-F39</f>
        <v>10.5</v>
      </c>
      <c r="L39" s="444">
        <f>(F39*-0.07)/100</f>
        <v>-0.12110000000000001</v>
      </c>
      <c r="M39" s="445">
        <f t="shared" ref="M39:M40" si="24">(K39+L39)/F39</f>
        <v>5.9993641618497108E-2</v>
      </c>
      <c r="N39" s="448" t="s">
        <v>557</v>
      </c>
      <c r="O39" s="478">
        <v>44239</v>
      </c>
      <c r="P39" s="4"/>
      <c r="Q39" s="4"/>
      <c r="R39" s="326" t="s">
        <v>560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71" customFormat="1" ht="15" customHeight="1">
      <c r="A40" s="507">
        <v>13</v>
      </c>
      <c r="B40" s="508">
        <v>44242</v>
      </c>
      <c r="C40" s="509"/>
      <c r="D40" s="510" t="s">
        <v>151</v>
      </c>
      <c r="E40" s="476" t="s">
        <v>558</v>
      </c>
      <c r="F40" s="476">
        <v>17400</v>
      </c>
      <c r="G40" s="511">
        <v>16900</v>
      </c>
      <c r="H40" s="511">
        <v>16890</v>
      </c>
      <c r="I40" s="476" t="s">
        <v>909</v>
      </c>
      <c r="J40" s="477" t="s">
        <v>924</v>
      </c>
      <c r="K40" s="512">
        <f t="shared" si="23"/>
        <v>-510</v>
      </c>
      <c r="L40" s="513">
        <f t="shared" ref="L40" si="25">(F40*-0.7)/100</f>
        <v>-121.8</v>
      </c>
      <c r="M40" s="514">
        <f t="shared" si="24"/>
        <v>-3.6310344827586202E-2</v>
      </c>
      <c r="N40" s="477" t="s">
        <v>621</v>
      </c>
      <c r="O40" s="515">
        <v>44244</v>
      </c>
      <c r="P40" s="4"/>
      <c r="Q40" s="4"/>
      <c r="R40" s="326" t="s">
        <v>560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71" customFormat="1" ht="15" customHeight="1">
      <c r="A41" s="396">
        <v>14</v>
      </c>
      <c r="B41" s="420">
        <v>44243</v>
      </c>
      <c r="C41" s="423"/>
      <c r="D41" s="388" t="s">
        <v>773</v>
      </c>
      <c r="E41" s="389" t="s">
        <v>558</v>
      </c>
      <c r="F41" s="389" t="s">
        <v>915</v>
      </c>
      <c r="G41" s="424">
        <v>1635</v>
      </c>
      <c r="H41" s="424"/>
      <c r="I41" s="389" t="s">
        <v>916</v>
      </c>
      <c r="J41" s="494" t="s">
        <v>559</v>
      </c>
      <c r="K41" s="354"/>
      <c r="L41" s="406"/>
      <c r="M41" s="404"/>
      <c r="N41" s="382"/>
      <c r="O41" s="395"/>
      <c r="P41" s="4"/>
      <c r="Q41" s="4"/>
      <c r="R41" s="326" t="s">
        <v>560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71" customFormat="1" ht="15" customHeight="1">
      <c r="A42" s="396">
        <v>15</v>
      </c>
      <c r="B42" s="420">
        <v>44244</v>
      </c>
      <c r="C42" s="423"/>
      <c r="D42" s="388" t="s">
        <v>68</v>
      </c>
      <c r="E42" s="389" t="s">
        <v>558</v>
      </c>
      <c r="F42" s="389" t="s">
        <v>926</v>
      </c>
      <c r="G42" s="424">
        <v>577</v>
      </c>
      <c r="H42" s="424"/>
      <c r="I42" s="389" t="s">
        <v>927</v>
      </c>
      <c r="J42" s="494" t="s">
        <v>559</v>
      </c>
      <c r="K42" s="354"/>
      <c r="L42" s="406"/>
      <c r="M42" s="404"/>
      <c r="N42" s="382"/>
      <c r="O42" s="395"/>
      <c r="P42" s="4"/>
      <c r="Q42" s="4"/>
      <c r="R42" s="326" t="s">
        <v>560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71" customFormat="1" ht="15" customHeight="1">
      <c r="A43" s="396"/>
      <c r="B43" s="420"/>
      <c r="C43" s="423"/>
      <c r="D43" s="388"/>
      <c r="E43" s="389"/>
      <c r="F43" s="389"/>
      <c r="G43" s="424"/>
      <c r="H43" s="424"/>
      <c r="I43" s="389"/>
      <c r="J43" s="396"/>
      <c r="K43" s="354"/>
      <c r="L43" s="406"/>
      <c r="M43" s="404"/>
      <c r="N43" s="382"/>
      <c r="O43" s="395"/>
      <c r="P43" s="4"/>
      <c r="Q43" s="4"/>
      <c r="R43" s="326"/>
      <c r="S43" s="37"/>
      <c r="T43" s="37"/>
      <c r="U43" s="37"/>
      <c r="V43" s="37"/>
      <c r="W43" s="37"/>
      <c r="X43" s="37"/>
      <c r="Y43" s="37"/>
      <c r="Z43" s="37"/>
      <c r="AA43" s="37"/>
    </row>
    <row r="44" spans="1:34" s="371" customFormat="1" ht="15" customHeight="1">
      <c r="A44" s="396"/>
      <c r="B44" s="420"/>
      <c r="C44" s="423"/>
      <c r="D44" s="388"/>
      <c r="E44" s="389"/>
      <c r="F44" s="389"/>
      <c r="G44" s="424"/>
      <c r="H44" s="424"/>
      <c r="I44" s="389"/>
      <c r="J44" s="354"/>
      <c r="K44" s="354"/>
      <c r="L44" s="406"/>
      <c r="M44" s="404"/>
      <c r="N44" s="382"/>
      <c r="O44" s="395"/>
      <c r="P44" s="4"/>
      <c r="Q44" s="4"/>
      <c r="R44" s="326"/>
      <c r="S44" s="37"/>
      <c r="T44" s="37"/>
      <c r="U44" s="37"/>
      <c r="V44" s="37"/>
      <c r="W44" s="37"/>
      <c r="X44" s="37"/>
      <c r="Y44" s="37"/>
      <c r="Z44" s="37"/>
      <c r="AA44" s="37"/>
    </row>
    <row r="45" spans="1:34" ht="44.25" customHeight="1">
      <c r="A45" s="20" t="s">
        <v>561</v>
      </c>
      <c r="B45" s="36"/>
      <c r="C45" s="36"/>
      <c r="D45" s="37"/>
      <c r="E45" s="33"/>
      <c r="F45" s="33"/>
      <c r="G45" s="32"/>
      <c r="H45" s="32" t="s">
        <v>824</v>
      </c>
      <c r="I45" s="33"/>
      <c r="J45" s="14"/>
      <c r="K45" s="76"/>
      <c r="L45" s="77"/>
      <c r="M45" s="76"/>
      <c r="N45" s="78"/>
      <c r="O45" s="76"/>
      <c r="P45" s="4"/>
      <c r="Q45" s="412"/>
      <c r="R45" s="425"/>
      <c r="S45" s="412"/>
      <c r="T45" s="412"/>
      <c r="U45" s="412"/>
      <c r="V45" s="412"/>
      <c r="W45" s="412"/>
      <c r="X45" s="412"/>
      <c r="Y45" s="412"/>
      <c r="Z45" s="37"/>
      <c r="AA45" s="37"/>
      <c r="AB45" s="37"/>
    </row>
    <row r="46" spans="1:34" s="3" customFormat="1">
      <c r="A46" s="26" t="s">
        <v>562</v>
      </c>
      <c r="B46" s="20"/>
      <c r="C46" s="20"/>
      <c r="D46" s="20"/>
      <c r="E46" s="2"/>
      <c r="F46" s="27" t="s">
        <v>563</v>
      </c>
      <c r="G46" s="38"/>
      <c r="H46" s="39"/>
      <c r="I46" s="79"/>
      <c r="J46" s="14"/>
      <c r="K46" s="80"/>
      <c r="L46" s="81"/>
      <c r="M46" s="82"/>
      <c r="N46" s="83"/>
      <c r="O46" s="84"/>
      <c r="P46" s="2"/>
      <c r="Q46" s="1"/>
      <c r="R46" s="9"/>
      <c r="Z46" s="6"/>
      <c r="AA46" s="6"/>
      <c r="AB46" s="6"/>
      <c r="AC46" s="6"/>
      <c r="AD46" s="6"/>
      <c r="AE46" s="6"/>
      <c r="AF46" s="6"/>
      <c r="AG46" s="6"/>
      <c r="AH46" s="6"/>
    </row>
    <row r="47" spans="1:34" s="6" customFormat="1" ht="14.25" customHeight="1">
      <c r="A47" s="26"/>
      <c r="B47" s="20"/>
      <c r="C47" s="20"/>
      <c r="D47" s="20"/>
      <c r="E47" s="29"/>
      <c r="F47" s="27" t="s">
        <v>565</v>
      </c>
      <c r="G47" s="38"/>
      <c r="H47" s="39"/>
      <c r="I47" s="79"/>
      <c r="J47" s="14"/>
      <c r="K47" s="80"/>
      <c r="L47" s="81"/>
      <c r="M47" s="82"/>
      <c r="N47" s="83"/>
      <c r="O47" s="84"/>
      <c r="P47" s="2"/>
      <c r="Q47" s="1"/>
      <c r="R47" s="9"/>
      <c r="S47" s="3"/>
      <c r="Y47" s="3"/>
      <c r="Z47" s="3"/>
    </row>
    <row r="48" spans="1:34" s="6" customFormat="1" ht="14.25" customHeight="1">
      <c r="A48" s="20"/>
      <c r="B48" s="20"/>
      <c r="C48" s="20"/>
      <c r="D48" s="20"/>
      <c r="E48" s="29"/>
      <c r="F48" s="14"/>
      <c r="G48" s="14"/>
      <c r="H48" s="28"/>
      <c r="I48" s="33"/>
      <c r="J48" s="68"/>
      <c r="K48" s="65"/>
      <c r="L48" s="66"/>
      <c r="M48" s="14"/>
      <c r="N48" s="69"/>
      <c r="O48" s="54"/>
      <c r="P48" s="5"/>
      <c r="Q48" s="1"/>
      <c r="R48" s="9"/>
      <c r="S48" s="3"/>
      <c r="Y48" s="3"/>
      <c r="Z48" s="3"/>
    </row>
    <row r="49" spans="1:34" s="6" customFormat="1" ht="15">
      <c r="A49" s="40" t="s">
        <v>572</v>
      </c>
      <c r="B49" s="40"/>
      <c r="C49" s="40"/>
      <c r="D49" s="40"/>
      <c r="E49" s="29"/>
      <c r="F49" s="14"/>
      <c r="G49" s="9"/>
      <c r="H49" s="14"/>
      <c r="I49" s="9"/>
      <c r="J49" s="85"/>
      <c r="K49" s="9"/>
      <c r="L49" s="9"/>
      <c r="M49" s="9"/>
      <c r="N49" s="9"/>
      <c r="O49" s="86"/>
      <c r="P49"/>
      <c r="Q49" s="1"/>
      <c r="R49" s="9"/>
      <c r="S49" s="3"/>
      <c r="Y49" s="3"/>
      <c r="Z49" s="3"/>
    </row>
    <row r="50" spans="1:34" s="6" customFormat="1" ht="38.25">
      <c r="A50" s="18" t="s">
        <v>16</v>
      </c>
      <c r="B50" s="18" t="s">
        <v>535</v>
      </c>
      <c r="C50" s="18"/>
      <c r="D50" s="19" t="s">
        <v>546</v>
      </c>
      <c r="E50" s="18" t="s">
        <v>547</v>
      </c>
      <c r="F50" s="18" t="s">
        <v>548</v>
      </c>
      <c r="G50" s="18" t="s">
        <v>567</v>
      </c>
      <c r="H50" s="18" t="s">
        <v>550</v>
      </c>
      <c r="I50" s="18" t="s">
        <v>551</v>
      </c>
      <c r="J50" s="17" t="s">
        <v>552</v>
      </c>
      <c r="K50" s="74" t="s">
        <v>573</v>
      </c>
      <c r="L50" s="60" t="s">
        <v>822</v>
      </c>
      <c r="M50" s="74" t="s">
        <v>569</v>
      </c>
      <c r="N50" s="18" t="s">
        <v>570</v>
      </c>
      <c r="O50" s="17" t="s">
        <v>555</v>
      </c>
      <c r="P50" s="87" t="s">
        <v>556</v>
      </c>
      <c r="Q50" s="1"/>
      <c r="R50" s="14"/>
      <c r="S50" s="3"/>
      <c r="Y50" s="3"/>
      <c r="Z50" s="3"/>
    </row>
    <row r="51" spans="1:34" s="371" customFormat="1" ht="13.9" customHeight="1">
      <c r="A51" s="501">
        <v>1</v>
      </c>
      <c r="B51" s="496">
        <v>44229</v>
      </c>
      <c r="C51" s="451"/>
      <c r="D51" s="449" t="s">
        <v>851</v>
      </c>
      <c r="E51" s="450" t="s">
        <v>558</v>
      </c>
      <c r="F51" s="447">
        <v>925.5</v>
      </c>
      <c r="G51" s="447">
        <v>905</v>
      </c>
      <c r="H51" s="447">
        <v>941</v>
      </c>
      <c r="I51" s="448" t="s">
        <v>852</v>
      </c>
      <c r="J51" s="448" t="s">
        <v>868</v>
      </c>
      <c r="K51" s="497">
        <f t="shared" ref="K51" si="26">H51-F51</f>
        <v>15.5</v>
      </c>
      <c r="L51" s="498">
        <f t="shared" ref="L51" si="27">(H51*N51)*0.035%</f>
        <v>214.07750000000004</v>
      </c>
      <c r="M51" s="499">
        <f t="shared" ref="M51" si="28">(K51*N51)-L51</f>
        <v>9860.9225000000006</v>
      </c>
      <c r="N51" s="448">
        <v>650</v>
      </c>
      <c r="O51" s="500" t="s">
        <v>557</v>
      </c>
      <c r="P51" s="446">
        <v>44230</v>
      </c>
      <c r="Q51" s="365"/>
      <c r="R51" s="326" t="s">
        <v>794</v>
      </c>
      <c r="S51" s="37"/>
      <c r="Y51" s="37"/>
      <c r="Z51" s="37"/>
    </row>
    <row r="52" spans="1:34" s="371" customFormat="1" ht="13.9" customHeight="1">
      <c r="A52" s="501">
        <v>2</v>
      </c>
      <c r="B52" s="496">
        <v>44229</v>
      </c>
      <c r="C52" s="451"/>
      <c r="D52" s="449" t="s">
        <v>853</v>
      </c>
      <c r="E52" s="450" t="s">
        <v>558</v>
      </c>
      <c r="F52" s="447">
        <v>1930</v>
      </c>
      <c r="G52" s="447">
        <v>1885</v>
      </c>
      <c r="H52" s="447">
        <v>1964</v>
      </c>
      <c r="I52" s="448">
        <v>2000</v>
      </c>
      <c r="J52" s="448" t="s">
        <v>571</v>
      </c>
      <c r="K52" s="497">
        <f t="shared" ref="K52" si="29">H52-F52</f>
        <v>34</v>
      </c>
      <c r="L52" s="498">
        <f t="shared" ref="L52:L53" si="30">(H52*N52)*0.035%</f>
        <v>171.85000000000002</v>
      </c>
      <c r="M52" s="499">
        <f t="shared" ref="M52" si="31">(K52*N52)-L52</f>
        <v>8328.15</v>
      </c>
      <c r="N52" s="448">
        <v>250</v>
      </c>
      <c r="O52" s="500" t="s">
        <v>557</v>
      </c>
      <c r="P52" s="446">
        <v>44235</v>
      </c>
      <c r="Q52" s="365"/>
      <c r="R52" s="326" t="s">
        <v>560</v>
      </c>
      <c r="S52" s="37"/>
      <c r="Y52" s="37"/>
      <c r="Z52" s="37"/>
    </row>
    <row r="53" spans="1:34" s="37" customFormat="1" ht="14.25">
      <c r="A53" s="484">
        <v>3</v>
      </c>
      <c r="B53" s="485">
        <v>44230</v>
      </c>
      <c r="C53" s="485"/>
      <c r="D53" s="475" t="s">
        <v>855</v>
      </c>
      <c r="E53" s="476" t="s">
        <v>819</v>
      </c>
      <c r="F53" s="476">
        <v>14700</v>
      </c>
      <c r="G53" s="486">
        <v>14820</v>
      </c>
      <c r="H53" s="486">
        <v>14820</v>
      </c>
      <c r="I53" s="476">
        <v>14500</v>
      </c>
      <c r="J53" s="477" t="s">
        <v>863</v>
      </c>
      <c r="K53" s="477">
        <f>F53-H53</f>
        <v>-120</v>
      </c>
      <c r="L53" s="477">
        <f t="shared" si="30"/>
        <v>389.02500000000003</v>
      </c>
      <c r="M53" s="477">
        <f>(K53*N53)-L53</f>
        <v>-9389.0249999999996</v>
      </c>
      <c r="N53" s="477">
        <v>75</v>
      </c>
      <c r="O53" s="477" t="s">
        <v>621</v>
      </c>
      <c r="P53" s="506">
        <v>44230</v>
      </c>
      <c r="Q53" s="365"/>
      <c r="R53" s="326" t="s">
        <v>560</v>
      </c>
      <c r="Z53" s="371"/>
      <c r="AA53" s="371"/>
      <c r="AB53" s="371"/>
      <c r="AC53" s="371"/>
      <c r="AD53" s="371"/>
      <c r="AE53" s="371"/>
      <c r="AF53" s="371"/>
      <c r="AG53" s="371"/>
      <c r="AH53" s="371"/>
    </row>
    <row r="54" spans="1:34" s="371" customFormat="1" ht="13.9" customHeight="1">
      <c r="A54" s="501">
        <v>4</v>
      </c>
      <c r="B54" s="496">
        <v>44230</v>
      </c>
      <c r="C54" s="451"/>
      <c r="D54" s="449" t="s">
        <v>858</v>
      </c>
      <c r="E54" s="450" t="s">
        <v>558</v>
      </c>
      <c r="F54" s="447">
        <v>1569</v>
      </c>
      <c r="G54" s="447">
        <v>1545</v>
      </c>
      <c r="H54" s="447">
        <v>1586</v>
      </c>
      <c r="I54" s="448" t="s">
        <v>859</v>
      </c>
      <c r="J54" s="448" t="s">
        <v>860</v>
      </c>
      <c r="K54" s="497">
        <f>H54-F54</f>
        <v>17</v>
      </c>
      <c r="L54" s="498">
        <f t="shared" ref="L54:L55" si="32">(H54*N54)*0.035%</f>
        <v>305.30500000000006</v>
      </c>
      <c r="M54" s="499">
        <f t="shared" ref="M54:M55" si="33">(K54*N54)-L54</f>
        <v>9044.6949999999997</v>
      </c>
      <c r="N54" s="448">
        <v>550</v>
      </c>
      <c r="O54" s="500" t="s">
        <v>557</v>
      </c>
      <c r="P54" s="478">
        <v>44230</v>
      </c>
      <c r="Q54" s="365"/>
      <c r="R54" s="326" t="s">
        <v>794</v>
      </c>
      <c r="S54" s="37"/>
      <c r="Y54" s="37"/>
      <c r="Z54" s="37"/>
    </row>
    <row r="55" spans="1:34" s="371" customFormat="1" ht="13.9" customHeight="1">
      <c r="A55" s="501">
        <v>5</v>
      </c>
      <c r="B55" s="496">
        <v>44231</v>
      </c>
      <c r="C55" s="451"/>
      <c r="D55" s="449" t="s">
        <v>873</v>
      </c>
      <c r="E55" s="450" t="s">
        <v>558</v>
      </c>
      <c r="F55" s="447">
        <v>924</v>
      </c>
      <c r="G55" s="447">
        <v>903</v>
      </c>
      <c r="H55" s="447">
        <v>942</v>
      </c>
      <c r="I55" s="448" t="s">
        <v>852</v>
      </c>
      <c r="J55" s="448" t="s">
        <v>874</v>
      </c>
      <c r="K55" s="497">
        <f t="shared" ref="K55" si="34">H55-F55</f>
        <v>18</v>
      </c>
      <c r="L55" s="498">
        <f t="shared" si="32"/>
        <v>214.30500000000004</v>
      </c>
      <c r="M55" s="499">
        <f t="shared" si="33"/>
        <v>11485.695</v>
      </c>
      <c r="N55" s="448">
        <v>650</v>
      </c>
      <c r="O55" s="500" t="s">
        <v>557</v>
      </c>
      <c r="P55" s="446">
        <v>44232</v>
      </c>
      <c r="Q55" s="365"/>
      <c r="R55" s="326" t="s">
        <v>794</v>
      </c>
      <c r="S55" s="37"/>
      <c r="Y55" s="37"/>
      <c r="Z55" s="37"/>
    </row>
    <row r="56" spans="1:34" s="371" customFormat="1" ht="13.9" customHeight="1">
      <c r="A56" s="501">
        <v>6</v>
      </c>
      <c r="B56" s="496">
        <v>44232</v>
      </c>
      <c r="C56" s="451"/>
      <c r="D56" s="449" t="s">
        <v>855</v>
      </c>
      <c r="E56" s="450" t="s">
        <v>819</v>
      </c>
      <c r="F56" s="447">
        <v>14980</v>
      </c>
      <c r="G56" s="447">
        <v>15080</v>
      </c>
      <c r="H56" s="447">
        <v>14910</v>
      </c>
      <c r="I56" s="448">
        <v>14800</v>
      </c>
      <c r="J56" s="448" t="s">
        <v>732</v>
      </c>
      <c r="K56" s="497">
        <f>F56-H56</f>
        <v>70</v>
      </c>
      <c r="L56" s="498">
        <f t="shared" ref="L56:L57" si="35">(H56*N56)*0.035%</f>
        <v>391.38750000000005</v>
      </c>
      <c r="M56" s="499">
        <f t="shared" ref="M56:M57" si="36">(K56*N56)-L56</f>
        <v>4858.6125000000002</v>
      </c>
      <c r="N56" s="448">
        <v>75</v>
      </c>
      <c r="O56" s="500" t="s">
        <v>557</v>
      </c>
      <c r="P56" s="478">
        <v>44232</v>
      </c>
      <c r="Q56" s="365"/>
      <c r="R56" s="326" t="s">
        <v>560</v>
      </c>
      <c r="S56" s="37"/>
      <c r="Y56" s="37"/>
      <c r="Z56" s="37"/>
    </row>
    <row r="57" spans="1:34" s="371" customFormat="1" ht="13.9" customHeight="1">
      <c r="A57" s="501">
        <v>7</v>
      </c>
      <c r="B57" s="496">
        <v>44235</v>
      </c>
      <c r="C57" s="451"/>
      <c r="D57" s="449" t="s">
        <v>881</v>
      </c>
      <c r="E57" s="450" t="s">
        <v>558</v>
      </c>
      <c r="F57" s="447">
        <v>687</v>
      </c>
      <c r="G57" s="447">
        <v>675</v>
      </c>
      <c r="H57" s="447">
        <v>697.5</v>
      </c>
      <c r="I57" s="448">
        <v>710</v>
      </c>
      <c r="J57" s="448" t="s">
        <v>882</v>
      </c>
      <c r="K57" s="497">
        <f t="shared" ref="K57" si="37">H57-F57</f>
        <v>10.5</v>
      </c>
      <c r="L57" s="498">
        <f t="shared" si="35"/>
        <v>268.53750000000002</v>
      </c>
      <c r="M57" s="499">
        <f t="shared" si="36"/>
        <v>11281.4625</v>
      </c>
      <c r="N57" s="448">
        <v>1100</v>
      </c>
      <c r="O57" s="500" t="s">
        <v>557</v>
      </c>
      <c r="P57" s="446">
        <v>44236</v>
      </c>
      <c r="Q57" s="365"/>
      <c r="R57" s="326" t="s">
        <v>560</v>
      </c>
      <c r="S57" s="37"/>
      <c r="Y57" s="37"/>
      <c r="Z57" s="37"/>
    </row>
    <row r="58" spans="1:34" s="371" customFormat="1" ht="13.9" customHeight="1">
      <c r="A58" s="501">
        <v>8</v>
      </c>
      <c r="B58" s="496">
        <v>44242</v>
      </c>
      <c r="C58" s="451"/>
      <c r="D58" s="449" t="s">
        <v>881</v>
      </c>
      <c r="E58" s="450" t="s">
        <v>558</v>
      </c>
      <c r="F58" s="447">
        <v>701.5</v>
      </c>
      <c r="G58" s="447">
        <v>689</v>
      </c>
      <c r="H58" s="447">
        <v>708.25</v>
      </c>
      <c r="I58" s="448">
        <v>720</v>
      </c>
      <c r="J58" s="448" t="s">
        <v>925</v>
      </c>
      <c r="K58" s="497">
        <f t="shared" ref="K58" si="38">H58-F58</f>
        <v>6.75</v>
      </c>
      <c r="L58" s="498">
        <f t="shared" ref="L58" si="39">(H58*N58)*0.035%</f>
        <v>272.67625000000004</v>
      </c>
      <c r="M58" s="499">
        <f t="shared" ref="M58" si="40">(K58*N58)-L58</f>
        <v>7152.3237499999996</v>
      </c>
      <c r="N58" s="448">
        <v>1100</v>
      </c>
      <c r="O58" s="500" t="s">
        <v>557</v>
      </c>
      <c r="P58" s="446">
        <v>44244</v>
      </c>
      <c r="Q58" s="365"/>
      <c r="R58" s="326" t="s">
        <v>560</v>
      </c>
      <c r="S58" s="37"/>
      <c r="Y58" s="37"/>
      <c r="Z58" s="37"/>
    </row>
    <row r="59" spans="1:34" s="371" customFormat="1" ht="13.9" customHeight="1">
      <c r="A59" s="501">
        <v>9</v>
      </c>
      <c r="B59" s="496">
        <v>44243</v>
      </c>
      <c r="C59" s="451"/>
      <c r="D59" s="449" t="s">
        <v>914</v>
      </c>
      <c r="E59" s="450" t="s">
        <v>558</v>
      </c>
      <c r="F59" s="447">
        <v>5790</v>
      </c>
      <c r="G59" s="447">
        <v>5680</v>
      </c>
      <c r="H59" s="447">
        <v>5845</v>
      </c>
      <c r="I59" s="448">
        <v>6000</v>
      </c>
      <c r="J59" s="448" t="s">
        <v>681</v>
      </c>
      <c r="K59" s="497">
        <f t="shared" ref="K59" si="41">H59-F59</f>
        <v>55</v>
      </c>
      <c r="L59" s="498">
        <f t="shared" ref="L59" si="42">(H59*N59)*0.035%</f>
        <v>255.71875000000003</v>
      </c>
      <c r="M59" s="499">
        <f t="shared" ref="M59" si="43">(K59*N59)-L59</f>
        <v>6619.28125</v>
      </c>
      <c r="N59" s="448">
        <v>125</v>
      </c>
      <c r="O59" s="500" t="s">
        <v>557</v>
      </c>
      <c r="P59" s="446">
        <v>44244</v>
      </c>
      <c r="Q59" s="365"/>
      <c r="R59" s="326" t="s">
        <v>560</v>
      </c>
      <c r="S59" s="37"/>
      <c r="Y59" s="37"/>
      <c r="Z59" s="37"/>
    </row>
    <row r="60" spans="1:34" s="371" customFormat="1" ht="13.9" customHeight="1">
      <c r="A60" s="492">
        <v>10</v>
      </c>
      <c r="B60" s="420">
        <v>44244</v>
      </c>
      <c r="C60" s="421"/>
      <c r="D60" s="414" t="s">
        <v>928</v>
      </c>
      <c r="E60" s="415" t="s">
        <v>558</v>
      </c>
      <c r="F60" s="389" t="s">
        <v>929</v>
      </c>
      <c r="G60" s="389">
        <v>2367</v>
      </c>
      <c r="H60" s="389"/>
      <c r="I60" s="354" t="s">
        <v>930</v>
      </c>
      <c r="J60" s="461" t="s">
        <v>559</v>
      </c>
      <c r="K60" s="465"/>
      <c r="L60" s="466"/>
      <c r="M60" s="462"/>
      <c r="N60" s="461"/>
      <c r="O60" s="463"/>
      <c r="P60" s="464"/>
      <c r="Q60" s="365"/>
      <c r="R60" s="326" t="s">
        <v>560</v>
      </c>
      <c r="S60" s="37"/>
      <c r="Y60" s="37"/>
      <c r="Z60" s="37"/>
    </row>
    <row r="61" spans="1:34" s="371" customFormat="1" ht="13.9" customHeight="1">
      <c r="A61" s="501">
        <v>11</v>
      </c>
      <c r="B61" s="496">
        <v>44244</v>
      </c>
      <c r="C61" s="451"/>
      <c r="D61" s="449" t="s">
        <v>855</v>
      </c>
      <c r="E61" s="450" t="s">
        <v>819</v>
      </c>
      <c r="F61" s="447">
        <v>15300</v>
      </c>
      <c r="G61" s="447">
        <v>15440</v>
      </c>
      <c r="H61" s="447">
        <v>15220</v>
      </c>
      <c r="I61" s="448">
        <v>15100</v>
      </c>
      <c r="J61" s="448" t="s">
        <v>931</v>
      </c>
      <c r="K61" s="497">
        <f>F61-H61</f>
        <v>80</v>
      </c>
      <c r="L61" s="498">
        <f t="shared" ref="L61" si="44">(H61*N61)*0.035%</f>
        <v>399.52500000000003</v>
      </c>
      <c r="M61" s="499">
        <f t="shared" ref="M61" si="45">(K61*N61)-L61</f>
        <v>5600.4750000000004</v>
      </c>
      <c r="N61" s="448">
        <v>75</v>
      </c>
      <c r="O61" s="500" t="s">
        <v>557</v>
      </c>
      <c r="P61" s="478">
        <v>44244</v>
      </c>
      <c r="Q61" s="365"/>
      <c r="R61" s="326" t="s">
        <v>560</v>
      </c>
      <c r="S61" s="37"/>
      <c r="Y61" s="37"/>
      <c r="Z61" s="37"/>
    </row>
    <row r="62" spans="1:34" s="371" customFormat="1" ht="13.9" customHeight="1">
      <c r="A62" s="422"/>
      <c r="B62" s="420"/>
      <c r="C62" s="421"/>
      <c r="D62" s="414"/>
      <c r="E62" s="415"/>
      <c r="F62" s="389"/>
      <c r="G62" s="389"/>
      <c r="H62" s="389"/>
      <c r="I62" s="354"/>
      <c r="J62" s="354"/>
      <c r="K62" s="354"/>
      <c r="L62" s="354"/>
      <c r="M62" s="354"/>
      <c r="N62" s="354"/>
      <c r="O62" s="354"/>
      <c r="P62" s="354"/>
      <c r="Q62" s="365"/>
      <c r="R62" s="326"/>
      <c r="S62" s="37"/>
      <c r="Y62" s="37"/>
      <c r="Z62" s="37"/>
    </row>
    <row r="63" spans="1:34" s="371" customFormat="1" ht="13.9" customHeight="1">
      <c r="A63" s="432"/>
      <c r="B63" s="426"/>
      <c r="C63" s="433"/>
      <c r="D63" s="434"/>
      <c r="E63" s="355"/>
      <c r="F63" s="401"/>
      <c r="G63" s="401"/>
      <c r="H63" s="401"/>
      <c r="I63" s="397"/>
      <c r="J63" s="397"/>
      <c r="K63" s="397"/>
      <c r="L63" s="397"/>
      <c r="M63" s="397"/>
      <c r="N63" s="397"/>
      <c r="O63" s="397"/>
      <c r="P63" s="397"/>
      <c r="Q63" s="365"/>
      <c r="R63" s="326"/>
      <c r="S63" s="37"/>
      <c r="Y63" s="37"/>
      <c r="Z63" s="37"/>
    </row>
    <row r="64" spans="1:34" s="3" customFormat="1">
      <c r="A64" s="41"/>
      <c r="B64" s="42"/>
      <c r="C64" s="43"/>
      <c r="D64" s="44"/>
      <c r="E64" s="45"/>
      <c r="F64" s="46"/>
      <c r="G64" s="46"/>
      <c r="H64" s="46"/>
      <c r="I64" s="46"/>
      <c r="J64" s="14"/>
      <c r="K64" s="88"/>
      <c r="L64" s="88"/>
      <c r="M64" s="14"/>
      <c r="N64" s="13"/>
      <c r="O64" s="89"/>
      <c r="P64" s="2"/>
      <c r="Q64" s="1"/>
      <c r="R64" s="14"/>
      <c r="Z64" s="6"/>
      <c r="AA64" s="6"/>
      <c r="AB64" s="6"/>
      <c r="AC64" s="6"/>
      <c r="AD64" s="6"/>
      <c r="AE64" s="6"/>
      <c r="AF64" s="6"/>
      <c r="AG64" s="6"/>
      <c r="AH64" s="6"/>
    </row>
    <row r="65" spans="1:34" s="3" customFormat="1" ht="15">
      <c r="A65" s="47" t="s">
        <v>574</v>
      </c>
      <c r="B65" s="47"/>
      <c r="C65" s="47"/>
      <c r="D65" s="47"/>
      <c r="E65" s="48"/>
      <c r="F65" s="46"/>
      <c r="G65" s="46"/>
      <c r="H65" s="46"/>
      <c r="I65" s="46"/>
      <c r="J65" s="50"/>
      <c r="K65" s="9"/>
      <c r="L65" s="9"/>
      <c r="M65" s="9"/>
      <c r="N65" s="8"/>
      <c r="O65" s="50"/>
      <c r="P65" s="2"/>
      <c r="Q65" s="1"/>
      <c r="R65" s="14"/>
      <c r="Z65" s="6"/>
      <c r="AA65" s="6"/>
      <c r="AB65" s="6"/>
      <c r="AC65" s="6"/>
      <c r="AD65" s="6"/>
      <c r="AE65" s="6"/>
      <c r="AF65" s="6"/>
      <c r="AG65" s="6"/>
      <c r="AH65" s="6"/>
    </row>
    <row r="66" spans="1:34" s="3" customFormat="1" ht="38.25">
      <c r="A66" s="18" t="s">
        <v>16</v>
      </c>
      <c r="B66" s="18" t="s">
        <v>535</v>
      </c>
      <c r="C66" s="18"/>
      <c r="D66" s="19" t="s">
        <v>546</v>
      </c>
      <c r="E66" s="18" t="s">
        <v>547</v>
      </c>
      <c r="F66" s="18" t="s">
        <v>548</v>
      </c>
      <c r="G66" s="49" t="s">
        <v>567</v>
      </c>
      <c r="H66" s="18" t="s">
        <v>550</v>
      </c>
      <c r="I66" s="18" t="s">
        <v>551</v>
      </c>
      <c r="J66" s="17" t="s">
        <v>552</v>
      </c>
      <c r="K66" s="17" t="s">
        <v>575</v>
      </c>
      <c r="L66" s="60" t="s">
        <v>822</v>
      </c>
      <c r="M66" s="74" t="s">
        <v>569</v>
      </c>
      <c r="N66" s="18" t="s">
        <v>570</v>
      </c>
      <c r="O66" s="18" t="s">
        <v>555</v>
      </c>
      <c r="P66" s="19" t="s">
        <v>556</v>
      </c>
      <c r="Q66" s="1"/>
      <c r="R66" s="14"/>
      <c r="Z66" s="6"/>
      <c r="AA66" s="6"/>
      <c r="AB66" s="6"/>
      <c r="AC66" s="6"/>
      <c r="AD66" s="6"/>
      <c r="AE66" s="6"/>
      <c r="AF66" s="6"/>
      <c r="AG66" s="6"/>
      <c r="AH66" s="6"/>
    </row>
    <row r="67" spans="1:34" s="37" customFormat="1" ht="14.25">
      <c r="A67" s="567">
        <v>1</v>
      </c>
      <c r="B67" s="569">
        <v>44225</v>
      </c>
      <c r="C67" s="528"/>
      <c r="D67" s="475" t="s">
        <v>843</v>
      </c>
      <c r="E67" s="529" t="s">
        <v>558</v>
      </c>
      <c r="F67" s="476">
        <v>215</v>
      </c>
      <c r="G67" s="476"/>
      <c r="H67" s="476">
        <v>0</v>
      </c>
      <c r="I67" s="477"/>
      <c r="J67" s="571" t="s">
        <v>897</v>
      </c>
      <c r="K67" s="477">
        <f>H67-F67</f>
        <v>-215</v>
      </c>
      <c r="L67" s="532">
        <v>100</v>
      </c>
      <c r="M67" s="571">
        <v>-8612.5</v>
      </c>
      <c r="N67" s="571">
        <v>75</v>
      </c>
      <c r="O67" s="563" t="s">
        <v>621</v>
      </c>
      <c r="P67" s="565">
        <v>44238</v>
      </c>
      <c r="Q67" s="365"/>
      <c r="R67" s="326" t="s">
        <v>794</v>
      </c>
      <c r="Z67" s="371"/>
      <c r="AA67" s="371"/>
      <c r="AB67" s="371"/>
      <c r="AC67" s="371"/>
      <c r="AD67" s="371"/>
      <c r="AE67" s="371"/>
      <c r="AF67" s="371"/>
      <c r="AG67" s="371"/>
      <c r="AH67" s="371"/>
    </row>
    <row r="68" spans="1:34" s="37" customFormat="1" ht="14.25">
      <c r="A68" s="568"/>
      <c r="B68" s="570"/>
      <c r="C68" s="528"/>
      <c r="D68" s="475" t="s">
        <v>844</v>
      </c>
      <c r="E68" s="529" t="s">
        <v>819</v>
      </c>
      <c r="F68" s="476">
        <v>97.5</v>
      </c>
      <c r="G68" s="476"/>
      <c r="H68" s="476">
        <v>0</v>
      </c>
      <c r="I68" s="477"/>
      <c r="J68" s="572"/>
      <c r="K68" s="477">
        <f>F68-H68</f>
        <v>97.5</v>
      </c>
      <c r="L68" s="532">
        <v>100</v>
      </c>
      <c r="M68" s="572"/>
      <c r="N68" s="572"/>
      <c r="O68" s="564"/>
      <c r="P68" s="566"/>
      <c r="Q68" s="365"/>
      <c r="R68" s="326" t="s">
        <v>794</v>
      </c>
      <c r="Z68" s="371"/>
      <c r="AA68" s="371"/>
      <c r="AB68" s="371"/>
      <c r="AC68" s="371"/>
      <c r="AD68" s="371"/>
      <c r="AE68" s="371"/>
      <c r="AF68" s="371"/>
      <c r="AG68" s="371"/>
      <c r="AH68" s="371"/>
    </row>
    <row r="69" spans="1:34" s="37" customFormat="1" ht="14.25">
      <c r="A69" s="484">
        <v>2</v>
      </c>
      <c r="B69" s="485">
        <v>44228</v>
      </c>
      <c r="C69" s="485"/>
      <c r="D69" s="475" t="s">
        <v>845</v>
      </c>
      <c r="E69" s="476" t="s">
        <v>558</v>
      </c>
      <c r="F69" s="476">
        <v>67.5</v>
      </c>
      <c r="G69" s="486">
        <v>35</v>
      </c>
      <c r="H69" s="486">
        <v>35</v>
      </c>
      <c r="I69" s="476">
        <v>150</v>
      </c>
      <c r="J69" s="477" t="s">
        <v>888</v>
      </c>
      <c r="K69" s="477">
        <f>H69-F69</f>
        <v>-32.5</v>
      </c>
      <c r="L69" s="477">
        <v>100</v>
      </c>
      <c r="M69" s="477">
        <f>(K69*N69)+L69</f>
        <v>-2337.5</v>
      </c>
      <c r="N69" s="477">
        <v>75</v>
      </c>
      <c r="O69" s="477" t="s">
        <v>621</v>
      </c>
      <c r="P69" s="487">
        <v>44228</v>
      </c>
      <c r="Q69" s="365"/>
      <c r="R69" s="326" t="s">
        <v>560</v>
      </c>
      <c r="Z69" s="371"/>
      <c r="AA69" s="371"/>
      <c r="AB69" s="371"/>
      <c r="AC69" s="371"/>
      <c r="AD69" s="371"/>
      <c r="AE69" s="371"/>
      <c r="AF69" s="371"/>
      <c r="AG69" s="371"/>
      <c r="AH69" s="371"/>
    </row>
    <row r="70" spans="1:34" s="371" customFormat="1" ht="13.9" customHeight="1">
      <c r="A70" s="501">
        <v>3</v>
      </c>
      <c r="B70" s="496">
        <v>44230</v>
      </c>
      <c r="C70" s="451"/>
      <c r="D70" s="449" t="s">
        <v>864</v>
      </c>
      <c r="E70" s="450" t="s">
        <v>558</v>
      </c>
      <c r="F70" s="447">
        <v>51</v>
      </c>
      <c r="G70" s="447">
        <v>18</v>
      </c>
      <c r="H70" s="447">
        <v>71.5</v>
      </c>
      <c r="I70" s="448" t="s">
        <v>865</v>
      </c>
      <c r="J70" s="448" t="s">
        <v>866</v>
      </c>
      <c r="K70" s="497">
        <f>H70-F70</f>
        <v>20.5</v>
      </c>
      <c r="L70" s="498">
        <v>100</v>
      </c>
      <c r="M70" s="499">
        <f t="shared" ref="M70:M71" si="46">(K70*N70)-L70</f>
        <v>1437.5</v>
      </c>
      <c r="N70" s="448">
        <v>75</v>
      </c>
      <c r="O70" s="500" t="s">
        <v>557</v>
      </c>
      <c r="P70" s="478">
        <v>44230</v>
      </c>
      <c r="Q70" s="365"/>
      <c r="R70" s="326" t="s">
        <v>560</v>
      </c>
      <c r="S70" s="37"/>
      <c r="Y70" s="37"/>
      <c r="Z70" s="37"/>
    </row>
    <row r="71" spans="1:34" s="371" customFormat="1" ht="13.9" customHeight="1">
      <c r="A71" s="501">
        <v>4</v>
      </c>
      <c r="B71" s="496">
        <v>44230</v>
      </c>
      <c r="C71" s="451"/>
      <c r="D71" s="449" t="s">
        <v>864</v>
      </c>
      <c r="E71" s="450" t="s">
        <v>558</v>
      </c>
      <c r="F71" s="447">
        <v>52.5</v>
      </c>
      <c r="G71" s="447">
        <v>19</v>
      </c>
      <c r="H71" s="447">
        <v>72</v>
      </c>
      <c r="I71" s="448" t="s">
        <v>865</v>
      </c>
      <c r="J71" s="448" t="s">
        <v>867</v>
      </c>
      <c r="K71" s="497">
        <f>H71-F71</f>
        <v>19.5</v>
      </c>
      <c r="L71" s="498">
        <v>100</v>
      </c>
      <c r="M71" s="499">
        <f t="shared" si="46"/>
        <v>1362.5</v>
      </c>
      <c r="N71" s="448">
        <v>75</v>
      </c>
      <c r="O71" s="500" t="s">
        <v>557</v>
      </c>
      <c r="P71" s="478">
        <v>44230</v>
      </c>
      <c r="Q71" s="365"/>
      <c r="R71" s="326" t="s">
        <v>560</v>
      </c>
      <c r="S71" s="37"/>
      <c r="Y71" s="37"/>
      <c r="Z71" s="37"/>
    </row>
    <row r="72" spans="1:34" s="371" customFormat="1" ht="13.9" customHeight="1">
      <c r="A72" s="527">
        <v>5</v>
      </c>
      <c r="B72" s="508">
        <v>44232</v>
      </c>
      <c r="C72" s="528"/>
      <c r="D72" s="475" t="s">
        <v>876</v>
      </c>
      <c r="E72" s="529" t="s">
        <v>819</v>
      </c>
      <c r="F72" s="476">
        <v>227</v>
      </c>
      <c r="G72" s="476">
        <v>325</v>
      </c>
      <c r="H72" s="476">
        <v>325</v>
      </c>
      <c r="I72" s="477" t="s">
        <v>877</v>
      </c>
      <c r="J72" s="477" t="s">
        <v>887</v>
      </c>
      <c r="K72" s="477">
        <f>F72-H72</f>
        <v>-98</v>
      </c>
      <c r="L72" s="477">
        <v>100</v>
      </c>
      <c r="M72" s="477">
        <f>(K72*N72)+L72</f>
        <v>-7250</v>
      </c>
      <c r="N72" s="477">
        <v>75</v>
      </c>
      <c r="O72" s="477" t="s">
        <v>621</v>
      </c>
      <c r="P72" s="487">
        <v>44236</v>
      </c>
      <c r="Q72" s="365"/>
      <c r="R72" s="326" t="s">
        <v>560</v>
      </c>
      <c r="S72" s="37"/>
      <c r="Y72" s="37"/>
      <c r="Z72" s="37"/>
    </row>
    <row r="73" spans="1:34" s="371" customFormat="1" ht="13.9" customHeight="1">
      <c r="A73" s="495">
        <v>6</v>
      </c>
      <c r="B73" s="496">
        <v>44237</v>
      </c>
      <c r="C73" s="451"/>
      <c r="D73" s="449" t="s">
        <v>891</v>
      </c>
      <c r="E73" s="450" t="s">
        <v>819</v>
      </c>
      <c r="F73" s="447">
        <v>227.5</v>
      </c>
      <c r="G73" s="447">
        <v>325</v>
      </c>
      <c r="H73" s="447">
        <v>175</v>
      </c>
      <c r="I73" s="448" t="s">
        <v>877</v>
      </c>
      <c r="J73" s="448" t="s">
        <v>906</v>
      </c>
      <c r="K73" s="448">
        <f>F73-H73</f>
        <v>52.5</v>
      </c>
      <c r="L73" s="448">
        <v>100</v>
      </c>
      <c r="M73" s="448">
        <f>(K73*N73)+L73</f>
        <v>4037.5</v>
      </c>
      <c r="N73" s="448">
        <v>75</v>
      </c>
      <c r="O73" s="500" t="s">
        <v>557</v>
      </c>
      <c r="P73" s="530">
        <v>44237</v>
      </c>
      <c r="Q73" s="365"/>
      <c r="R73" s="326" t="s">
        <v>560</v>
      </c>
      <c r="S73" s="37"/>
      <c r="Y73" s="37"/>
      <c r="Z73" s="37"/>
    </row>
    <row r="74" spans="1:34" s="371" customFormat="1" ht="13.9" customHeight="1">
      <c r="A74" s="527">
        <v>7</v>
      </c>
      <c r="B74" s="508">
        <v>44237</v>
      </c>
      <c r="C74" s="528"/>
      <c r="D74" s="475" t="s">
        <v>891</v>
      </c>
      <c r="E74" s="529" t="s">
        <v>819</v>
      </c>
      <c r="F74" s="476">
        <v>202.5</v>
      </c>
      <c r="G74" s="476">
        <v>302</v>
      </c>
      <c r="H74" s="476">
        <v>302</v>
      </c>
      <c r="I74" s="477" t="s">
        <v>877</v>
      </c>
      <c r="J74" s="477" t="s">
        <v>913</v>
      </c>
      <c r="K74" s="477">
        <f>F74-H74</f>
        <v>-99.5</v>
      </c>
      <c r="L74" s="477">
        <v>100</v>
      </c>
      <c r="M74" s="477">
        <f>(K74*N74)+L74</f>
        <v>-7362.5</v>
      </c>
      <c r="N74" s="477">
        <v>75</v>
      </c>
      <c r="O74" s="477" t="s">
        <v>621</v>
      </c>
      <c r="P74" s="487">
        <v>44243</v>
      </c>
      <c r="Q74" s="365"/>
      <c r="R74" s="326" t="s">
        <v>560</v>
      </c>
      <c r="S74" s="37"/>
      <c r="Y74" s="37"/>
      <c r="Z74" s="37"/>
    </row>
    <row r="75" spans="1:34" s="371" customFormat="1" ht="13.9" customHeight="1">
      <c r="A75" s="495">
        <v>8</v>
      </c>
      <c r="B75" s="496">
        <v>44238</v>
      </c>
      <c r="C75" s="451"/>
      <c r="D75" s="449" t="s">
        <v>895</v>
      </c>
      <c r="E75" s="450" t="s">
        <v>819</v>
      </c>
      <c r="F75" s="447">
        <v>470</v>
      </c>
      <c r="G75" s="447">
        <v>680</v>
      </c>
      <c r="H75" s="447">
        <v>375</v>
      </c>
      <c r="I75" s="448" t="s">
        <v>896</v>
      </c>
      <c r="J75" s="448" t="s">
        <v>907</v>
      </c>
      <c r="K75" s="448">
        <f>F75-H75</f>
        <v>95</v>
      </c>
      <c r="L75" s="448">
        <v>100</v>
      </c>
      <c r="M75" s="448">
        <f>(K75*N75)+L75</f>
        <v>2475</v>
      </c>
      <c r="N75" s="448">
        <v>25</v>
      </c>
      <c r="O75" s="500" t="s">
        <v>557</v>
      </c>
      <c r="P75" s="533">
        <v>44239</v>
      </c>
      <c r="Q75" s="365"/>
      <c r="R75" s="326" t="s">
        <v>560</v>
      </c>
      <c r="S75" s="37"/>
      <c r="Y75" s="37"/>
      <c r="Z75" s="37"/>
    </row>
    <row r="76" spans="1:34" s="371" customFormat="1" ht="13.9" customHeight="1">
      <c r="A76" s="527">
        <v>9</v>
      </c>
      <c r="B76" s="508">
        <v>44242</v>
      </c>
      <c r="C76" s="528"/>
      <c r="D76" s="475" t="s">
        <v>910</v>
      </c>
      <c r="E76" s="529" t="s">
        <v>819</v>
      </c>
      <c r="F76" s="476">
        <v>370</v>
      </c>
      <c r="G76" s="476">
        <v>522</v>
      </c>
      <c r="H76" s="476">
        <v>522</v>
      </c>
      <c r="I76" s="477" t="s">
        <v>877</v>
      </c>
      <c r="J76" s="477" t="s">
        <v>911</v>
      </c>
      <c r="K76" s="477">
        <f>F76-H76</f>
        <v>-152</v>
      </c>
      <c r="L76" s="477">
        <v>100</v>
      </c>
      <c r="M76" s="477">
        <f>(K76*N76)+L76</f>
        <v>-3700</v>
      </c>
      <c r="N76" s="477">
        <v>25</v>
      </c>
      <c r="O76" s="477" t="s">
        <v>621</v>
      </c>
      <c r="P76" s="487">
        <v>44242</v>
      </c>
      <c r="Q76" s="365"/>
      <c r="R76" s="326" t="s">
        <v>560</v>
      </c>
      <c r="S76" s="37"/>
      <c r="Y76" s="37"/>
      <c r="Z76" s="37"/>
    </row>
    <row r="77" spans="1:34" s="371" customFormat="1" ht="13.9" customHeight="1">
      <c r="A77" s="501">
        <v>10</v>
      </c>
      <c r="B77" s="496">
        <v>44243</v>
      </c>
      <c r="C77" s="451"/>
      <c r="D77" s="449" t="s">
        <v>864</v>
      </c>
      <c r="E77" s="450" t="s">
        <v>558</v>
      </c>
      <c r="F77" s="447">
        <v>66</v>
      </c>
      <c r="G77" s="447">
        <v>19</v>
      </c>
      <c r="H77" s="447">
        <v>79</v>
      </c>
      <c r="I77" s="448" t="s">
        <v>865</v>
      </c>
      <c r="J77" s="448" t="s">
        <v>892</v>
      </c>
      <c r="K77" s="497">
        <f>H77-F77</f>
        <v>13</v>
      </c>
      <c r="L77" s="448">
        <v>100</v>
      </c>
      <c r="M77" s="499">
        <f t="shared" ref="M77" si="47">(K77*N77)-L77</f>
        <v>875</v>
      </c>
      <c r="N77" s="448">
        <v>75</v>
      </c>
      <c r="O77" s="500" t="s">
        <v>557</v>
      </c>
      <c r="P77" s="478">
        <v>44243</v>
      </c>
      <c r="Q77" s="365"/>
      <c r="R77" s="326" t="s">
        <v>560</v>
      </c>
      <c r="S77" s="37"/>
      <c r="Y77" s="37"/>
      <c r="Z77" s="37"/>
    </row>
    <row r="78" spans="1:34" s="371" customFormat="1" ht="13.9" customHeight="1">
      <c r="A78" s="501">
        <v>11</v>
      </c>
      <c r="B78" s="496">
        <v>44244</v>
      </c>
      <c r="C78" s="421"/>
      <c r="D78" s="449" t="s">
        <v>932</v>
      </c>
      <c r="E78" s="450" t="s">
        <v>558</v>
      </c>
      <c r="F78" s="447">
        <v>365</v>
      </c>
      <c r="G78" s="447">
        <v>175</v>
      </c>
      <c r="H78" s="447">
        <v>470</v>
      </c>
      <c r="I78" s="448" t="s">
        <v>933</v>
      </c>
      <c r="J78" s="448" t="s">
        <v>901</v>
      </c>
      <c r="K78" s="497">
        <f>H78-F78</f>
        <v>105</v>
      </c>
      <c r="L78" s="448">
        <v>100</v>
      </c>
      <c r="M78" s="499">
        <f t="shared" ref="M78" si="48">(K78*N78)-L78</f>
        <v>2525</v>
      </c>
      <c r="N78" s="448">
        <v>25</v>
      </c>
      <c r="O78" s="500" t="s">
        <v>557</v>
      </c>
      <c r="P78" s="478">
        <v>44244</v>
      </c>
      <c r="Q78" s="365"/>
      <c r="R78" s="326" t="s">
        <v>560</v>
      </c>
      <c r="S78" s="37"/>
      <c r="Y78" s="37"/>
      <c r="Z78" s="37"/>
    </row>
    <row r="79" spans="1:34" s="371" customFormat="1" ht="13.9" customHeight="1">
      <c r="A79" s="422"/>
      <c r="B79" s="420"/>
      <c r="C79" s="421"/>
      <c r="D79" s="414"/>
      <c r="E79" s="415"/>
      <c r="F79" s="389"/>
      <c r="G79" s="389"/>
      <c r="H79" s="389"/>
      <c r="I79" s="354"/>
      <c r="J79" s="354"/>
      <c r="K79" s="354"/>
      <c r="L79" s="354"/>
      <c r="M79" s="354"/>
      <c r="N79" s="354"/>
      <c r="O79" s="354"/>
      <c r="P79" s="354"/>
      <c r="Q79" s="365"/>
      <c r="R79" s="326"/>
      <c r="S79" s="37"/>
      <c r="Y79" s="37"/>
      <c r="Z79" s="37"/>
    </row>
    <row r="80" spans="1:34" s="37" customFormat="1" ht="14.25">
      <c r="A80" s="33"/>
      <c r="B80" s="399"/>
      <c r="C80" s="399"/>
      <c r="D80" s="400"/>
      <c r="E80" s="401"/>
      <c r="F80" s="401"/>
      <c r="G80" s="402"/>
      <c r="H80" s="402"/>
      <c r="I80" s="401"/>
      <c r="J80" s="397"/>
      <c r="K80" s="397"/>
      <c r="L80" s="397"/>
      <c r="M80" s="397"/>
      <c r="N80" s="397"/>
      <c r="O80" s="397"/>
      <c r="P80" s="397"/>
      <c r="Q80" s="365"/>
      <c r="R80" s="326"/>
      <c r="Z80" s="371"/>
      <c r="AA80" s="371"/>
      <c r="AB80" s="371"/>
      <c r="AC80" s="371"/>
      <c r="AD80" s="371"/>
      <c r="AE80" s="371"/>
      <c r="AF80" s="371"/>
      <c r="AG80" s="371"/>
      <c r="AH80" s="371"/>
    </row>
    <row r="81" spans="1:34" s="37" customFormat="1" ht="14.25">
      <c r="A81" s="33"/>
      <c r="B81" s="399"/>
      <c r="C81" s="399"/>
      <c r="D81" s="400"/>
      <c r="E81" s="401"/>
      <c r="F81" s="401"/>
      <c r="G81" s="402"/>
      <c r="H81" s="402"/>
      <c r="I81" s="401"/>
      <c r="J81" s="397"/>
      <c r="K81" s="397"/>
      <c r="L81" s="397"/>
      <c r="M81" s="397"/>
      <c r="N81" s="397"/>
      <c r="O81" s="397"/>
      <c r="P81" s="397"/>
      <c r="Q81" s="365"/>
      <c r="R81" s="326"/>
      <c r="Z81" s="371"/>
      <c r="AA81" s="371"/>
      <c r="AB81" s="371"/>
      <c r="AC81" s="371"/>
      <c r="AD81" s="371"/>
      <c r="AE81" s="371"/>
      <c r="AF81" s="371"/>
      <c r="AG81" s="371"/>
      <c r="AH81" s="371"/>
    </row>
    <row r="82" spans="1:34" s="37" customFormat="1" ht="14.25">
      <c r="A82" s="33"/>
      <c r="B82" s="399"/>
      <c r="C82" s="399"/>
      <c r="D82" s="400"/>
      <c r="E82" s="401"/>
      <c r="F82" s="401"/>
      <c r="G82" s="402"/>
      <c r="H82" s="402"/>
      <c r="I82" s="401"/>
      <c r="J82" s="397"/>
      <c r="K82" s="397"/>
      <c r="L82" s="397"/>
      <c r="M82" s="397"/>
      <c r="N82" s="397"/>
      <c r="O82" s="397"/>
      <c r="P82" s="397"/>
      <c r="Q82" s="365"/>
      <c r="R82" s="326"/>
      <c r="Z82" s="371"/>
      <c r="AA82" s="371"/>
      <c r="AB82" s="371"/>
      <c r="AC82" s="371"/>
      <c r="AD82" s="371"/>
      <c r="AE82" s="371"/>
      <c r="AF82" s="371"/>
      <c r="AG82" s="371"/>
      <c r="AH82" s="371"/>
    </row>
    <row r="83" spans="1:34" s="37" customFormat="1" ht="14.25">
      <c r="A83" s="33"/>
      <c r="B83" s="399"/>
      <c r="C83" s="399"/>
      <c r="D83" s="400"/>
      <c r="E83" s="401"/>
      <c r="F83" s="401"/>
      <c r="G83" s="402"/>
      <c r="H83" s="402"/>
      <c r="I83" s="401"/>
      <c r="J83" s="397"/>
      <c r="K83" s="397"/>
      <c r="L83" s="397"/>
      <c r="M83" s="397"/>
      <c r="N83" s="397"/>
      <c r="O83" s="397"/>
      <c r="P83" s="397"/>
      <c r="Q83" s="365"/>
      <c r="R83" s="326"/>
      <c r="Z83" s="371"/>
      <c r="AA83" s="371"/>
      <c r="AB83" s="371"/>
      <c r="AC83" s="371"/>
      <c r="AD83" s="371"/>
      <c r="AE83" s="371"/>
      <c r="AF83" s="371"/>
      <c r="AG83" s="371"/>
      <c r="AH83" s="371"/>
    </row>
    <row r="84" spans="1:34" s="37" customFormat="1" ht="14.25">
      <c r="A84" s="33"/>
      <c r="B84" s="399"/>
      <c r="C84" s="399"/>
      <c r="D84" s="400"/>
      <c r="E84" s="401"/>
      <c r="F84" s="401"/>
      <c r="G84" s="402"/>
      <c r="H84" s="402"/>
      <c r="I84" s="401"/>
      <c r="J84" s="397"/>
      <c r="K84" s="397"/>
      <c r="L84" s="397"/>
      <c r="M84" s="397"/>
      <c r="N84" s="397"/>
      <c r="O84" s="403"/>
      <c r="P84" s="397"/>
      <c r="Q84" s="365"/>
      <c r="R84" s="326"/>
      <c r="Z84" s="371"/>
      <c r="AA84" s="371"/>
      <c r="AB84" s="371"/>
      <c r="AC84" s="371"/>
      <c r="AD84" s="371"/>
      <c r="AE84" s="371"/>
      <c r="AF84" s="371"/>
      <c r="AG84" s="371"/>
      <c r="AH84" s="371"/>
    </row>
    <row r="85" spans="1:34" s="37" customFormat="1" ht="14.25">
      <c r="A85" s="355"/>
      <c r="B85" s="356"/>
      <c r="C85" s="356"/>
      <c r="D85" s="357"/>
      <c r="E85" s="355"/>
      <c r="F85" s="372"/>
      <c r="G85" s="355"/>
      <c r="H85" s="355"/>
      <c r="I85" s="355"/>
      <c r="J85" s="356"/>
      <c r="K85" s="373"/>
      <c r="L85" s="355"/>
      <c r="M85" s="355"/>
      <c r="N85" s="355"/>
      <c r="O85" s="374"/>
      <c r="P85" s="365"/>
      <c r="Q85" s="365"/>
      <c r="R85" s="326"/>
      <c r="Z85" s="371"/>
      <c r="AA85" s="371"/>
      <c r="AB85" s="371"/>
      <c r="AC85" s="371"/>
      <c r="AD85" s="371"/>
      <c r="AE85" s="371"/>
      <c r="AF85" s="371"/>
      <c r="AG85" s="371"/>
      <c r="AH85" s="371"/>
    </row>
    <row r="86" spans="1:34" ht="15">
      <c r="A86" s="96" t="s">
        <v>576</v>
      </c>
      <c r="B86" s="97"/>
      <c r="C86" s="97"/>
      <c r="D86" s="98"/>
      <c r="E86" s="31"/>
      <c r="F86" s="29"/>
      <c r="G86" s="29"/>
      <c r="H86" s="70"/>
      <c r="I86" s="116"/>
      <c r="J86" s="117"/>
      <c r="K86" s="14"/>
      <c r="L86" s="14"/>
      <c r="M86" s="14"/>
      <c r="N86" s="8"/>
      <c r="O86" s="50"/>
      <c r="Q86" s="92"/>
      <c r="R86" s="14"/>
      <c r="S86" s="13"/>
      <c r="T86" s="13"/>
      <c r="U86" s="13"/>
      <c r="V86" s="13"/>
      <c r="W86" s="13"/>
      <c r="X86" s="13"/>
      <c r="Y86" s="13"/>
      <c r="Z86" s="13"/>
    </row>
    <row r="87" spans="1:34" ht="38.25">
      <c r="A87" s="17" t="s">
        <v>16</v>
      </c>
      <c r="B87" s="18" t="s">
        <v>535</v>
      </c>
      <c r="C87" s="18"/>
      <c r="D87" s="19" t="s">
        <v>546</v>
      </c>
      <c r="E87" s="18" t="s">
        <v>547</v>
      </c>
      <c r="F87" s="18" t="s">
        <v>548</v>
      </c>
      <c r="G87" s="18" t="s">
        <v>549</v>
      </c>
      <c r="H87" s="18" t="s">
        <v>550</v>
      </c>
      <c r="I87" s="18" t="s">
        <v>551</v>
      </c>
      <c r="J87" s="17" t="s">
        <v>552</v>
      </c>
      <c r="K87" s="59" t="s">
        <v>568</v>
      </c>
      <c r="L87" s="394" t="s">
        <v>822</v>
      </c>
      <c r="M87" s="60" t="s">
        <v>821</v>
      </c>
      <c r="N87" s="18" t="s">
        <v>555</v>
      </c>
      <c r="O87" s="75" t="s">
        <v>556</v>
      </c>
      <c r="P87" s="94"/>
      <c r="Q87" s="8"/>
      <c r="R87" s="14"/>
      <c r="S87" s="13"/>
      <c r="T87" s="13"/>
      <c r="U87" s="13"/>
      <c r="V87" s="13"/>
      <c r="W87" s="13"/>
      <c r="X87" s="13"/>
      <c r="Y87" s="13"/>
      <c r="Z87" s="13"/>
    </row>
    <row r="88" spans="1:34" s="371" customFormat="1" ht="14.25">
      <c r="A88" s="534">
        <v>1</v>
      </c>
      <c r="B88" s="535">
        <v>44203</v>
      </c>
      <c r="C88" s="536"/>
      <c r="D88" s="537" t="s">
        <v>481</v>
      </c>
      <c r="E88" s="538" t="s">
        <v>558</v>
      </c>
      <c r="F88" s="539">
        <v>424</v>
      </c>
      <c r="G88" s="540">
        <v>385</v>
      </c>
      <c r="H88" s="539">
        <v>455</v>
      </c>
      <c r="I88" s="541" t="s">
        <v>835</v>
      </c>
      <c r="J88" s="542" t="s">
        <v>912</v>
      </c>
      <c r="K88" s="542">
        <f t="shared" ref="K88" si="49">H88-F88</f>
        <v>31</v>
      </c>
      <c r="L88" s="543">
        <f>(F88*-0.8)/100</f>
        <v>-3.3920000000000003</v>
      </c>
      <c r="M88" s="544">
        <f t="shared" ref="M88" si="50">(K88+L88)/F88</f>
        <v>6.5113207547169816E-2</v>
      </c>
      <c r="N88" s="545" t="s">
        <v>557</v>
      </c>
      <c r="O88" s="546">
        <v>43877</v>
      </c>
      <c r="P88" s="95"/>
      <c r="Q88" s="418"/>
      <c r="R88" s="458" t="s">
        <v>560</v>
      </c>
      <c r="S88" s="412"/>
      <c r="T88" s="412"/>
      <c r="U88" s="412"/>
      <c r="V88" s="412"/>
      <c r="W88" s="412"/>
      <c r="X88" s="412"/>
      <c r="Y88" s="412"/>
      <c r="Z88" s="412"/>
    </row>
    <row r="89" spans="1:34" s="371" customFormat="1" ht="14.25">
      <c r="A89" s="435">
        <v>2</v>
      </c>
      <c r="B89" s="375">
        <v>44238</v>
      </c>
      <c r="C89" s="437"/>
      <c r="D89" s="387" t="s">
        <v>446</v>
      </c>
      <c r="E89" s="380" t="s">
        <v>558</v>
      </c>
      <c r="F89" s="389" t="s">
        <v>893</v>
      </c>
      <c r="G89" s="385">
        <v>1390</v>
      </c>
      <c r="H89" s="389"/>
      <c r="I89" s="377" t="s">
        <v>894</v>
      </c>
      <c r="J89" s="531" t="s">
        <v>559</v>
      </c>
      <c r="K89" s="531"/>
      <c r="L89" s="408"/>
      <c r="M89" s="404"/>
      <c r="N89" s="409"/>
      <c r="O89" s="411"/>
      <c r="P89" s="95"/>
      <c r="Q89" s="418"/>
      <c r="R89" s="458" t="s">
        <v>560</v>
      </c>
      <c r="S89" s="412"/>
      <c r="T89" s="412"/>
      <c r="U89" s="412"/>
      <c r="V89" s="412"/>
      <c r="W89" s="412"/>
      <c r="X89" s="412"/>
      <c r="Y89" s="412"/>
      <c r="Z89" s="412"/>
    </row>
    <row r="90" spans="1:34" s="5" customFormat="1">
      <c r="A90" s="366"/>
      <c r="B90" s="367"/>
      <c r="C90" s="368"/>
      <c r="D90" s="369"/>
      <c r="E90" s="398"/>
      <c r="F90" s="398"/>
      <c r="G90" s="456"/>
      <c r="H90" s="456"/>
      <c r="I90" s="398"/>
      <c r="J90" s="457"/>
      <c r="K90" s="452"/>
      <c r="L90" s="453"/>
      <c r="M90" s="454"/>
      <c r="N90" s="455"/>
      <c r="O90" s="370"/>
      <c r="P90" s="120"/>
      <c r="Q90"/>
      <c r="R90" s="91"/>
      <c r="T90" s="54"/>
      <c r="U90" s="54"/>
      <c r="V90" s="54"/>
      <c r="W90" s="54"/>
      <c r="X90" s="54"/>
      <c r="Y90" s="54"/>
      <c r="Z90" s="54"/>
    </row>
    <row r="91" spans="1:34">
      <c r="A91" s="20" t="s">
        <v>561</v>
      </c>
      <c r="B91" s="20"/>
      <c r="C91" s="20"/>
      <c r="D91" s="20"/>
      <c r="E91" s="2"/>
      <c r="F91" s="27" t="s">
        <v>563</v>
      </c>
      <c r="G91" s="79"/>
      <c r="H91" s="79"/>
      <c r="I91" s="35"/>
      <c r="J91" s="82"/>
      <c r="K91" s="80"/>
      <c r="L91" s="81"/>
      <c r="M91" s="82"/>
      <c r="N91" s="83"/>
      <c r="O91" s="121"/>
      <c r="P91" s="8"/>
      <c r="Q91" s="13"/>
      <c r="R91" s="93"/>
      <c r="S91" s="13"/>
      <c r="T91" s="13"/>
      <c r="U91" s="13"/>
      <c r="V91" s="13"/>
      <c r="W91" s="13"/>
      <c r="X91" s="13"/>
      <c r="Y91" s="13"/>
    </row>
    <row r="92" spans="1:34">
      <c r="A92" s="26" t="s">
        <v>562</v>
      </c>
      <c r="B92" s="20"/>
      <c r="C92" s="20"/>
      <c r="D92" s="20"/>
      <c r="E92" s="29"/>
      <c r="F92" s="27" t="s">
        <v>565</v>
      </c>
      <c r="G92" s="9"/>
      <c r="H92" s="9"/>
      <c r="I92" s="9"/>
      <c r="J92" s="50"/>
      <c r="K92" s="9"/>
      <c r="L92" s="9"/>
      <c r="M92" s="9"/>
      <c r="N92" s="8"/>
      <c r="O92" s="50"/>
      <c r="Q92" s="4"/>
      <c r="R92" s="14"/>
      <c r="S92" s="13"/>
      <c r="T92" s="13"/>
      <c r="U92" s="13"/>
      <c r="V92" s="13"/>
      <c r="W92" s="13"/>
      <c r="X92" s="13"/>
      <c r="Y92" s="13"/>
      <c r="Z92" s="13"/>
    </row>
    <row r="93" spans="1:34">
      <c r="A93" s="26"/>
      <c r="B93" s="20"/>
      <c r="C93" s="20"/>
      <c r="D93" s="20"/>
      <c r="E93" s="29"/>
      <c r="F93" s="27"/>
      <c r="G93" s="9"/>
      <c r="H93" s="9"/>
      <c r="I93" s="9"/>
      <c r="J93" s="50"/>
      <c r="K93" s="9"/>
      <c r="L93" s="9"/>
      <c r="M93" s="9"/>
      <c r="N93" s="8"/>
      <c r="O93" s="50"/>
      <c r="Q93" s="4"/>
      <c r="R93" s="79"/>
      <c r="S93" s="13"/>
      <c r="T93" s="13"/>
      <c r="U93" s="13"/>
      <c r="V93" s="13"/>
      <c r="W93" s="13"/>
      <c r="X93" s="13"/>
      <c r="Y93" s="13"/>
      <c r="Z93" s="13"/>
    </row>
    <row r="94" spans="1:34" ht="15">
      <c r="A94" s="8"/>
      <c r="B94" s="30" t="s">
        <v>826</v>
      </c>
      <c r="C94" s="30"/>
      <c r="D94" s="30"/>
      <c r="E94" s="30"/>
      <c r="F94" s="31"/>
      <c r="G94" s="29"/>
      <c r="H94" s="29"/>
      <c r="I94" s="70"/>
      <c r="J94" s="71"/>
      <c r="K94" s="72"/>
      <c r="L94" s="393"/>
      <c r="M94" s="9"/>
      <c r="N94" s="8"/>
      <c r="O94" s="50"/>
      <c r="Q94" s="4"/>
      <c r="R94" s="79"/>
      <c r="S94" s="13"/>
      <c r="T94" s="13"/>
      <c r="U94" s="13"/>
      <c r="V94" s="13"/>
      <c r="W94" s="13"/>
      <c r="X94" s="13"/>
      <c r="Y94" s="13"/>
      <c r="Z94" s="13"/>
    </row>
    <row r="95" spans="1:34" ht="38.25">
      <c r="A95" s="17" t="s">
        <v>16</v>
      </c>
      <c r="B95" s="18" t="s">
        <v>535</v>
      </c>
      <c r="C95" s="18"/>
      <c r="D95" s="19" t="s">
        <v>546</v>
      </c>
      <c r="E95" s="18" t="s">
        <v>547</v>
      </c>
      <c r="F95" s="18" t="s">
        <v>548</v>
      </c>
      <c r="G95" s="18" t="s">
        <v>567</v>
      </c>
      <c r="H95" s="18" t="s">
        <v>550</v>
      </c>
      <c r="I95" s="18" t="s">
        <v>551</v>
      </c>
      <c r="J95" s="73" t="s">
        <v>552</v>
      </c>
      <c r="K95" s="59" t="s">
        <v>568</v>
      </c>
      <c r="L95" s="74" t="s">
        <v>569</v>
      </c>
      <c r="M95" s="18" t="s">
        <v>570</v>
      </c>
      <c r="N95" s="394" t="s">
        <v>822</v>
      </c>
      <c r="O95" s="60" t="s">
        <v>821</v>
      </c>
      <c r="P95" s="18" t="s">
        <v>555</v>
      </c>
      <c r="Q95" s="75" t="s">
        <v>556</v>
      </c>
      <c r="R95" s="79"/>
      <c r="S95" s="13"/>
      <c r="T95" s="13"/>
      <c r="U95" s="13"/>
      <c r="V95" s="13"/>
      <c r="W95" s="13"/>
      <c r="X95" s="13"/>
      <c r="Y95" s="13"/>
      <c r="Z95" s="13"/>
    </row>
    <row r="96" spans="1:34" ht="14.25">
      <c r="A96" s="360"/>
      <c r="B96" s="375"/>
      <c r="C96" s="379"/>
      <c r="D96" s="387"/>
      <c r="E96" s="380"/>
      <c r="F96" s="405"/>
      <c r="G96" s="385"/>
      <c r="H96" s="380"/>
      <c r="I96" s="377"/>
      <c r="J96" s="416"/>
      <c r="K96" s="416"/>
      <c r="L96" s="417"/>
      <c r="M96" s="415"/>
      <c r="N96" s="417"/>
      <c r="O96" s="404"/>
      <c r="P96" s="381"/>
      <c r="Q96" s="395"/>
      <c r="R96" s="413"/>
      <c r="S96" s="403"/>
      <c r="T96" s="13"/>
      <c r="U96" s="412"/>
      <c r="V96" s="412"/>
      <c r="W96" s="412"/>
      <c r="X96" s="412"/>
      <c r="Y96" s="412"/>
      <c r="Z96" s="412"/>
      <c r="AA96" s="371"/>
      <c r="AB96" s="371"/>
      <c r="AC96" s="371"/>
    </row>
    <row r="97" spans="1:29" ht="14.25">
      <c r="A97" s="360"/>
      <c r="B97" s="375"/>
      <c r="C97" s="379"/>
      <c r="D97" s="387"/>
      <c r="E97" s="380"/>
      <c r="F97" s="405"/>
      <c r="G97" s="385"/>
      <c r="H97" s="380"/>
      <c r="I97" s="377"/>
      <c r="J97" s="416"/>
      <c r="K97" s="416"/>
      <c r="L97" s="417"/>
      <c r="M97" s="415"/>
      <c r="N97" s="417"/>
      <c r="O97" s="404"/>
      <c r="P97" s="381"/>
      <c r="Q97" s="395"/>
      <c r="R97" s="413"/>
      <c r="S97" s="403"/>
      <c r="T97" s="13"/>
      <c r="U97" s="412"/>
      <c r="V97" s="412"/>
      <c r="W97" s="412"/>
      <c r="X97" s="412"/>
      <c r="Y97" s="412"/>
      <c r="Z97" s="412"/>
      <c r="AA97" s="371"/>
      <c r="AB97" s="371"/>
      <c r="AC97" s="371"/>
    </row>
    <row r="98" spans="1:29" s="371" customFormat="1" ht="14.25">
      <c r="A98" s="360"/>
      <c r="B98" s="375"/>
      <c r="C98" s="379"/>
      <c r="D98" s="387"/>
      <c r="E98" s="380"/>
      <c r="F98" s="405"/>
      <c r="G98" s="385"/>
      <c r="H98" s="380"/>
      <c r="I98" s="377"/>
      <c r="J98" s="416"/>
      <c r="K98" s="416"/>
      <c r="L98" s="417"/>
      <c r="M98" s="415"/>
      <c r="N98" s="417"/>
      <c r="O98" s="404"/>
      <c r="P98" s="381"/>
      <c r="Q98" s="395"/>
      <c r="R98" s="410"/>
      <c r="S98" s="412"/>
      <c r="T98" s="412"/>
      <c r="U98" s="412"/>
      <c r="V98" s="412"/>
      <c r="W98" s="412"/>
      <c r="X98" s="412"/>
      <c r="Y98" s="412"/>
      <c r="Z98" s="412"/>
    </row>
    <row r="99" spans="1:29" s="371" customFormat="1" ht="14.25">
      <c r="A99" s="360"/>
      <c r="B99" s="375"/>
      <c r="C99" s="379"/>
      <c r="D99" s="387"/>
      <c r="E99" s="380"/>
      <c r="F99" s="416"/>
      <c r="G99" s="389"/>
      <c r="H99" s="380"/>
      <c r="I99" s="377"/>
      <c r="J99" s="416"/>
      <c r="K99" s="416"/>
      <c r="L99" s="417"/>
      <c r="M99" s="415"/>
      <c r="N99" s="417"/>
      <c r="O99" s="404"/>
      <c r="P99" s="381"/>
      <c r="Q99" s="395"/>
      <c r="R99" s="410"/>
      <c r="S99" s="412"/>
      <c r="T99" s="412"/>
      <c r="U99" s="412"/>
      <c r="V99" s="412"/>
      <c r="W99" s="412"/>
      <c r="X99" s="412"/>
      <c r="Y99" s="412"/>
      <c r="Z99" s="412"/>
    </row>
    <row r="100" spans="1:29" s="371" customFormat="1" ht="14.25">
      <c r="A100" s="360"/>
      <c r="B100" s="375"/>
      <c r="C100" s="379"/>
      <c r="D100" s="387"/>
      <c r="E100" s="380"/>
      <c r="F100" s="416"/>
      <c r="G100" s="389"/>
      <c r="H100" s="380"/>
      <c r="I100" s="377"/>
      <c r="J100" s="416"/>
      <c r="K100" s="416"/>
      <c r="L100" s="417"/>
      <c r="M100" s="415"/>
      <c r="N100" s="417"/>
      <c r="O100" s="404"/>
      <c r="P100" s="381"/>
      <c r="Q100" s="395"/>
      <c r="R100" s="410"/>
      <c r="S100" s="412"/>
      <c r="T100" s="412"/>
      <c r="U100" s="412"/>
      <c r="V100" s="412"/>
      <c r="W100" s="412"/>
      <c r="X100" s="412"/>
      <c r="Y100" s="412"/>
      <c r="Z100" s="412"/>
    </row>
    <row r="101" spans="1:29" s="371" customFormat="1" ht="14.25">
      <c r="A101" s="360"/>
      <c r="B101" s="375"/>
      <c r="C101" s="379"/>
      <c r="D101" s="387"/>
      <c r="E101" s="380"/>
      <c r="F101" s="405"/>
      <c r="G101" s="385"/>
      <c r="H101" s="380"/>
      <c r="I101" s="377"/>
      <c r="J101" s="416"/>
      <c r="K101" s="407"/>
      <c r="L101" s="417"/>
      <c r="M101" s="415"/>
      <c r="N101" s="417"/>
      <c r="O101" s="404"/>
      <c r="P101" s="409"/>
      <c r="Q101" s="395"/>
      <c r="R101" s="410"/>
      <c r="S101" s="412"/>
      <c r="T101" s="412"/>
      <c r="U101" s="412"/>
      <c r="V101" s="412"/>
      <c r="W101" s="412"/>
      <c r="X101" s="412"/>
      <c r="Y101" s="412"/>
      <c r="Z101" s="412"/>
    </row>
    <row r="102" spans="1:29" s="371" customFormat="1" ht="14.25">
      <c r="A102" s="360"/>
      <c r="B102" s="375"/>
      <c r="C102" s="379"/>
      <c r="D102" s="387"/>
      <c r="E102" s="380"/>
      <c r="F102" s="405"/>
      <c r="G102" s="385"/>
      <c r="H102" s="380"/>
      <c r="I102" s="377"/>
      <c r="J102" s="407"/>
      <c r="K102" s="407"/>
      <c r="L102" s="407"/>
      <c r="M102" s="407"/>
      <c r="N102" s="408"/>
      <c r="O102" s="419"/>
      <c r="P102" s="409"/>
      <c r="Q102" s="395"/>
      <c r="R102" s="410"/>
      <c r="S102" s="412"/>
      <c r="T102" s="412"/>
      <c r="U102" s="412"/>
      <c r="V102" s="412"/>
      <c r="W102" s="412"/>
      <c r="X102" s="412"/>
      <c r="Y102" s="412"/>
      <c r="Z102" s="412"/>
    </row>
    <row r="103" spans="1:29" s="371" customFormat="1" ht="14.25">
      <c r="A103" s="360"/>
      <c r="B103" s="375"/>
      <c r="C103" s="379"/>
      <c r="D103" s="387"/>
      <c r="E103" s="380"/>
      <c r="F103" s="416"/>
      <c r="G103" s="389"/>
      <c r="H103" s="380"/>
      <c r="I103" s="377"/>
      <c r="J103" s="416"/>
      <c r="K103" s="416"/>
      <c r="L103" s="417"/>
      <c r="M103" s="415"/>
      <c r="N103" s="417"/>
      <c r="O103" s="404"/>
      <c r="P103" s="381"/>
      <c r="Q103" s="395"/>
      <c r="R103" s="413"/>
      <c r="S103" s="403"/>
      <c r="T103" s="412"/>
      <c r="U103" s="412"/>
      <c r="V103" s="412"/>
      <c r="W103" s="412"/>
      <c r="X103" s="412"/>
      <c r="Y103" s="412"/>
      <c r="Z103" s="412"/>
    </row>
    <row r="104" spans="1:29" s="371" customFormat="1" ht="14.25">
      <c r="A104" s="360"/>
      <c r="B104" s="375"/>
      <c r="C104" s="379"/>
      <c r="D104" s="387"/>
      <c r="E104" s="380"/>
      <c r="F104" s="405"/>
      <c r="G104" s="385"/>
      <c r="H104" s="380"/>
      <c r="I104" s="377"/>
      <c r="J104" s="354"/>
      <c r="K104" s="354"/>
      <c r="L104" s="354"/>
      <c r="M104" s="354"/>
      <c r="N104" s="406"/>
      <c r="O104" s="404"/>
      <c r="P104" s="382"/>
      <c r="Q104" s="395"/>
      <c r="R104" s="413"/>
      <c r="S104" s="403"/>
      <c r="T104" s="412"/>
      <c r="U104" s="412"/>
      <c r="V104" s="412"/>
      <c r="W104" s="412"/>
      <c r="X104" s="412"/>
      <c r="Y104" s="412"/>
      <c r="Z104" s="412"/>
    </row>
    <row r="105" spans="1:29">
      <c r="A105" s="26"/>
      <c r="B105" s="20"/>
      <c r="C105" s="20"/>
      <c r="D105" s="20"/>
      <c r="E105" s="29"/>
      <c r="F105" s="27"/>
      <c r="G105" s="9"/>
      <c r="H105" s="9"/>
      <c r="I105" s="9"/>
      <c r="J105" s="50"/>
      <c r="K105" s="9"/>
      <c r="L105" s="9"/>
      <c r="M105" s="9"/>
      <c r="N105" s="8"/>
      <c r="O105" s="50"/>
      <c r="P105" s="4"/>
      <c r="Q105" s="8"/>
      <c r="R105" s="138"/>
      <c r="S105" s="13"/>
      <c r="T105" s="13"/>
      <c r="U105" s="13"/>
      <c r="V105" s="13"/>
      <c r="W105" s="13"/>
      <c r="X105" s="13"/>
      <c r="Y105" s="13"/>
      <c r="Z105" s="13"/>
    </row>
    <row r="106" spans="1:29">
      <c r="A106" s="26"/>
      <c r="B106" s="20"/>
      <c r="C106" s="20"/>
      <c r="D106" s="20"/>
      <c r="E106" s="29"/>
      <c r="F106" s="27"/>
      <c r="G106" s="38"/>
      <c r="H106" s="39"/>
      <c r="I106" s="79"/>
      <c r="J106" s="14"/>
      <c r="K106" s="80"/>
      <c r="L106" s="81"/>
      <c r="M106" s="82"/>
      <c r="N106" s="83"/>
      <c r="O106" s="84"/>
      <c r="P106" s="8"/>
      <c r="Q106" s="13"/>
      <c r="R106" s="138"/>
      <c r="S106" s="13"/>
      <c r="T106" s="13"/>
      <c r="U106" s="13"/>
      <c r="V106" s="13"/>
      <c r="W106" s="13"/>
      <c r="X106" s="13"/>
      <c r="Y106" s="13"/>
      <c r="Z106" s="13"/>
    </row>
    <row r="107" spans="1:29">
      <c r="A107" s="34"/>
      <c r="B107" s="42"/>
      <c r="C107" s="99"/>
      <c r="D107" s="3"/>
      <c r="E107" s="35"/>
      <c r="F107" s="79"/>
      <c r="G107" s="38"/>
      <c r="H107" s="39"/>
      <c r="I107" s="79"/>
      <c r="J107" s="14"/>
      <c r="K107" s="80"/>
      <c r="L107" s="81"/>
      <c r="M107" s="82"/>
      <c r="N107" s="83"/>
      <c r="O107" s="84"/>
      <c r="P107" s="8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9" ht="15">
      <c r="A108" s="2"/>
      <c r="B108" s="100" t="s">
        <v>577</v>
      </c>
      <c r="C108" s="100"/>
      <c r="D108" s="100"/>
      <c r="E108" s="100"/>
      <c r="F108" s="14"/>
      <c r="G108" s="14"/>
      <c r="H108" s="101"/>
      <c r="I108" s="14"/>
      <c r="J108" s="71"/>
      <c r="K108" s="72"/>
      <c r="L108" s="14"/>
      <c r="M108" s="14"/>
      <c r="N108" s="13"/>
      <c r="O108" s="95"/>
      <c r="P108" s="8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9" ht="38.25">
      <c r="A109" s="17" t="s">
        <v>16</v>
      </c>
      <c r="B109" s="18" t="s">
        <v>535</v>
      </c>
      <c r="C109" s="18"/>
      <c r="D109" s="19" t="s">
        <v>546</v>
      </c>
      <c r="E109" s="18" t="s">
        <v>547</v>
      </c>
      <c r="F109" s="18" t="s">
        <v>548</v>
      </c>
      <c r="G109" s="18" t="s">
        <v>578</v>
      </c>
      <c r="H109" s="18" t="s">
        <v>579</v>
      </c>
      <c r="I109" s="18" t="s">
        <v>551</v>
      </c>
      <c r="J109" s="58" t="s">
        <v>552</v>
      </c>
      <c r="K109" s="18" t="s">
        <v>553</v>
      </c>
      <c r="L109" s="18" t="s">
        <v>554</v>
      </c>
      <c r="M109" s="18" t="s">
        <v>555</v>
      </c>
      <c r="N109" s="19" t="s">
        <v>556</v>
      </c>
      <c r="O109" s="95"/>
      <c r="P109" s="8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9">
      <c r="A110" s="194">
        <v>1</v>
      </c>
      <c r="B110" s="102">
        <v>41579</v>
      </c>
      <c r="C110" s="102"/>
      <c r="D110" s="103" t="s">
        <v>580</v>
      </c>
      <c r="E110" s="104" t="s">
        <v>581</v>
      </c>
      <c r="F110" s="105">
        <v>82</v>
      </c>
      <c r="G110" s="104" t="s">
        <v>582</v>
      </c>
      <c r="H110" s="104">
        <v>100</v>
      </c>
      <c r="I110" s="122">
        <v>100</v>
      </c>
      <c r="J110" s="123" t="s">
        <v>583</v>
      </c>
      <c r="K110" s="124">
        <f t="shared" ref="K110:K141" si="51">H110-F110</f>
        <v>18</v>
      </c>
      <c r="L110" s="125">
        <f t="shared" ref="L110:L141" si="52">K110/F110</f>
        <v>0.21951219512195122</v>
      </c>
      <c r="M110" s="126" t="s">
        <v>557</v>
      </c>
      <c r="N110" s="127">
        <v>42657</v>
      </c>
      <c r="O110" s="50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194">
        <v>2</v>
      </c>
      <c r="B111" s="102">
        <v>41794</v>
      </c>
      <c r="C111" s="102"/>
      <c r="D111" s="103" t="s">
        <v>584</v>
      </c>
      <c r="E111" s="104" t="s">
        <v>558</v>
      </c>
      <c r="F111" s="105">
        <v>257</v>
      </c>
      <c r="G111" s="104" t="s">
        <v>582</v>
      </c>
      <c r="H111" s="104">
        <v>300</v>
      </c>
      <c r="I111" s="122">
        <v>300</v>
      </c>
      <c r="J111" s="123" t="s">
        <v>583</v>
      </c>
      <c r="K111" s="124">
        <f t="shared" si="51"/>
        <v>43</v>
      </c>
      <c r="L111" s="125">
        <f t="shared" si="52"/>
        <v>0.16731517509727625</v>
      </c>
      <c r="M111" s="126" t="s">
        <v>557</v>
      </c>
      <c r="N111" s="127">
        <v>41822</v>
      </c>
      <c r="O111" s="50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194">
        <v>3</v>
      </c>
      <c r="B112" s="102">
        <v>41828</v>
      </c>
      <c r="C112" s="102"/>
      <c r="D112" s="103" t="s">
        <v>585</v>
      </c>
      <c r="E112" s="104" t="s">
        <v>558</v>
      </c>
      <c r="F112" s="105">
        <v>393</v>
      </c>
      <c r="G112" s="104" t="s">
        <v>582</v>
      </c>
      <c r="H112" s="104">
        <v>468</v>
      </c>
      <c r="I112" s="122">
        <v>468</v>
      </c>
      <c r="J112" s="123" t="s">
        <v>583</v>
      </c>
      <c r="K112" s="124">
        <f t="shared" si="51"/>
        <v>75</v>
      </c>
      <c r="L112" s="125">
        <f t="shared" si="52"/>
        <v>0.19083969465648856</v>
      </c>
      <c r="M112" s="126" t="s">
        <v>557</v>
      </c>
      <c r="N112" s="127">
        <v>41863</v>
      </c>
      <c r="O112" s="50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4</v>
      </c>
      <c r="B113" s="102">
        <v>41857</v>
      </c>
      <c r="C113" s="102"/>
      <c r="D113" s="103" t="s">
        <v>586</v>
      </c>
      <c r="E113" s="104" t="s">
        <v>558</v>
      </c>
      <c r="F113" s="105">
        <v>205</v>
      </c>
      <c r="G113" s="104" t="s">
        <v>582</v>
      </c>
      <c r="H113" s="104">
        <v>275</v>
      </c>
      <c r="I113" s="122">
        <v>250</v>
      </c>
      <c r="J113" s="123" t="s">
        <v>583</v>
      </c>
      <c r="K113" s="124">
        <f t="shared" si="51"/>
        <v>70</v>
      </c>
      <c r="L113" s="125">
        <f t="shared" si="52"/>
        <v>0.34146341463414637</v>
      </c>
      <c r="M113" s="126" t="s">
        <v>557</v>
      </c>
      <c r="N113" s="127">
        <v>41962</v>
      </c>
      <c r="O113" s="50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5</v>
      </c>
      <c r="B114" s="102">
        <v>41886</v>
      </c>
      <c r="C114" s="102"/>
      <c r="D114" s="103" t="s">
        <v>587</v>
      </c>
      <c r="E114" s="104" t="s">
        <v>558</v>
      </c>
      <c r="F114" s="105">
        <v>162</v>
      </c>
      <c r="G114" s="104" t="s">
        <v>582</v>
      </c>
      <c r="H114" s="104">
        <v>190</v>
      </c>
      <c r="I114" s="122">
        <v>190</v>
      </c>
      <c r="J114" s="123" t="s">
        <v>583</v>
      </c>
      <c r="K114" s="124">
        <f t="shared" si="51"/>
        <v>28</v>
      </c>
      <c r="L114" s="125">
        <f t="shared" si="52"/>
        <v>0.1728395061728395</v>
      </c>
      <c r="M114" s="126" t="s">
        <v>557</v>
      </c>
      <c r="N114" s="127">
        <v>42006</v>
      </c>
      <c r="O114" s="50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6</v>
      </c>
      <c r="B115" s="102">
        <v>41886</v>
      </c>
      <c r="C115" s="102"/>
      <c r="D115" s="103" t="s">
        <v>588</v>
      </c>
      <c r="E115" s="104" t="s">
        <v>558</v>
      </c>
      <c r="F115" s="105">
        <v>75</v>
      </c>
      <c r="G115" s="104" t="s">
        <v>582</v>
      </c>
      <c r="H115" s="104">
        <v>91.5</v>
      </c>
      <c r="I115" s="122" t="s">
        <v>589</v>
      </c>
      <c r="J115" s="123" t="s">
        <v>590</v>
      </c>
      <c r="K115" s="124">
        <f t="shared" si="51"/>
        <v>16.5</v>
      </c>
      <c r="L115" s="125">
        <f t="shared" si="52"/>
        <v>0.22</v>
      </c>
      <c r="M115" s="126" t="s">
        <v>557</v>
      </c>
      <c r="N115" s="127">
        <v>41954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7</v>
      </c>
      <c r="B116" s="102">
        <v>41913</v>
      </c>
      <c r="C116" s="102"/>
      <c r="D116" s="103" t="s">
        <v>591</v>
      </c>
      <c r="E116" s="104" t="s">
        <v>558</v>
      </c>
      <c r="F116" s="105">
        <v>850</v>
      </c>
      <c r="G116" s="104" t="s">
        <v>582</v>
      </c>
      <c r="H116" s="104">
        <v>982.5</v>
      </c>
      <c r="I116" s="122">
        <v>1050</v>
      </c>
      <c r="J116" s="123" t="s">
        <v>592</v>
      </c>
      <c r="K116" s="124">
        <f t="shared" si="51"/>
        <v>132.5</v>
      </c>
      <c r="L116" s="125">
        <f t="shared" si="52"/>
        <v>0.15588235294117647</v>
      </c>
      <c r="M116" s="126" t="s">
        <v>557</v>
      </c>
      <c r="N116" s="127">
        <v>42039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8</v>
      </c>
      <c r="B117" s="102">
        <v>41913</v>
      </c>
      <c r="C117" s="102"/>
      <c r="D117" s="103" t="s">
        <v>593</v>
      </c>
      <c r="E117" s="104" t="s">
        <v>558</v>
      </c>
      <c r="F117" s="105">
        <v>475</v>
      </c>
      <c r="G117" s="104" t="s">
        <v>582</v>
      </c>
      <c r="H117" s="104">
        <v>515</v>
      </c>
      <c r="I117" s="122">
        <v>600</v>
      </c>
      <c r="J117" s="123" t="s">
        <v>594</v>
      </c>
      <c r="K117" s="124">
        <f t="shared" si="51"/>
        <v>40</v>
      </c>
      <c r="L117" s="125">
        <f t="shared" si="52"/>
        <v>8.4210526315789472E-2</v>
      </c>
      <c r="M117" s="126" t="s">
        <v>557</v>
      </c>
      <c r="N117" s="127">
        <v>41939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9</v>
      </c>
      <c r="B118" s="102">
        <v>41913</v>
      </c>
      <c r="C118" s="102"/>
      <c r="D118" s="103" t="s">
        <v>595</v>
      </c>
      <c r="E118" s="104" t="s">
        <v>558</v>
      </c>
      <c r="F118" s="105">
        <v>86</v>
      </c>
      <c r="G118" s="104" t="s">
        <v>582</v>
      </c>
      <c r="H118" s="104">
        <v>99</v>
      </c>
      <c r="I118" s="122">
        <v>140</v>
      </c>
      <c r="J118" s="123" t="s">
        <v>596</v>
      </c>
      <c r="K118" s="124">
        <f t="shared" si="51"/>
        <v>13</v>
      </c>
      <c r="L118" s="125">
        <f t="shared" si="52"/>
        <v>0.15116279069767441</v>
      </c>
      <c r="M118" s="126" t="s">
        <v>557</v>
      </c>
      <c r="N118" s="127">
        <v>41939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10</v>
      </c>
      <c r="B119" s="102">
        <v>41926</v>
      </c>
      <c r="C119" s="102"/>
      <c r="D119" s="103" t="s">
        <v>597</v>
      </c>
      <c r="E119" s="104" t="s">
        <v>558</v>
      </c>
      <c r="F119" s="105">
        <v>496.6</v>
      </c>
      <c r="G119" s="104" t="s">
        <v>582</v>
      </c>
      <c r="H119" s="104">
        <v>621</v>
      </c>
      <c r="I119" s="122">
        <v>580</v>
      </c>
      <c r="J119" s="123" t="s">
        <v>583</v>
      </c>
      <c r="K119" s="124">
        <f t="shared" si="51"/>
        <v>124.39999999999998</v>
      </c>
      <c r="L119" s="125">
        <f t="shared" si="52"/>
        <v>0.25050342327829234</v>
      </c>
      <c r="M119" s="126" t="s">
        <v>557</v>
      </c>
      <c r="N119" s="127">
        <v>42605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11</v>
      </c>
      <c r="B120" s="102">
        <v>41926</v>
      </c>
      <c r="C120" s="102"/>
      <c r="D120" s="103" t="s">
        <v>598</v>
      </c>
      <c r="E120" s="104" t="s">
        <v>558</v>
      </c>
      <c r="F120" s="105">
        <v>2481.9</v>
      </c>
      <c r="G120" s="104" t="s">
        <v>582</v>
      </c>
      <c r="H120" s="104">
        <v>2840</v>
      </c>
      <c r="I120" s="122">
        <v>2870</v>
      </c>
      <c r="J120" s="123" t="s">
        <v>599</v>
      </c>
      <c r="K120" s="124">
        <f t="shared" si="51"/>
        <v>358.09999999999991</v>
      </c>
      <c r="L120" s="125">
        <f t="shared" si="52"/>
        <v>0.14428462065353154</v>
      </c>
      <c r="M120" s="126" t="s">
        <v>557</v>
      </c>
      <c r="N120" s="127">
        <v>42017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12</v>
      </c>
      <c r="B121" s="102">
        <v>41928</v>
      </c>
      <c r="C121" s="102"/>
      <c r="D121" s="103" t="s">
        <v>600</v>
      </c>
      <c r="E121" s="104" t="s">
        <v>558</v>
      </c>
      <c r="F121" s="105">
        <v>84.5</v>
      </c>
      <c r="G121" s="104" t="s">
        <v>582</v>
      </c>
      <c r="H121" s="104">
        <v>93</v>
      </c>
      <c r="I121" s="122">
        <v>110</v>
      </c>
      <c r="J121" s="123" t="s">
        <v>601</v>
      </c>
      <c r="K121" s="124">
        <f t="shared" si="51"/>
        <v>8.5</v>
      </c>
      <c r="L121" s="125">
        <f t="shared" si="52"/>
        <v>0.10059171597633136</v>
      </c>
      <c r="M121" s="126" t="s">
        <v>557</v>
      </c>
      <c r="N121" s="127">
        <v>41939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13</v>
      </c>
      <c r="B122" s="102">
        <v>41928</v>
      </c>
      <c r="C122" s="102"/>
      <c r="D122" s="103" t="s">
        <v>602</v>
      </c>
      <c r="E122" s="104" t="s">
        <v>558</v>
      </c>
      <c r="F122" s="105">
        <v>401</v>
      </c>
      <c r="G122" s="104" t="s">
        <v>582</v>
      </c>
      <c r="H122" s="104">
        <v>428</v>
      </c>
      <c r="I122" s="122">
        <v>450</v>
      </c>
      <c r="J122" s="123" t="s">
        <v>603</v>
      </c>
      <c r="K122" s="124">
        <f t="shared" si="51"/>
        <v>27</v>
      </c>
      <c r="L122" s="125">
        <f t="shared" si="52"/>
        <v>6.7331670822942641E-2</v>
      </c>
      <c r="M122" s="126" t="s">
        <v>557</v>
      </c>
      <c r="N122" s="127">
        <v>42020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14</v>
      </c>
      <c r="B123" s="102">
        <v>41928</v>
      </c>
      <c r="C123" s="102"/>
      <c r="D123" s="103" t="s">
        <v>604</v>
      </c>
      <c r="E123" s="104" t="s">
        <v>558</v>
      </c>
      <c r="F123" s="105">
        <v>101</v>
      </c>
      <c r="G123" s="104" t="s">
        <v>582</v>
      </c>
      <c r="H123" s="104">
        <v>112</v>
      </c>
      <c r="I123" s="122">
        <v>120</v>
      </c>
      <c r="J123" s="123" t="s">
        <v>605</v>
      </c>
      <c r="K123" s="124">
        <f t="shared" si="51"/>
        <v>11</v>
      </c>
      <c r="L123" s="125">
        <f t="shared" si="52"/>
        <v>0.10891089108910891</v>
      </c>
      <c r="M123" s="126" t="s">
        <v>557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15</v>
      </c>
      <c r="B124" s="102">
        <v>41954</v>
      </c>
      <c r="C124" s="102"/>
      <c r="D124" s="103" t="s">
        <v>606</v>
      </c>
      <c r="E124" s="104" t="s">
        <v>558</v>
      </c>
      <c r="F124" s="105">
        <v>59</v>
      </c>
      <c r="G124" s="104" t="s">
        <v>582</v>
      </c>
      <c r="H124" s="104">
        <v>76</v>
      </c>
      <c r="I124" s="122">
        <v>76</v>
      </c>
      <c r="J124" s="123" t="s">
        <v>583</v>
      </c>
      <c r="K124" s="124">
        <f t="shared" si="51"/>
        <v>17</v>
      </c>
      <c r="L124" s="125">
        <f t="shared" si="52"/>
        <v>0.28813559322033899</v>
      </c>
      <c r="M124" s="126" t="s">
        <v>557</v>
      </c>
      <c r="N124" s="127">
        <v>43032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16</v>
      </c>
      <c r="B125" s="102">
        <v>41954</v>
      </c>
      <c r="C125" s="102"/>
      <c r="D125" s="103" t="s">
        <v>595</v>
      </c>
      <c r="E125" s="104" t="s">
        <v>558</v>
      </c>
      <c r="F125" s="105">
        <v>99</v>
      </c>
      <c r="G125" s="104" t="s">
        <v>582</v>
      </c>
      <c r="H125" s="104">
        <v>120</v>
      </c>
      <c r="I125" s="122">
        <v>120</v>
      </c>
      <c r="J125" s="123" t="s">
        <v>607</v>
      </c>
      <c r="K125" s="124">
        <f t="shared" si="51"/>
        <v>21</v>
      </c>
      <c r="L125" s="125">
        <f t="shared" si="52"/>
        <v>0.21212121212121213</v>
      </c>
      <c r="M125" s="126" t="s">
        <v>557</v>
      </c>
      <c r="N125" s="127">
        <v>41960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17</v>
      </c>
      <c r="B126" s="102">
        <v>41956</v>
      </c>
      <c r="C126" s="102"/>
      <c r="D126" s="103" t="s">
        <v>608</v>
      </c>
      <c r="E126" s="104" t="s">
        <v>558</v>
      </c>
      <c r="F126" s="105">
        <v>22</v>
      </c>
      <c r="G126" s="104" t="s">
        <v>582</v>
      </c>
      <c r="H126" s="104">
        <v>33.549999999999997</v>
      </c>
      <c r="I126" s="122">
        <v>32</v>
      </c>
      <c r="J126" s="123" t="s">
        <v>609</v>
      </c>
      <c r="K126" s="124">
        <f t="shared" si="51"/>
        <v>11.549999999999997</v>
      </c>
      <c r="L126" s="125">
        <f t="shared" si="52"/>
        <v>0.52499999999999991</v>
      </c>
      <c r="M126" s="126" t="s">
        <v>557</v>
      </c>
      <c r="N126" s="127">
        <v>42188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18</v>
      </c>
      <c r="B127" s="102">
        <v>41976</v>
      </c>
      <c r="C127" s="102"/>
      <c r="D127" s="103" t="s">
        <v>610</v>
      </c>
      <c r="E127" s="104" t="s">
        <v>558</v>
      </c>
      <c r="F127" s="105">
        <v>440</v>
      </c>
      <c r="G127" s="104" t="s">
        <v>582</v>
      </c>
      <c r="H127" s="104">
        <v>520</v>
      </c>
      <c r="I127" s="122">
        <v>520</v>
      </c>
      <c r="J127" s="123" t="s">
        <v>611</v>
      </c>
      <c r="K127" s="124">
        <f t="shared" si="51"/>
        <v>80</v>
      </c>
      <c r="L127" s="125">
        <f t="shared" si="52"/>
        <v>0.18181818181818182</v>
      </c>
      <c r="M127" s="126" t="s">
        <v>557</v>
      </c>
      <c r="N127" s="127">
        <v>42208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19</v>
      </c>
      <c r="B128" s="102">
        <v>41976</v>
      </c>
      <c r="C128" s="102"/>
      <c r="D128" s="103" t="s">
        <v>612</v>
      </c>
      <c r="E128" s="104" t="s">
        <v>558</v>
      </c>
      <c r="F128" s="105">
        <v>360</v>
      </c>
      <c r="G128" s="104" t="s">
        <v>582</v>
      </c>
      <c r="H128" s="104">
        <v>427</v>
      </c>
      <c r="I128" s="122">
        <v>425</v>
      </c>
      <c r="J128" s="123" t="s">
        <v>613</v>
      </c>
      <c r="K128" s="124">
        <f t="shared" si="51"/>
        <v>67</v>
      </c>
      <c r="L128" s="125">
        <f t="shared" si="52"/>
        <v>0.18611111111111112</v>
      </c>
      <c r="M128" s="126" t="s">
        <v>557</v>
      </c>
      <c r="N128" s="127">
        <v>42058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20</v>
      </c>
      <c r="B129" s="102">
        <v>42012</v>
      </c>
      <c r="C129" s="102"/>
      <c r="D129" s="103" t="s">
        <v>614</v>
      </c>
      <c r="E129" s="104" t="s">
        <v>558</v>
      </c>
      <c r="F129" s="105">
        <v>360</v>
      </c>
      <c r="G129" s="104" t="s">
        <v>582</v>
      </c>
      <c r="H129" s="104">
        <v>455</v>
      </c>
      <c r="I129" s="122">
        <v>420</v>
      </c>
      <c r="J129" s="123" t="s">
        <v>615</v>
      </c>
      <c r="K129" s="124">
        <f t="shared" si="51"/>
        <v>95</v>
      </c>
      <c r="L129" s="125">
        <f t="shared" si="52"/>
        <v>0.2638888888888889</v>
      </c>
      <c r="M129" s="126" t="s">
        <v>557</v>
      </c>
      <c r="N129" s="127">
        <v>42024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21</v>
      </c>
      <c r="B130" s="102">
        <v>42012</v>
      </c>
      <c r="C130" s="102"/>
      <c r="D130" s="103" t="s">
        <v>616</v>
      </c>
      <c r="E130" s="104" t="s">
        <v>558</v>
      </c>
      <c r="F130" s="105">
        <v>130</v>
      </c>
      <c r="G130" s="104"/>
      <c r="H130" s="104">
        <v>175.5</v>
      </c>
      <c r="I130" s="122">
        <v>165</v>
      </c>
      <c r="J130" s="123" t="s">
        <v>617</v>
      </c>
      <c r="K130" s="124">
        <f t="shared" si="51"/>
        <v>45.5</v>
      </c>
      <c r="L130" s="125">
        <f t="shared" si="52"/>
        <v>0.35</v>
      </c>
      <c r="M130" s="126" t="s">
        <v>557</v>
      </c>
      <c r="N130" s="127">
        <v>43088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22</v>
      </c>
      <c r="B131" s="102">
        <v>42040</v>
      </c>
      <c r="C131" s="102"/>
      <c r="D131" s="103" t="s">
        <v>377</v>
      </c>
      <c r="E131" s="104" t="s">
        <v>581</v>
      </c>
      <c r="F131" s="105">
        <v>98</v>
      </c>
      <c r="G131" s="104"/>
      <c r="H131" s="104">
        <v>120</v>
      </c>
      <c r="I131" s="122">
        <v>120</v>
      </c>
      <c r="J131" s="123" t="s">
        <v>583</v>
      </c>
      <c r="K131" s="124">
        <f t="shared" si="51"/>
        <v>22</v>
      </c>
      <c r="L131" s="125">
        <f t="shared" si="52"/>
        <v>0.22448979591836735</v>
      </c>
      <c r="M131" s="126" t="s">
        <v>557</v>
      </c>
      <c r="N131" s="127">
        <v>42753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23</v>
      </c>
      <c r="B132" s="102">
        <v>42040</v>
      </c>
      <c r="C132" s="102"/>
      <c r="D132" s="103" t="s">
        <v>618</v>
      </c>
      <c r="E132" s="104" t="s">
        <v>581</v>
      </c>
      <c r="F132" s="105">
        <v>196</v>
      </c>
      <c r="G132" s="104"/>
      <c r="H132" s="104">
        <v>262</v>
      </c>
      <c r="I132" s="122">
        <v>255</v>
      </c>
      <c r="J132" s="123" t="s">
        <v>583</v>
      </c>
      <c r="K132" s="124">
        <f t="shared" si="51"/>
        <v>66</v>
      </c>
      <c r="L132" s="125">
        <f t="shared" si="52"/>
        <v>0.33673469387755101</v>
      </c>
      <c r="M132" s="126" t="s">
        <v>557</v>
      </c>
      <c r="N132" s="127">
        <v>42599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5">
        <v>24</v>
      </c>
      <c r="B133" s="106">
        <v>42067</v>
      </c>
      <c r="C133" s="106"/>
      <c r="D133" s="107" t="s">
        <v>376</v>
      </c>
      <c r="E133" s="108" t="s">
        <v>581</v>
      </c>
      <c r="F133" s="109">
        <v>235</v>
      </c>
      <c r="G133" s="109"/>
      <c r="H133" s="110">
        <v>77</v>
      </c>
      <c r="I133" s="128" t="s">
        <v>619</v>
      </c>
      <c r="J133" s="129" t="s">
        <v>620</v>
      </c>
      <c r="K133" s="130">
        <f t="shared" si="51"/>
        <v>-158</v>
      </c>
      <c r="L133" s="131">
        <f t="shared" si="52"/>
        <v>-0.67234042553191486</v>
      </c>
      <c r="M133" s="132" t="s">
        <v>621</v>
      </c>
      <c r="N133" s="133">
        <v>43522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25</v>
      </c>
      <c r="B134" s="102">
        <v>42067</v>
      </c>
      <c r="C134" s="102"/>
      <c r="D134" s="103" t="s">
        <v>454</v>
      </c>
      <c r="E134" s="104" t="s">
        <v>581</v>
      </c>
      <c r="F134" s="105">
        <v>185</v>
      </c>
      <c r="G134" s="104"/>
      <c r="H134" s="104">
        <v>224</v>
      </c>
      <c r="I134" s="122" t="s">
        <v>622</v>
      </c>
      <c r="J134" s="123" t="s">
        <v>583</v>
      </c>
      <c r="K134" s="124">
        <f t="shared" si="51"/>
        <v>39</v>
      </c>
      <c r="L134" s="125">
        <f t="shared" si="52"/>
        <v>0.21081081081081082</v>
      </c>
      <c r="M134" s="126" t="s">
        <v>557</v>
      </c>
      <c r="N134" s="127">
        <v>42647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341">
        <v>26</v>
      </c>
      <c r="B135" s="111">
        <v>42090</v>
      </c>
      <c r="C135" s="111"/>
      <c r="D135" s="112" t="s">
        <v>623</v>
      </c>
      <c r="E135" s="113" t="s">
        <v>581</v>
      </c>
      <c r="F135" s="114">
        <v>49.5</v>
      </c>
      <c r="G135" s="115"/>
      <c r="H135" s="115">
        <v>15.85</v>
      </c>
      <c r="I135" s="115">
        <v>67</v>
      </c>
      <c r="J135" s="134" t="s">
        <v>624</v>
      </c>
      <c r="K135" s="115">
        <f t="shared" si="51"/>
        <v>-33.65</v>
      </c>
      <c r="L135" s="135">
        <f t="shared" si="52"/>
        <v>-0.67979797979797973</v>
      </c>
      <c r="M135" s="132" t="s">
        <v>621</v>
      </c>
      <c r="N135" s="136">
        <v>43627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27</v>
      </c>
      <c r="B136" s="102">
        <v>42093</v>
      </c>
      <c r="C136" s="102"/>
      <c r="D136" s="103" t="s">
        <v>625</v>
      </c>
      <c r="E136" s="104" t="s">
        <v>581</v>
      </c>
      <c r="F136" s="105">
        <v>183.5</v>
      </c>
      <c r="G136" s="104"/>
      <c r="H136" s="104">
        <v>219</v>
      </c>
      <c r="I136" s="122">
        <v>218</v>
      </c>
      <c r="J136" s="123" t="s">
        <v>626</v>
      </c>
      <c r="K136" s="124">
        <f t="shared" si="51"/>
        <v>35.5</v>
      </c>
      <c r="L136" s="125">
        <f t="shared" si="52"/>
        <v>0.19346049046321526</v>
      </c>
      <c r="M136" s="126" t="s">
        <v>557</v>
      </c>
      <c r="N136" s="127">
        <v>42103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28</v>
      </c>
      <c r="B137" s="102">
        <v>42114</v>
      </c>
      <c r="C137" s="102"/>
      <c r="D137" s="103" t="s">
        <v>627</v>
      </c>
      <c r="E137" s="104" t="s">
        <v>581</v>
      </c>
      <c r="F137" s="105">
        <f>(227+237)/2</f>
        <v>232</v>
      </c>
      <c r="G137" s="104"/>
      <c r="H137" s="104">
        <v>298</v>
      </c>
      <c r="I137" s="122">
        <v>298</v>
      </c>
      <c r="J137" s="123" t="s">
        <v>583</v>
      </c>
      <c r="K137" s="124">
        <f t="shared" si="51"/>
        <v>66</v>
      </c>
      <c r="L137" s="125">
        <f t="shared" si="52"/>
        <v>0.28448275862068967</v>
      </c>
      <c r="M137" s="126" t="s">
        <v>557</v>
      </c>
      <c r="N137" s="127">
        <v>42823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29</v>
      </c>
      <c r="B138" s="102">
        <v>42128</v>
      </c>
      <c r="C138" s="102"/>
      <c r="D138" s="103" t="s">
        <v>628</v>
      </c>
      <c r="E138" s="104" t="s">
        <v>558</v>
      </c>
      <c r="F138" s="105">
        <v>385</v>
      </c>
      <c r="G138" s="104"/>
      <c r="H138" s="104">
        <f>212.5+331</f>
        <v>543.5</v>
      </c>
      <c r="I138" s="122">
        <v>510</v>
      </c>
      <c r="J138" s="123" t="s">
        <v>629</v>
      </c>
      <c r="K138" s="124">
        <f t="shared" si="51"/>
        <v>158.5</v>
      </c>
      <c r="L138" s="125">
        <f t="shared" si="52"/>
        <v>0.41168831168831171</v>
      </c>
      <c r="M138" s="126" t="s">
        <v>557</v>
      </c>
      <c r="N138" s="127">
        <v>42235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30</v>
      </c>
      <c r="B139" s="102">
        <v>42128</v>
      </c>
      <c r="C139" s="102"/>
      <c r="D139" s="103" t="s">
        <v>630</v>
      </c>
      <c r="E139" s="104" t="s">
        <v>558</v>
      </c>
      <c r="F139" s="105">
        <v>115.5</v>
      </c>
      <c r="G139" s="104"/>
      <c r="H139" s="104">
        <v>146</v>
      </c>
      <c r="I139" s="122">
        <v>142</v>
      </c>
      <c r="J139" s="123" t="s">
        <v>631</v>
      </c>
      <c r="K139" s="124">
        <f t="shared" si="51"/>
        <v>30.5</v>
      </c>
      <c r="L139" s="125">
        <f t="shared" si="52"/>
        <v>0.26406926406926406</v>
      </c>
      <c r="M139" s="126" t="s">
        <v>557</v>
      </c>
      <c r="N139" s="127">
        <v>42202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31</v>
      </c>
      <c r="B140" s="102">
        <v>42151</v>
      </c>
      <c r="C140" s="102"/>
      <c r="D140" s="103" t="s">
        <v>632</v>
      </c>
      <c r="E140" s="104" t="s">
        <v>558</v>
      </c>
      <c r="F140" s="105">
        <v>237.5</v>
      </c>
      <c r="G140" s="104"/>
      <c r="H140" s="104">
        <v>279.5</v>
      </c>
      <c r="I140" s="122">
        <v>278</v>
      </c>
      <c r="J140" s="123" t="s">
        <v>583</v>
      </c>
      <c r="K140" s="124">
        <f t="shared" si="51"/>
        <v>42</v>
      </c>
      <c r="L140" s="125">
        <f t="shared" si="52"/>
        <v>0.17684210526315788</v>
      </c>
      <c r="M140" s="126" t="s">
        <v>557</v>
      </c>
      <c r="N140" s="127">
        <v>42222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32</v>
      </c>
      <c r="B141" s="102">
        <v>42174</v>
      </c>
      <c r="C141" s="102"/>
      <c r="D141" s="103" t="s">
        <v>602</v>
      </c>
      <c r="E141" s="104" t="s">
        <v>581</v>
      </c>
      <c r="F141" s="105">
        <v>340</v>
      </c>
      <c r="G141" s="104"/>
      <c r="H141" s="104">
        <v>448</v>
      </c>
      <c r="I141" s="122">
        <v>448</v>
      </c>
      <c r="J141" s="123" t="s">
        <v>583</v>
      </c>
      <c r="K141" s="124">
        <f t="shared" si="51"/>
        <v>108</v>
      </c>
      <c r="L141" s="125">
        <f t="shared" si="52"/>
        <v>0.31764705882352939</v>
      </c>
      <c r="M141" s="126" t="s">
        <v>557</v>
      </c>
      <c r="N141" s="127">
        <v>43018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33</v>
      </c>
      <c r="B142" s="102">
        <v>42191</v>
      </c>
      <c r="C142" s="102"/>
      <c r="D142" s="103" t="s">
        <v>633</v>
      </c>
      <c r="E142" s="104" t="s">
        <v>581</v>
      </c>
      <c r="F142" s="105">
        <v>390</v>
      </c>
      <c r="G142" s="104"/>
      <c r="H142" s="104">
        <v>460</v>
      </c>
      <c r="I142" s="122">
        <v>460</v>
      </c>
      <c r="J142" s="123" t="s">
        <v>583</v>
      </c>
      <c r="K142" s="124">
        <f t="shared" ref="K142:K162" si="53">H142-F142</f>
        <v>70</v>
      </c>
      <c r="L142" s="125">
        <f t="shared" ref="L142:L162" si="54">K142/F142</f>
        <v>0.17948717948717949</v>
      </c>
      <c r="M142" s="126" t="s">
        <v>557</v>
      </c>
      <c r="N142" s="127">
        <v>42478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5">
        <v>34</v>
      </c>
      <c r="B143" s="106">
        <v>42195</v>
      </c>
      <c r="C143" s="106"/>
      <c r="D143" s="107" t="s">
        <v>634</v>
      </c>
      <c r="E143" s="108" t="s">
        <v>581</v>
      </c>
      <c r="F143" s="109">
        <v>122.5</v>
      </c>
      <c r="G143" s="109"/>
      <c r="H143" s="110">
        <v>61</v>
      </c>
      <c r="I143" s="128">
        <v>172</v>
      </c>
      <c r="J143" s="129" t="s">
        <v>635</v>
      </c>
      <c r="K143" s="130">
        <f t="shared" si="53"/>
        <v>-61.5</v>
      </c>
      <c r="L143" s="131">
        <f t="shared" si="54"/>
        <v>-0.50204081632653064</v>
      </c>
      <c r="M143" s="132" t="s">
        <v>621</v>
      </c>
      <c r="N143" s="133">
        <v>43333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35</v>
      </c>
      <c r="B144" s="102">
        <v>42219</v>
      </c>
      <c r="C144" s="102"/>
      <c r="D144" s="103" t="s">
        <v>636</v>
      </c>
      <c r="E144" s="104" t="s">
        <v>581</v>
      </c>
      <c r="F144" s="105">
        <v>297.5</v>
      </c>
      <c r="G144" s="104"/>
      <c r="H144" s="104">
        <v>350</v>
      </c>
      <c r="I144" s="122">
        <v>360</v>
      </c>
      <c r="J144" s="123" t="s">
        <v>637</v>
      </c>
      <c r="K144" s="124">
        <f t="shared" si="53"/>
        <v>52.5</v>
      </c>
      <c r="L144" s="125">
        <f t="shared" si="54"/>
        <v>0.17647058823529413</v>
      </c>
      <c r="M144" s="126" t="s">
        <v>557</v>
      </c>
      <c r="N144" s="127">
        <v>42232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36</v>
      </c>
      <c r="B145" s="102">
        <v>42219</v>
      </c>
      <c r="C145" s="102"/>
      <c r="D145" s="103" t="s">
        <v>638</v>
      </c>
      <c r="E145" s="104" t="s">
        <v>581</v>
      </c>
      <c r="F145" s="105">
        <v>115.5</v>
      </c>
      <c r="G145" s="104"/>
      <c r="H145" s="104">
        <v>149</v>
      </c>
      <c r="I145" s="122">
        <v>140</v>
      </c>
      <c r="J145" s="137" t="s">
        <v>639</v>
      </c>
      <c r="K145" s="124">
        <f t="shared" si="53"/>
        <v>33.5</v>
      </c>
      <c r="L145" s="125">
        <f t="shared" si="54"/>
        <v>0.29004329004329005</v>
      </c>
      <c r="M145" s="126" t="s">
        <v>557</v>
      </c>
      <c r="N145" s="127">
        <v>42740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37</v>
      </c>
      <c r="B146" s="102">
        <v>42251</v>
      </c>
      <c r="C146" s="102"/>
      <c r="D146" s="103" t="s">
        <v>632</v>
      </c>
      <c r="E146" s="104" t="s">
        <v>581</v>
      </c>
      <c r="F146" s="105">
        <v>226</v>
      </c>
      <c r="G146" s="104"/>
      <c r="H146" s="104">
        <v>292</v>
      </c>
      <c r="I146" s="122">
        <v>292</v>
      </c>
      <c r="J146" s="123" t="s">
        <v>640</v>
      </c>
      <c r="K146" s="124">
        <f t="shared" si="53"/>
        <v>66</v>
      </c>
      <c r="L146" s="125">
        <f t="shared" si="54"/>
        <v>0.29203539823008851</v>
      </c>
      <c r="M146" s="126" t="s">
        <v>557</v>
      </c>
      <c r="N146" s="127">
        <v>42286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38</v>
      </c>
      <c r="B147" s="102">
        <v>42254</v>
      </c>
      <c r="C147" s="102"/>
      <c r="D147" s="103" t="s">
        <v>627</v>
      </c>
      <c r="E147" s="104" t="s">
        <v>581</v>
      </c>
      <c r="F147" s="105">
        <v>232.5</v>
      </c>
      <c r="G147" s="104"/>
      <c r="H147" s="104">
        <v>312.5</v>
      </c>
      <c r="I147" s="122">
        <v>310</v>
      </c>
      <c r="J147" s="123" t="s">
        <v>583</v>
      </c>
      <c r="K147" s="124">
        <f t="shared" si="53"/>
        <v>80</v>
      </c>
      <c r="L147" s="125">
        <f t="shared" si="54"/>
        <v>0.34408602150537637</v>
      </c>
      <c r="M147" s="126" t="s">
        <v>557</v>
      </c>
      <c r="N147" s="127">
        <v>42823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39</v>
      </c>
      <c r="B148" s="102">
        <v>42268</v>
      </c>
      <c r="C148" s="102"/>
      <c r="D148" s="103" t="s">
        <v>641</v>
      </c>
      <c r="E148" s="104" t="s">
        <v>581</v>
      </c>
      <c r="F148" s="105">
        <v>196.5</v>
      </c>
      <c r="G148" s="104"/>
      <c r="H148" s="104">
        <v>238</v>
      </c>
      <c r="I148" s="122">
        <v>238</v>
      </c>
      <c r="J148" s="123" t="s">
        <v>640</v>
      </c>
      <c r="K148" s="124">
        <f t="shared" si="53"/>
        <v>41.5</v>
      </c>
      <c r="L148" s="125">
        <f t="shared" si="54"/>
        <v>0.21119592875318066</v>
      </c>
      <c r="M148" s="126" t="s">
        <v>557</v>
      </c>
      <c r="N148" s="127">
        <v>42291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40</v>
      </c>
      <c r="B149" s="102">
        <v>42271</v>
      </c>
      <c r="C149" s="102"/>
      <c r="D149" s="103" t="s">
        <v>580</v>
      </c>
      <c r="E149" s="104" t="s">
        <v>581</v>
      </c>
      <c r="F149" s="105">
        <v>65</v>
      </c>
      <c r="G149" s="104"/>
      <c r="H149" s="104">
        <v>82</v>
      </c>
      <c r="I149" s="122">
        <v>82</v>
      </c>
      <c r="J149" s="123" t="s">
        <v>640</v>
      </c>
      <c r="K149" s="124">
        <f t="shared" si="53"/>
        <v>17</v>
      </c>
      <c r="L149" s="125">
        <f t="shared" si="54"/>
        <v>0.26153846153846155</v>
      </c>
      <c r="M149" s="126" t="s">
        <v>557</v>
      </c>
      <c r="N149" s="127">
        <v>42578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41</v>
      </c>
      <c r="B150" s="102">
        <v>42291</v>
      </c>
      <c r="C150" s="102"/>
      <c r="D150" s="103" t="s">
        <v>642</v>
      </c>
      <c r="E150" s="104" t="s">
        <v>581</v>
      </c>
      <c r="F150" s="105">
        <v>144</v>
      </c>
      <c r="G150" s="104"/>
      <c r="H150" s="104">
        <v>182.5</v>
      </c>
      <c r="I150" s="122">
        <v>181</v>
      </c>
      <c r="J150" s="123" t="s">
        <v>640</v>
      </c>
      <c r="K150" s="124">
        <f t="shared" si="53"/>
        <v>38.5</v>
      </c>
      <c r="L150" s="125">
        <f t="shared" si="54"/>
        <v>0.2673611111111111</v>
      </c>
      <c r="M150" s="126" t="s">
        <v>557</v>
      </c>
      <c r="N150" s="127">
        <v>42817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42</v>
      </c>
      <c r="B151" s="102">
        <v>42291</v>
      </c>
      <c r="C151" s="102"/>
      <c r="D151" s="103" t="s">
        <v>643</v>
      </c>
      <c r="E151" s="104" t="s">
        <v>581</v>
      </c>
      <c r="F151" s="105">
        <v>264</v>
      </c>
      <c r="G151" s="104"/>
      <c r="H151" s="104">
        <v>311</v>
      </c>
      <c r="I151" s="122">
        <v>311</v>
      </c>
      <c r="J151" s="123" t="s">
        <v>640</v>
      </c>
      <c r="K151" s="124">
        <f t="shared" si="53"/>
        <v>47</v>
      </c>
      <c r="L151" s="125">
        <f t="shared" si="54"/>
        <v>0.17803030303030304</v>
      </c>
      <c r="M151" s="126" t="s">
        <v>557</v>
      </c>
      <c r="N151" s="127">
        <v>42604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43</v>
      </c>
      <c r="B152" s="102">
        <v>42318</v>
      </c>
      <c r="C152" s="102"/>
      <c r="D152" s="103" t="s">
        <v>644</v>
      </c>
      <c r="E152" s="104" t="s">
        <v>558</v>
      </c>
      <c r="F152" s="105">
        <v>549.5</v>
      </c>
      <c r="G152" s="104"/>
      <c r="H152" s="104">
        <v>630</v>
      </c>
      <c r="I152" s="122">
        <v>630</v>
      </c>
      <c r="J152" s="123" t="s">
        <v>640</v>
      </c>
      <c r="K152" s="124">
        <f t="shared" si="53"/>
        <v>80.5</v>
      </c>
      <c r="L152" s="125">
        <f t="shared" si="54"/>
        <v>0.1464968152866242</v>
      </c>
      <c r="M152" s="126" t="s">
        <v>557</v>
      </c>
      <c r="N152" s="127">
        <v>42419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44</v>
      </c>
      <c r="B153" s="102">
        <v>42342</v>
      </c>
      <c r="C153" s="102"/>
      <c r="D153" s="103" t="s">
        <v>645</v>
      </c>
      <c r="E153" s="104" t="s">
        <v>581</v>
      </c>
      <c r="F153" s="105">
        <v>1027.5</v>
      </c>
      <c r="G153" s="104"/>
      <c r="H153" s="104">
        <v>1315</v>
      </c>
      <c r="I153" s="122">
        <v>1250</v>
      </c>
      <c r="J153" s="123" t="s">
        <v>640</v>
      </c>
      <c r="K153" s="124">
        <f t="shared" si="53"/>
        <v>287.5</v>
      </c>
      <c r="L153" s="125">
        <f t="shared" si="54"/>
        <v>0.27980535279805352</v>
      </c>
      <c r="M153" s="126" t="s">
        <v>557</v>
      </c>
      <c r="N153" s="127">
        <v>43244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45</v>
      </c>
      <c r="B154" s="102">
        <v>42367</v>
      </c>
      <c r="C154" s="102"/>
      <c r="D154" s="103" t="s">
        <v>646</v>
      </c>
      <c r="E154" s="104" t="s">
        <v>581</v>
      </c>
      <c r="F154" s="105">
        <v>465</v>
      </c>
      <c r="G154" s="104"/>
      <c r="H154" s="104">
        <v>540</v>
      </c>
      <c r="I154" s="122">
        <v>540</v>
      </c>
      <c r="J154" s="123" t="s">
        <v>640</v>
      </c>
      <c r="K154" s="124">
        <f t="shared" si="53"/>
        <v>75</v>
      </c>
      <c r="L154" s="125">
        <f t="shared" si="54"/>
        <v>0.16129032258064516</v>
      </c>
      <c r="M154" s="126" t="s">
        <v>557</v>
      </c>
      <c r="N154" s="127">
        <v>42530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46</v>
      </c>
      <c r="B155" s="102">
        <v>42380</v>
      </c>
      <c r="C155" s="102"/>
      <c r="D155" s="103" t="s">
        <v>377</v>
      </c>
      <c r="E155" s="104" t="s">
        <v>558</v>
      </c>
      <c r="F155" s="105">
        <v>81</v>
      </c>
      <c r="G155" s="104"/>
      <c r="H155" s="104">
        <v>110</v>
      </c>
      <c r="I155" s="122">
        <v>110</v>
      </c>
      <c r="J155" s="123" t="s">
        <v>640</v>
      </c>
      <c r="K155" s="124">
        <f t="shared" si="53"/>
        <v>29</v>
      </c>
      <c r="L155" s="125">
        <f t="shared" si="54"/>
        <v>0.35802469135802467</v>
      </c>
      <c r="M155" s="126" t="s">
        <v>557</v>
      </c>
      <c r="N155" s="127">
        <v>42745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47</v>
      </c>
      <c r="B156" s="102">
        <v>42382</v>
      </c>
      <c r="C156" s="102"/>
      <c r="D156" s="103" t="s">
        <v>647</v>
      </c>
      <c r="E156" s="104" t="s">
        <v>558</v>
      </c>
      <c r="F156" s="105">
        <v>417.5</v>
      </c>
      <c r="G156" s="104"/>
      <c r="H156" s="104">
        <v>547</v>
      </c>
      <c r="I156" s="122">
        <v>535</v>
      </c>
      <c r="J156" s="123" t="s">
        <v>640</v>
      </c>
      <c r="K156" s="124">
        <f t="shared" si="53"/>
        <v>129.5</v>
      </c>
      <c r="L156" s="125">
        <f t="shared" si="54"/>
        <v>0.31017964071856285</v>
      </c>
      <c r="M156" s="126" t="s">
        <v>557</v>
      </c>
      <c r="N156" s="127">
        <v>42578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48</v>
      </c>
      <c r="B157" s="102">
        <v>42408</v>
      </c>
      <c r="C157" s="102"/>
      <c r="D157" s="103" t="s">
        <v>648</v>
      </c>
      <c r="E157" s="104" t="s">
        <v>581</v>
      </c>
      <c r="F157" s="105">
        <v>650</v>
      </c>
      <c r="G157" s="104"/>
      <c r="H157" s="104">
        <v>800</v>
      </c>
      <c r="I157" s="122">
        <v>800</v>
      </c>
      <c r="J157" s="123" t="s">
        <v>640</v>
      </c>
      <c r="K157" s="124">
        <f t="shared" si="53"/>
        <v>150</v>
      </c>
      <c r="L157" s="125">
        <f t="shared" si="54"/>
        <v>0.23076923076923078</v>
      </c>
      <c r="M157" s="126" t="s">
        <v>557</v>
      </c>
      <c r="N157" s="127">
        <v>43154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49</v>
      </c>
      <c r="B158" s="102">
        <v>42433</v>
      </c>
      <c r="C158" s="102"/>
      <c r="D158" s="103" t="s">
        <v>194</v>
      </c>
      <c r="E158" s="104" t="s">
        <v>581</v>
      </c>
      <c r="F158" s="105">
        <v>437.5</v>
      </c>
      <c r="G158" s="104"/>
      <c r="H158" s="104">
        <v>504.5</v>
      </c>
      <c r="I158" s="122">
        <v>522</v>
      </c>
      <c r="J158" s="123" t="s">
        <v>649</v>
      </c>
      <c r="K158" s="124">
        <f t="shared" si="53"/>
        <v>67</v>
      </c>
      <c r="L158" s="125">
        <f t="shared" si="54"/>
        <v>0.15314285714285714</v>
      </c>
      <c r="M158" s="126" t="s">
        <v>557</v>
      </c>
      <c r="N158" s="127">
        <v>42480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50</v>
      </c>
      <c r="B159" s="102">
        <v>42438</v>
      </c>
      <c r="C159" s="102"/>
      <c r="D159" s="103" t="s">
        <v>650</v>
      </c>
      <c r="E159" s="104" t="s">
        <v>581</v>
      </c>
      <c r="F159" s="105">
        <v>189.5</v>
      </c>
      <c r="G159" s="104"/>
      <c r="H159" s="104">
        <v>218</v>
      </c>
      <c r="I159" s="122">
        <v>218</v>
      </c>
      <c r="J159" s="123" t="s">
        <v>640</v>
      </c>
      <c r="K159" s="124">
        <f t="shared" si="53"/>
        <v>28.5</v>
      </c>
      <c r="L159" s="125">
        <f t="shared" si="54"/>
        <v>0.15039577836411611</v>
      </c>
      <c r="M159" s="126" t="s">
        <v>557</v>
      </c>
      <c r="N159" s="127">
        <v>43034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341">
        <v>51</v>
      </c>
      <c r="B160" s="111">
        <v>42471</v>
      </c>
      <c r="C160" s="111"/>
      <c r="D160" s="112" t="s">
        <v>651</v>
      </c>
      <c r="E160" s="113" t="s">
        <v>581</v>
      </c>
      <c r="F160" s="114">
        <v>36.5</v>
      </c>
      <c r="G160" s="115"/>
      <c r="H160" s="115">
        <v>15.85</v>
      </c>
      <c r="I160" s="115">
        <v>60</v>
      </c>
      <c r="J160" s="134" t="s">
        <v>652</v>
      </c>
      <c r="K160" s="130">
        <f t="shared" si="53"/>
        <v>-20.65</v>
      </c>
      <c r="L160" s="164">
        <f t="shared" si="54"/>
        <v>-0.5657534246575342</v>
      </c>
      <c r="M160" s="132" t="s">
        <v>621</v>
      </c>
      <c r="N160" s="165">
        <v>43627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52</v>
      </c>
      <c r="B161" s="102">
        <v>42472</v>
      </c>
      <c r="C161" s="102"/>
      <c r="D161" s="103" t="s">
        <v>653</v>
      </c>
      <c r="E161" s="104" t="s">
        <v>581</v>
      </c>
      <c r="F161" s="105">
        <v>93</v>
      </c>
      <c r="G161" s="104"/>
      <c r="H161" s="104">
        <v>149</v>
      </c>
      <c r="I161" s="122">
        <v>140</v>
      </c>
      <c r="J161" s="137" t="s">
        <v>654</v>
      </c>
      <c r="K161" s="124">
        <f t="shared" si="53"/>
        <v>56</v>
      </c>
      <c r="L161" s="125">
        <f t="shared" si="54"/>
        <v>0.60215053763440862</v>
      </c>
      <c r="M161" s="126" t="s">
        <v>557</v>
      </c>
      <c r="N161" s="127">
        <v>42740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53</v>
      </c>
      <c r="B162" s="102">
        <v>42472</v>
      </c>
      <c r="C162" s="102"/>
      <c r="D162" s="103" t="s">
        <v>655</v>
      </c>
      <c r="E162" s="104" t="s">
        <v>581</v>
      </c>
      <c r="F162" s="105">
        <v>130</v>
      </c>
      <c r="G162" s="104"/>
      <c r="H162" s="104">
        <v>150</v>
      </c>
      <c r="I162" s="122" t="s">
        <v>656</v>
      </c>
      <c r="J162" s="123" t="s">
        <v>640</v>
      </c>
      <c r="K162" s="124">
        <f t="shared" si="53"/>
        <v>20</v>
      </c>
      <c r="L162" s="125">
        <f t="shared" si="54"/>
        <v>0.15384615384615385</v>
      </c>
      <c r="M162" s="126" t="s">
        <v>557</v>
      </c>
      <c r="N162" s="127">
        <v>42564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54</v>
      </c>
      <c r="B163" s="102">
        <v>42473</v>
      </c>
      <c r="C163" s="102"/>
      <c r="D163" s="103" t="s">
        <v>345</v>
      </c>
      <c r="E163" s="104" t="s">
        <v>581</v>
      </c>
      <c r="F163" s="105">
        <v>196</v>
      </c>
      <c r="G163" s="104"/>
      <c r="H163" s="104">
        <v>299</v>
      </c>
      <c r="I163" s="122">
        <v>299</v>
      </c>
      <c r="J163" s="123" t="s">
        <v>640</v>
      </c>
      <c r="K163" s="124">
        <v>103</v>
      </c>
      <c r="L163" s="125">
        <v>0.52551020408163296</v>
      </c>
      <c r="M163" s="126" t="s">
        <v>557</v>
      </c>
      <c r="N163" s="127">
        <v>42620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55</v>
      </c>
      <c r="B164" s="102">
        <v>42473</v>
      </c>
      <c r="C164" s="102"/>
      <c r="D164" s="103" t="s">
        <v>714</v>
      </c>
      <c r="E164" s="104" t="s">
        <v>581</v>
      </c>
      <c r="F164" s="105">
        <v>88</v>
      </c>
      <c r="G164" s="104"/>
      <c r="H164" s="104">
        <v>103</v>
      </c>
      <c r="I164" s="122">
        <v>103</v>
      </c>
      <c r="J164" s="123" t="s">
        <v>640</v>
      </c>
      <c r="K164" s="124">
        <v>15</v>
      </c>
      <c r="L164" s="125">
        <v>0.170454545454545</v>
      </c>
      <c r="M164" s="126" t="s">
        <v>557</v>
      </c>
      <c r="N164" s="127">
        <v>42530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56</v>
      </c>
      <c r="B165" s="102">
        <v>42492</v>
      </c>
      <c r="C165" s="102"/>
      <c r="D165" s="103" t="s">
        <v>657</v>
      </c>
      <c r="E165" s="104" t="s">
        <v>581</v>
      </c>
      <c r="F165" s="105">
        <v>127.5</v>
      </c>
      <c r="G165" s="104"/>
      <c r="H165" s="104">
        <v>148</v>
      </c>
      <c r="I165" s="122" t="s">
        <v>658</v>
      </c>
      <c r="J165" s="123" t="s">
        <v>640</v>
      </c>
      <c r="K165" s="124">
        <f>H165-F165</f>
        <v>20.5</v>
      </c>
      <c r="L165" s="125">
        <f>K165/F165</f>
        <v>0.16078431372549021</v>
      </c>
      <c r="M165" s="126" t="s">
        <v>557</v>
      </c>
      <c r="N165" s="127">
        <v>42564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57</v>
      </c>
      <c r="B166" s="102">
        <v>42493</v>
      </c>
      <c r="C166" s="102"/>
      <c r="D166" s="103" t="s">
        <v>659</v>
      </c>
      <c r="E166" s="104" t="s">
        <v>581</v>
      </c>
      <c r="F166" s="105">
        <v>675</v>
      </c>
      <c r="G166" s="104"/>
      <c r="H166" s="104">
        <v>815</v>
      </c>
      <c r="I166" s="122" t="s">
        <v>660</v>
      </c>
      <c r="J166" s="123" t="s">
        <v>640</v>
      </c>
      <c r="K166" s="124">
        <f>H166-F166</f>
        <v>140</v>
      </c>
      <c r="L166" s="125">
        <f>K166/F166</f>
        <v>0.2074074074074074</v>
      </c>
      <c r="M166" s="126" t="s">
        <v>557</v>
      </c>
      <c r="N166" s="127">
        <v>43154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5">
        <v>58</v>
      </c>
      <c r="B167" s="106">
        <v>42522</v>
      </c>
      <c r="C167" s="106"/>
      <c r="D167" s="107" t="s">
        <v>715</v>
      </c>
      <c r="E167" s="108" t="s">
        <v>581</v>
      </c>
      <c r="F167" s="109">
        <v>500</v>
      </c>
      <c r="G167" s="109"/>
      <c r="H167" s="110">
        <v>232.5</v>
      </c>
      <c r="I167" s="128" t="s">
        <v>716</v>
      </c>
      <c r="J167" s="129" t="s">
        <v>717</v>
      </c>
      <c r="K167" s="130">
        <f>H167-F167</f>
        <v>-267.5</v>
      </c>
      <c r="L167" s="131">
        <f>K167/F167</f>
        <v>-0.53500000000000003</v>
      </c>
      <c r="M167" s="132" t="s">
        <v>621</v>
      </c>
      <c r="N167" s="133">
        <v>43735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59</v>
      </c>
      <c r="B168" s="102">
        <v>42527</v>
      </c>
      <c r="C168" s="102"/>
      <c r="D168" s="103" t="s">
        <v>661</v>
      </c>
      <c r="E168" s="104" t="s">
        <v>581</v>
      </c>
      <c r="F168" s="105">
        <v>110</v>
      </c>
      <c r="G168" s="104"/>
      <c r="H168" s="104">
        <v>126.5</v>
      </c>
      <c r="I168" s="122">
        <v>125</v>
      </c>
      <c r="J168" s="123" t="s">
        <v>590</v>
      </c>
      <c r="K168" s="124">
        <f>H168-F168</f>
        <v>16.5</v>
      </c>
      <c r="L168" s="125">
        <f>K168/F168</f>
        <v>0.15</v>
      </c>
      <c r="M168" s="126" t="s">
        <v>557</v>
      </c>
      <c r="N168" s="127">
        <v>42552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60</v>
      </c>
      <c r="B169" s="102">
        <v>42538</v>
      </c>
      <c r="C169" s="102"/>
      <c r="D169" s="103" t="s">
        <v>662</v>
      </c>
      <c r="E169" s="104" t="s">
        <v>581</v>
      </c>
      <c r="F169" s="105">
        <v>44</v>
      </c>
      <c r="G169" s="104"/>
      <c r="H169" s="104">
        <v>69.5</v>
      </c>
      <c r="I169" s="122">
        <v>69.5</v>
      </c>
      <c r="J169" s="123" t="s">
        <v>663</v>
      </c>
      <c r="K169" s="124">
        <f>H169-F169</f>
        <v>25.5</v>
      </c>
      <c r="L169" s="125">
        <f>K169/F169</f>
        <v>0.57954545454545459</v>
      </c>
      <c r="M169" s="126" t="s">
        <v>557</v>
      </c>
      <c r="N169" s="127">
        <v>42977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61</v>
      </c>
      <c r="B170" s="102">
        <v>42549</v>
      </c>
      <c r="C170" s="102"/>
      <c r="D170" s="144" t="s">
        <v>718</v>
      </c>
      <c r="E170" s="104" t="s">
        <v>581</v>
      </c>
      <c r="F170" s="105">
        <v>262.5</v>
      </c>
      <c r="G170" s="104"/>
      <c r="H170" s="104">
        <v>340</v>
      </c>
      <c r="I170" s="122">
        <v>333</v>
      </c>
      <c r="J170" s="123" t="s">
        <v>719</v>
      </c>
      <c r="K170" s="124">
        <v>77.5</v>
      </c>
      <c r="L170" s="125">
        <v>0.29523809523809502</v>
      </c>
      <c r="M170" s="126" t="s">
        <v>557</v>
      </c>
      <c r="N170" s="127">
        <v>43017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62</v>
      </c>
      <c r="B171" s="102">
        <v>42549</v>
      </c>
      <c r="C171" s="102"/>
      <c r="D171" s="144" t="s">
        <v>720</v>
      </c>
      <c r="E171" s="104" t="s">
        <v>581</v>
      </c>
      <c r="F171" s="105">
        <v>840</v>
      </c>
      <c r="G171" s="104"/>
      <c r="H171" s="104">
        <v>1230</v>
      </c>
      <c r="I171" s="122">
        <v>1230</v>
      </c>
      <c r="J171" s="123" t="s">
        <v>640</v>
      </c>
      <c r="K171" s="124">
        <v>390</v>
      </c>
      <c r="L171" s="125">
        <v>0.46428571428571402</v>
      </c>
      <c r="M171" s="126" t="s">
        <v>557</v>
      </c>
      <c r="N171" s="127">
        <v>42649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342">
        <v>63</v>
      </c>
      <c r="B172" s="139">
        <v>42556</v>
      </c>
      <c r="C172" s="139"/>
      <c r="D172" s="140" t="s">
        <v>664</v>
      </c>
      <c r="E172" s="141" t="s">
        <v>581</v>
      </c>
      <c r="F172" s="142">
        <v>395</v>
      </c>
      <c r="G172" s="143"/>
      <c r="H172" s="143">
        <f>(468.5+342.5)/2</f>
        <v>405.5</v>
      </c>
      <c r="I172" s="143">
        <v>510</v>
      </c>
      <c r="J172" s="166" t="s">
        <v>665</v>
      </c>
      <c r="K172" s="167">
        <f t="shared" ref="K172:K178" si="55">H172-F172</f>
        <v>10.5</v>
      </c>
      <c r="L172" s="168">
        <f t="shared" ref="L172:L178" si="56">K172/F172</f>
        <v>2.6582278481012658E-2</v>
      </c>
      <c r="M172" s="169" t="s">
        <v>666</v>
      </c>
      <c r="N172" s="170">
        <v>43606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5">
        <v>64</v>
      </c>
      <c r="B173" s="106">
        <v>42584</v>
      </c>
      <c r="C173" s="106"/>
      <c r="D173" s="107" t="s">
        <v>667</v>
      </c>
      <c r="E173" s="108" t="s">
        <v>558</v>
      </c>
      <c r="F173" s="109">
        <f>169.5-12.8</f>
        <v>156.69999999999999</v>
      </c>
      <c r="G173" s="109"/>
      <c r="H173" s="110">
        <v>77</v>
      </c>
      <c r="I173" s="128" t="s">
        <v>668</v>
      </c>
      <c r="J173" s="361" t="s">
        <v>797</v>
      </c>
      <c r="K173" s="130">
        <f t="shared" si="55"/>
        <v>-79.699999999999989</v>
      </c>
      <c r="L173" s="131">
        <f t="shared" si="56"/>
        <v>-0.50861518825781749</v>
      </c>
      <c r="M173" s="132" t="s">
        <v>621</v>
      </c>
      <c r="N173" s="133">
        <v>43522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5">
        <v>65</v>
      </c>
      <c r="B174" s="106">
        <v>42586</v>
      </c>
      <c r="C174" s="106"/>
      <c r="D174" s="107" t="s">
        <v>669</v>
      </c>
      <c r="E174" s="108" t="s">
        <v>581</v>
      </c>
      <c r="F174" s="109">
        <v>400</v>
      </c>
      <c r="G174" s="109"/>
      <c r="H174" s="110">
        <v>305</v>
      </c>
      <c r="I174" s="128">
        <v>475</v>
      </c>
      <c r="J174" s="129" t="s">
        <v>670</v>
      </c>
      <c r="K174" s="130">
        <f t="shared" si="55"/>
        <v>-95</v>
      </c>
      <c r="L174" s="131">
        <f t="shared" si="56"/>
        <v>-0.23749999999999999</v>
      </c>
      <c r="M174" s="132" t="s">
        <v>621</v>
      </c>
      <c r="N174" s="133">
        <v>43606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66</v>
      </c>
      <c r="B175" s="102">
        <v>42593</v>
      </c>
      <c r="C175" s="102"/>
      <c r="D175" s="103" t="s">
        <v>671</v>
      </c>
      <c r="E175" s="104" t="s">
        <v>581</v>
      </c>
      <c r="F175" s="105">
        <v>86.5</v>
      </c>
      <c r="G175" s="104"/>
      <c r="H175" s="104">
        <v>130</v>
      </c>
      <c r="I175" s="122">
        <v>130</v>
      </c>
      <c r="J175" s="137" t="s">
        <v>672</v>
      </c>
      <c r="K175" s="124">
        <f t="shared" si="55"/>
        <v>43.5</v>
      </c>
      <c r="L175" s="125">
        <f t="shared" si="56"/>
        <v>0.50289017341040465</v>
      </c>
      <c r="M175" s="126" t="s">
        <v>557</v>
      </c>
      <c r="N175" s="127">
        <v>43091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5">
        <v>67</v>
      </c>
      <c r="B176" s="106">
        <v>42600</v>
      </c>
      <c r="C176" s="106"/>
      <c r="D176" s="107" t="s">
        <v>368</v>
      </c>
      <c r="E176" s="108" t="s">
        <v>581</v>
      </c>
      <c r="F176" s="109">
        <v>133.5</v>
      </c>
      <c r="G176" s="109"/>
      <c r="H176" s="110">
        <v>126.5</v>
      </c>
      <c r="I176" s="128">
        <v>178</v>
      </c>
      <c r="J176" s="129" t="s">
        <v>673</v>
      </c>
      <c r="K176" s="130">
        <f t="shared" si="55"/>
        <v>-7</v>
      </c>
      <c r="L176" s="131">
        <f t="shared" si="56"/>
        <v>-5.2434456928838954E-2</v>
      </c>
      <c r="M176" s="132" t="s">
        <v>621</v>
      </c>
      <c r="N176" s="133">
        <v>42615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68</v>
      </c>
      <c r="B177" s="102">
        <v>42613</v>
      </c>
      <c r="C177" s="102"/>
      <c r="D177" s="103" t="s">
        <v>674</v>
      </c>
      <c r="E177" s="104" t="s">
        <v>581</v>
      </c>
      <c r="F177" s="105">
        <v>560</v>
      </c>
      <c r="G177" s="104"/>
      <c r="H177" s="104">
        <v>725</v>
      </c>
      <c r="I177" s="122">
        <v>725</v>
      </c>
      <c r="J177" s="123" t="s">
        <v>583</v>
      </c>
      <c r="K177" s="124">
        <f t="shared" si="55"/>
        <v>165</v>
      </c>
      <c r="L177" s="125">
        <f t="shared" si="56"/>
        <v>0.29464285714285715</v>
      </c>
      <c r="M177" s="126" t="s">
        <v>557</v>
      </c>
      <c r="N177" s="127">
        <v>42456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69</v>
      </c>
      <c r="B178" s="102">
        <v>42614</v>
      </c>
      <c r="C178" s="102"/>
      <c r="D178" s="103" t="s">
        <v>675</v>
      </c>
      <c r="E178" s="104" t="s">
        <v>581</v>
      </c>
      <c r="F178" s="105">
        <v>160.5</v>
      </c>
      <c r="G178" s="104"/>
      <c r="H178" s="104">
        <v>210</v>
      </c>
      <c r="I178" s="122">
        <v>210</v>
      </c>
      <c r="J178" s="123" t="s">
        <v>583</v>
      </c>
      <c r="K178" s="124">
        <f t="shared" si="55"/>
        <v>49.5</v>
      </c>
      <c r="L178" s="125">
        <f t="shared" si="56"/>
        <v>0.30841121495327101</v>
      </c>
      <c r="M178" s="126" t="s">
        <v>557</v>
      </c>
      <c r="N178" s="127">
        <v>42871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70</v>
      </c>
      <c r="B179" s="102">
        <v>42646</v>
      </c>
      <c r="C179" s="102"/>
      <c r="D179" s="144" t="s">
        <v>391</v>
      </c>
      <c r="E179" s="104" t="s">
        <v>581</v>
      </c>
      <c r="F179" s="105">
        <v>430</v>
      </c>
      <c r="G179" s="104"/>
      <c r="H179" s="104">
        <v>596</v>
      </c>
      <c r="I179" s="122">
        <v>575</v>
      </c>
      <c r="J179" s="123" t="s">
        <v>721</v>
      </c>
      <c r="K179" s="124">
        <v>166</v>
      </c>
      <c r="L179" s="125">
        <v>0.38604651162790699</v>
      </c>
      <c r="M179" s="126" t="s">
        <v>557</v>
      </c>
      <c r="N179" s="127">
        <v>42769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71</v>
      </c>
      <c r="B180" s="102">
        <v>42657</v>
      </c>
      <c r="C180" s="102"/>
      <c r="D180" s="103" t="s">
        <v>676</v>
      </c>
      <c r="E180" s="104" t="s">
        <v>581</v>
      </c>
      <c r="F180" s="105">
        <v>280</v>
      </c>
      <c r="G180" s="104"/>
      <c r="H180" s="104">
        <v>345</v>
      </c>
      <c r="I180" s="122">
        <v>345</v>
      </c>
      <c r="J180" s="123" t="s">
        <v>583</v>
      </c>
      <c r="K180" s="124">
        <f t="shared" ref="K180:K185" si="57">H180-F180</f>
        <v>65</v>
      </c>
      <c r="L180" s="125">
        <f>K180/F180</f>
        <v>0.23214285714285715</v>
      </c>
      <c r="M180" s="126" t="s">
        <v>557</v>
      </c>
      <c r="N180" s="127">
        <v>42814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72</v>
      </c>
      <c r="B181" s="102">
        <v>42657</v>
      </c>
      <c r="C181" s="102"/>
      <c r="D181" s="103" t="s">
        <v>677</v>
      </c>
      <c r="E181" s="104" t="s">
        <v>581</v>
      </c>
      <c r="F181" s="105">
        <v>245</v>
      </c>
      <c r="G181" s="104"/>
      <c r="H181" s="104">
        <v>325.5</v>
      </c>
      <c r="I181" s="122">
        <v>330</v>
      </c>
      <c r="J181" s="123" t="s">
        <v>678</v>
      </c>
      <c r="K181" s="124">
        <f t="shared" si="57"/>
        <v>80.5</v>
      </c>
      <c r="L181" s="125">
        <f>K181/F181</f>
        <v>0.32857142857142857</v>
      </c>
      <c r="M181" s="126" t="s">
        <v>557</v>
      </c>
      <c r="N181" s="127">
        <v>42769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73</v>
      </c>
      <c r="B182" s="102">
        <v>42660</v>
      </c>
      <c r="C182" s="102"/>
      <c r="D182" s="103" t="s">
        <v>341</v>
      </c>
      <c r="E182" s="104" t="s">
        <v>581</v>
      </c>
      <c r="F182" s="105">
        <v>125</v>
      </c>
      <c r="G182" s="104"/>
      <c r="H182" s="104">
        <v>160</v>
      </c>
      <c r="I182" s="122">
        <v>160</v>
      </c>
      <c r="J182" s="123" t="s">
        <v>640</v>
      </c>
      <c r="K182" s="124">
        <f t="shared" si="57"/>
        <v>35</v>
      </c>
      <c r="L182" s="125">
        <v>0.28000000000000003</v>
      </c>
      <c r="M182" s="126" t="s">
        <v>557</v>
      </c>
      <c r="N182" s="127">
        <v>42803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74</v>
      </c>
      <c r="B183" s="102">
        <v>42660</v>
      </c>
      <c r="C183" s="102"/>
      <c r="D183" s="103" t="s">
        <v>456</v>
      </c>
      <c r="E183" s="104" t="s">
        <v>581</v>
      </c>
      <c r="F183" s="105">
        <v>114</v>
      </c>
      <c r="G183" s="104"/>
      <c r="H183" s="104">
        <v>145</v>
      </c>
      <c r="I183" s="122">
        <v>145</v>
      </c>
      <c r="J183" s="123" t="s">
        <v>640</v>
      </c>
      <c r="K183" s="124">
        <f t="shared" si="57"/>
        <v>31</v>
      </c>
      <c r="L183" s="125">
        <f>K183/F183</f>
        <v>0.27192982456140352</v>
      </c>
      <c r="M183" s="126" t="s">
        <v>557</v>
      </c>
      <c r="N183" s="127">
        <v>42859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75</v>
      </c>
      <c r="B184" s="102">
        <v>42660</v>
      </c>
      <c r="C184" s="102"/>
      <c r="D184" s="103" t="s">
        <v>679</v>
      </c>
      <c r="E184" s="104" t="s">
        <v>581</v>
      </c>
      <c r="F184" s="105">
        <v>212</v>
      </c>
      <c r="G184" s="104"/>
      <c r="H184" s="104">
        <v>280</v>
      </c>
      <c r="I184" s="122">
        <v>276</v>
      </c>
      <c r="J184" s="123" t="s">
        <v>680</v>
      </c>
      <c r="K184" s="124">
        <f t="shared" si="57"/>
        <v>68</v>
      </c>
      <c r="L184" s="125">
        <f>K184/F184</f>
        <v>0.32075471698113206</v>
      </c>
      <c r="M184" s="126" t="s">
        <v>557</v>
      </c>
      <c r="N184" s="127">
        <v>42858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76</v>
      </c>
      <c r="B185" s="102">
        <v>42678</v>
      </c>
      <c r="C185" s="102"/>
      <c r="D185" s="103" t="s">
        <v>149</v>
      </c>
      <c r="E185" s="104" t="s">
        <v>581</v>
      </c>
      <c r="F185" s="105">
        <v>155</v>
      </c>
      <c r="G185" s="104"/>
      <c r="H185" s="104">
        <v>210</v>
      </c>
      <c r="I185" s="122">
        <v>210</v>
      </c>
      <c r="J185" s="123" t="s">
        <v>681</v>
      </c>
      <c r="K185" s="124">
        <f t="shared" si="57"/>
        <v>55</v>
      </c>
      <c r="L185" s="125">
        <f>K185/F185</f>
        <v>0.35483870967741937</v>
      </c>
      <c r="M185" s="126" t="s">
        <v>557</v>
      </c>
      <c r="N185" s="127">
        <v>42944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5">
        <v>77</v>
      </c>
      <c r="B186" s="106">
        <v>42710</v>
      </c>
      <c r="C186" s="106"/>
      <c r="D186" s="107" t="s">
        <v>722</v>
      </c>
      <c r="E186" s="108" t="s">
        <v>581</v>
      </c>
      <c r="F186" s="109">
        <v>150.5</v>
      </c>
      <c r="G186" s="109"/>
      <c r="H186" s="110">
        <v>72.5</v>
      </c>
      <c r="I186" s="128">
        <v>174</v>
      </c>
      <c r="J186" s="129" t="s">
        <v>723</v>
      </c>
      <c r="K186" s="130">
        <v>-78</v>
      </c>
      <c r="L186" s="131">
        <v>-0.51827242524916906</v>
      </c>
      <c r="M186" s="132" t="s">
        <v>621</v>
      </c>
      <c r="N186" s="133">
        <v>43333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78</v>
      </c>
      <c r="B187" s="102">
        <v>42712</v>
      </c>
      <c r="C187" s="102"/>
      <c r="D187" s="103" t="s">
        <v>123</v>
      </c>
      <c r="E187" s="104" t="s">
        <v>581</v>
      </c>
      <c r="F187" s="105">
        <v>380</v>
      </c>
      <c r="G187" s="104"/>
      <c r="H187" s="104">
        <v>478</v>
      </c>
      <c r="I187" s="122">
        <v>468</v>
      </c>
      <c r="J187" s="123" t="s">
        <v>640</v>
      </c>
      <c r="K187" s="124">
        <f>H187-F187</f>
        <v>98</v>
      </c>
      <c r="L187" s="125">
        <f>K187/F187</f>
        <v>0.25789473684210529</v>
      </c>
      <c r="M187" s="126" t="s">
        <v>557</v>
      </c>
      <c r="N187" s="127">
        <v>43025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79</v>
      </c>
      <c r="B188" s="102">
        <v>42734</v>
      </c>
      <c r="C188" s="102"/>
      <c r="D188" s="103" t="s">
        <v>245</v>
      </c>
      <c r="E188" s="104" t="s">
        <v>581</v>
      </c>
      <c r="F188" s="105">
        <v>305</v>
      </c>
      <c r="G188" s="104"/>
      <c r="H188" s="104">
        <v>375</v>
      </c>
      <c r="I188" s="122">
        <v>375</v>
      </c>
      <c r="J188" s="123" t="s">
        <v>640</v>
      </c>
      <c r="K188" s="124">
        <f>H188-F188</f>
        <v>70</v>
      </c>
      <c r="L188" s="125">
        <f>K188/F188</f>
        <v>0.22950819672131148</v>
      </c>
      <c r="M188" s="126" t="s">
        <v>557</v>
      </c>
      <c r="N188" s="127">
        <v>42768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80</v>
      </c>
      <c r="B189" s="102">
        <v>42739</v>
      </c>
      <c r="C189" s="102"/>
      <c r="D189" s="103" t="s">
        <v>343</v>
      </c>
      <c r="E189" s="104" t="s">
        <v>581</v>
      </c>
      <c r="F189" s="105">
        <v>99.5</v>
      </c>
      <c r="G189" s="104"/>
      <c r="H189" s="104">
        <v>158</v>
      </c>
      <c r="I189" s="122">
        <v>158</v>
      </c>
      <c r="J189" s="123" t="s">
        <v>640</v>
      </c>
      <c r="K189" s="124">
        <f>H189-F189</f>
        <v>58.5</v>
      </c>
      <c r="L189" s="125">
        <f>K189/F189</f>
        <v>0.5879396984924623</v>
      </c>
      <c r="M189" s="126" t="s">
        <v>557</v>
      </c>
      <c r="N189" s="127">
        <v>42898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81</v>
      </c>
      <c r="B190" s="102">
        <v>42739</v>
      </c>
      <c r="C190" s="102"/>
      <c r="D190" s="103" t="s">
        <v>343</v>
      </c>
      <c r="E190" s="104" t="s">
        <v>581</v>
      </c>
      <c r="F190" s="105">
        <v>99.5</v>
      </c>
      <c r="G190" s="104"/>
      <c r="H190" s="104">
        <v>158</v>
      </c>
      <c r="I190" s="122">
        <v>158</v>
      </c>
      <c r="J190" s="123" t="s">
        <v>640</v>
      </c>
      <c r="K190" s="124">
        <v>58.5</v>
      </c>
      <c r="L190" s="125">
        <v>0.58793969849246197</v>
      </c>
      <c r="M190" s="126" t="s">
        <v>557</v>
      </c>
      <c r="N190" s="127">
        <v>42898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82</v>
      </c>
      <c r="B191" s="102">
        <v>42786</v>
      </c>
      <c r="C191" s="102"/>
      <c r="D191" s="103" t="s">
        <v>166</v>
      </c>
      <c r="E191" s="104" t="s">
        <v>581</v>
      </c>
      <c r="F191" s="105">
        <v>140.5</v>
      </c>
      <c r="G191" s="104"/>
      <c r="H191" s="104">
        <v>220</v>
      </c>
      <c r="I191" s="122">
        <v>220</v>
      </c>
      <c r="J191" s="123" t="s">
        <v>640</v>
      </c>
      <c r="K191" s="124">
        <f>H191-F191</f>
        <v>79.5</v>
      </c>
      <c r="L191" s="125">
        <f>K191/F191</f>
        <v>0.5658362989323843</v>
      </c>
      <c r="M191" s="126" t="s">
        <v>557</v>
      </c>
      <c r="N191" s="127">
        <v>42864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83</v>
      </c>
      <c r="B192" s="102">
        <v>42786</v>
      </c>
      <c r="C192" s="102"/>
      <c r="D192" s="103" t="s">
        <v>724</v>
      </c>
      <c r="E192" s="104" t="s">
        <v>581</v>
      </c>
      <c r="F192" s="105">
        <v>202.5</v>
      </c>
      <c r="G192" s="104"/>
      <c r="H192" s="104">
        <v>234</v>
      </c>
      <c r="I192" s="122">
        <v>234</v>
      </c>
      <c r="J192" s="123" t="s">
        <v>640</v>
      </c>
      <c r="K192" s="124">
        <v>31.5</v>
      </c>
      <c r="L192" s="125">
        <v>0.155555555555556</v>
      </c>
      <c r="M192" s="126" t="s">
        <v>557</v>
      </c>
      <c r="N192" s="127">
        <v>42836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84</v>
      </c>
      <c r="B193" s="102">
        <v>42818</v>
      </c>
      <c r="C193" s="102"/>
      <c r="D193" s="103" t="s">
        <v>518</v>
      </c>
      <c r="E193" s="104" t="s">
        <v>581</v>
      </c>
      <c r="F193" s="105">
        <v>300.5</v>
      </c>
      <c r="G193" s="104"/>
      <c r="H193" s="104">
        <v>417.5</v>
      </c>
      <c r="I193" s="122">
        <v>420</v>
      </c>
      <c r="J193" s="123" t="s">
        <v>682</v>
      </c>
      <c r="K193" s="124">
        <f>H193-F193</f>
        <v>117</v>
      </c>
      <c r="L193" s="125">
        <f>K193/F193</f>
        <v>0.38935108153078202</v>
      </c>
      <c r="M193" s="126" t="s">
        <v>557</v>
      </c>
      <c r="N193" s="127">
        <v>43070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85</v>
      </c>
      <c r="B194" s="102">
        <v>42818</v>
      </c>
      <c r="C194" s="102"/>
      <c r="D194" s="103" t="s">
        <v>720</v>
      </c>
      <c r="E194" s="104" t="s">
        <v>581</v>
      </c>
      <c r="F194" s="105">
        <v>850</v>
      </c>
      <c r="G194" s="104"/>
      <c r="H194" s="104">
        <v>1042.5</v>
      </c>
      <c r="I194" s="122">
        <v>1023</v>
      </c>
      <c r="J194" s="123" t="s">
        <v>725</v>
      </c>
      <c r="K194" s="124">
        <v>192.5</v>
      </c>
      <c r="L194" s="125">
        <v>0.22647058823529401</v>
      </c>
      <c r="M194" s="126" t="s">
        <v>557</v>
      </c>
      <c r="N194" s="127">
        <v>42830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86</v>
      </c>
      <c r="B195" s="102">
        <v>42830</v>
      </c>
      <c r="C195" s="102"/>
      <c r="D195" s="103" t="s">
        <v>472</v>
      </c>
      <c r="E195" s="104" t="s">
        <v>581</v>
      </c>
      <c r="F195" s="105">
        <v>785</v>
      </c>
      <c r="G195" s="104"/>
      <c r="H195" s="104">
        <v>930</v>
      </c>
      <c r="I195" s="122">
        <v>920</v>
      </c>
      <c r="J195" s="123" t="s">
        <v>683</v>
      </c>
      <c r="K195" s="124">
        <f>H195-F195</f>
        <v>145</v>
      </c>
      <c r="L195" s="125">
        <f>K195/F195</f>
        <v>0.18471337579617833</v>
      </c>
      <c r="M195" s="126" t="s">
        <v>557</v>
      </c>
      <c r="N195" s="127">
        <v>42976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5">
        <v>87</v>
      </c>
      <c r="B196" s="106">
        <v>42831</v>
      </c>
      <c r="C196" s="106"/>
      <c r="D196" s="107" t="s">
        <v>726</v>
      </c>
      <c r="E196" s="108" t="s">
        <v>581</v>
      </c>
      <c r="F196" s="109">
        <v>40</v>
      </c>
      <c r="G196" s="109"/>
      <c r="H196" s="110">
        <v>13.1</v>
      </c>
      <c r="I196" s="128">
        <v>60</v>
      </c>
      <c r="J196" s="134" t="s">
        <v>727</v>
      </c>
      <c r="K196" s="130">
        <v>-26.9</v>
      </c>
      <c r="L196" s="131">
        <v>-0.67249999999999999</v>
      </c>
      <c r="M196" s="132" t="s">
        <v>621</v>
      </c>
      <c r="N196" s="133">
        <v>43138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88</v>
      </c>
      <c r="B197" s="102">
        <v>42837</v>
      </c>
      <c r="C197" s="102"/>
      <c r="D197" s="103" t="s">
        <v>87</v>
      </c>
      <c r="E197" s="104" t="s">
        <v>581</v>
      </c>
      <c r="F197" s="105">
        <v>289.5</v>
      </c>
      <c r="G197" s="104"/>
      <c r="H197" s="104">
        <v>354</v>
      </c>
      <c r="I197" s="122">
        <v>360</v>
      </c>
      <c r="J197" s="123" t="s">
        <v>684</v>
      </c>
      <c r="K197" s="124">
        <f t="shared" ref="K197:K205" si="58">H197-F197</f>
        <v>64.5</v>
      </c>
      <c r="L197" s="125">
        <f t="shared" ref="L197:L205" si="59">K197/F197</f>
        <v>0.22279792746113988</v>
      </c>
      <c r="M197" s="126" t="s">
        <v>557</v>
      </c>
      <c r="N197" s="127">
        <v>43040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89</v>
      </c>
      <c r="B198" s="102">
        <v>42845</v>
      </c>
      <c r="C198" s="102"/>
      <c r="D198" s="103" t="s">
        <v>417</v>
      </c>
      <c r="E198" s="104" t="s">
        <v>581</v>
      </c>
      <c r="F198" s="105">
        <v>700</v>
      </c>
      <c r="G198" s="104"/>
      <c r="H198" s="104">
        <v>840</v>
      </c>
      <c r="I198" s="122">
        <v>840</v>
      </c>
      <c r="J198" s="123" t="s">
        <v>685</v>
      </c>
      <c r="K198" s="124">
        <f t="shared" si="58"/>
        <v>140</v>
      </c>
      <c r="L198" s="125">
        <f t="shared" si="59"/>
        <v>0.2</v>
      </c>
      <c r="M198" s="126" t="s">
        <v>557</v>
      </c>
      <c r="N198" s="127">
        <v>42893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90</v>
      </c>
      <c r="B199" s="102">
        <v>42887</v>
      </c>
      <c r="C199" s="102"/>
      <c r="D199" s="144" t="s">
        <v>354</v>
      </c>
      <c r="E199" s="104" t="s">
        <v>581</v>
      </c>
      <c r="F199" s="105">
        <v>130</v>
      </c>
      <c r="G199" s="104"/>
      <c r="H199" s="104">
        <v>144.25</v>
      </c>
      <c r="I199" s="122">
        <v>170</v>
      </c>
      <c r="J199" s="123" t="s">
        <v>686</v>
      </c>
      <c r="K199" s="124">
        <f t="shared" si="58"/>
        <v>14.25</v>
      </c>
      <c r="L199" s="125">
        <f t="shared" si="59"/>
        <v>0.10961538461538461</v>
      </c>
      <c r="M199" s="126" t="s">
        <v>557</v>
      </c>
      <c r="N199" s="127">
        <v>43675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91</v>
      </c>
      <c r="B200" s="102">
        <v>42901</v>
      </c>
      <c r="C200" s="102"/>
      <c r="D200" s="144" t="s">
        <v>687</v>
      </c>
      <c r="E200" s="104" t="s">
        <v>581</v>
      </c>
      <c r="F200" s="105">
        <v>214.5</v>
      </c>
      <c r="G200" s="104"/>
      <c r="H200" s="104">
        <v>262</v>
      </c>
      <c r="I200" s="122">
        <v>262</v>
      </c>
      <c r="J200" s="123" t="s">
        <v>688</v>
      </c>
      <c r="K200" s="124">
        <f t="shared" si="58"/>
        <v>47.5</v>
      </c>
      <c r="L200" s="125">
        <f t="shared" si="59"/>
        <v>0.22144522144522144</v>
      </c>
      <c r="M200" s="126" t="s">
        <v>557</v>
      </c>
      <c r="N200" s="127">
        <v>42977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6">
        <v>92</v>
      </c>
      <c r="B201" s="150">
        <v>42933</v>
      </c>
      <c r="C201" s="150"/>
      <c r="D201" s="151" t="s">
        <v>689</v>
      </c>
      <c r="E201" s="152" t="s">
        <v>581</v>
      </c>
      <c r="F201" s="153">
        <v>370</v>
      </c>
      <c r="G201" s="152"/>
      <c r="H201" s="152">
        <v>447.5</v>
      </c>
      <c r="I201" s="174">
        <v>450</v>
      </c>
      <c r="J201" s="218" t="s">
        <v>640</v>
      </c>
      <c r="K201" s="124">
        <f t="shared" si="58"/>
        <v>77.5</v>
      </c>
      <c r="L201" s="176">
        <f t="shared" si="59"/>
        <v>0.20945945945945946</v>
      </c>
      <c r="M201" s="177" t="s">
        <v>557</v>
      </c>
      <c r="N201" s="178">
        <v>43035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6">
        <v>93</v>
      </c>
      <c r="B202" s="150">
        <v>42943</v>
      </c>
      <c r="C202" s="150"/>
      <c r="D202" s="151" t="s">
        <v>164</v>
      </c>
      <c r="E202" s="152" t="s">
        <v>581</v>
      </c>
      <c r="F202" s="153">
        <v>657.5</v>
      </c>
      <c r="G202" s="152"/>
      <c r="H202" s="152">
        <v>825</v>
      </c>
      <c r="I202" s="174">
        <v>820</v>
      </c>
      <c r="J202" s="218" t="s">
        <v>640</v>
      </c>
      <c r="K202" s="124">
        <f t="shared" si="58"/>
        <v>167.5</v>
      </c>
      <c r="L202" s="176">
        <f t="shared" si="59"/>
        <v>0.25475285171102663</v>
      </c>
      <c r="M202" s="177" t="s">
        <v>557</v>
      </c>
      <c r="N202" s="178">
        <v>43090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94</v>
      </c>
      <c r="B203" s="102">
        <v>42964</v>
      </c>
      <c r="C203" s="102"/>
      <c r="D203" s="103" t="s">
        <v>358</v>
      </c>
      <c r="E203" s="104" t="s">
        <v>581</v>
      </c>
      <c r="F203" s="105">
        <v>605</v>
      </c>
      <c r="G203" s="104"/>
      <c r="H203" s="104">
        <v>750</v>
      </c>
      <c r="I203" s="122">
        <v>750</v>
      </c>
      <c r="J203" s="123" t="s">
        <v>683</v>
      </c>
      <c r="K203" s="124">
        <f t="shared" si="58"/>
        <v>145</v>
      </c>
      <c r="L203" s="125">
        <f t="shared" si="59"/>
        <v>0.23966942148760331</v>
      </c>
      <c r="M203" s="126" t="s">
        <v>557</v>
      </c>
      <c r="N203" s="127">
        <v>43027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343">
        <v>95</v>
      </c>
      <c r="B204" s="145">
        <v>42979</v>
      </c>
      <c r="C204" s="145"/>
      <c r="D204" s="146" t="s">
        <v>476</v>
      </c>
      <c r="E204" s="147" t="s">
        <v>581</v>
      </c>
      <c r="F204" s="148">
        <v>255</v>
      </c>
      <c r="G204" s="149"/>
      <c r="H204" s="149">
        <v>217.25</v>
      </c>
      <c r="I204" s="149">
        <v>320</v>
      </c>
      <c r="J204" s="171" t="s">
        <v>690</v>
      </c>
      <c r="K204" s="130">
        <f t="shared" si="58"/>
        <v>-37.75</v>
      </c>
      <c r="L204" s="172">
        <f t="shared" si="59"/>
        <v>-0.14803921568627451</v>
      </c>
      <c r="M204" s="132" t="s">
        <v>621</v>
      </c>
      <c r="N204" s="173">
        <v>43661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96</v>
      </c>
      <c r="B205" s="102">
        <v>42997</v>
      </c>
      <c r="C205" s="102"/>
      <c r="D205" s="103" t="s">
        <v>691</v>
      </c>
      <c r="E205" s="104" t="s">
        <v>581</v>
      </c>
      <c r="F205" s="105">
        <v>215</v>
      </c>
      <c r="G205" s="104"/>
      <c r="H205" s="104">
        <v>258</v>
      </c>
      <c r="I205" s="122">
        <v>258</v>
      </c>
      <c r="J205" s="123" t="s">
        <v>640</v>
      </c>
      <c r="K205" s="124">
        <f t="shared" si="58"/>
        <v>43</v>
      </c>
      <c r="L205" s="125">
        <f t="shared" si="59"/>
        <v>0.2</v>
      </c>
      <c r="M205" s="126" t="s">
        <v>557</v>
      </c>
      <c r="N205" s="127">
        <v>43040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97</v>
      </c>
      <c r="B206" s="102">
        <v>42997</v>
      </c>
      <c r="C206" s="102"/>
      <c r="D206" s="103" t="s">
        <v>691</v>
      </c>
      <c r="E206" s="104" t="s">
        <v>581</v>
      </c>
      <c r="F206" s="105">
        <v>215</v>
      </c>
      <c r="G206" s="104"/>
      <c r="H206" s="104">
        <v>258</v>
      </c>
      <c r="I206" s="122">
        <v>258</v>
      </c>
      <c r="J206" s="218" t="s">
        <v>640</v>
      </c>
      <c r="K206" s="124">
        <v>43</v>
      </c>
      <c r="L206" s="125">
        <v>0.2</v>
      </c>
      <c r="M206" s="126" t="s">
        <v>557</v>
      </c>
      <c r="N206" s="127">
        <v>43040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7">
        <v>98</v>
      </c>
      <c r="B207" s="198">
        <v>42998</v>
      </c>
      <c r="C207" s="198"/>
      <c r="D207" s="352" t="s">
        <v>782</v>
      </c>
      <c r="E207" s="199" t="s">
        <v>581</v>
      </c>
      <c r="F207" s="200">
        <v>75</v>
      </c>
      <c r="G207" s="199"/>
      <c r="H207" s="199">
        <v>90</v>
      </c>
      <c r="I207" s="219">
        <v>90</v>
      </c>
      <c r="J207" s="123" t="s">
        <v>692</v>
      </c>
      <c r="K207" s="124">
        <f t="shared" ref="K207:K212" si="60">H207-F207</f>
        <v>15</v>
      </c>
      <c r="L207" s="125">
        <f t="shared" ref="L207:L212" si="61">K207/F207</f>
        <v>0.2</v>
      </c>
      <c r="M207" s="126" t="s">
        <v>557</v>
      </c>
      <c r="N207" s="127">
        <v>43019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6">
        <v>99</v>
      </c>
      <c r="B208" s="150">
        <v>43011</v>
      </c>
      <c r="C208" s="150"/>
      <c r="D208" s="151" t="s">
        <v>693</v>
      </c>
      <c r="E208" s="152" t="s">
        <v>581</v>
      </c>
      <c r="F208" s="153">
        <v>315</v>
      </c>
      <c r="G208" s="152"/>
      <c r="H208" s="152">
        <v>392</v>
      </c>
      <c r="I208" s="174">
        <v>384</v>
      </c>
      <c r="J208" s="218" t="s">
        <v>694</v>
      </c>
      <c r="K208" s="124">
        <f t="shared" si="60"/>
        <v>77</v>
      </c>
      <c r="L208" s="176">
        <f t="shared" si="61"/>
        <v>0.24444444444444444</v>
      </c>
      <c r="M208" s="177" t="s">
        <v>557</v>
      </c>
      <c r="N208" s="178">
        <v>43017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6">
        <v>100</v>
      </c>
      <c r="B209" s="150">
        <v>43013</v>
      </c>
      <c r="C209" s="150"/>
      <c r="D209" s="151" t="s">
        <v>695</v>
      </c>
      <c r="E209" s="152" t="s">
        <v>581</v>
      </c>
      <c r="F209" s="153">
        <v>145</v>
      </c>
      <c r="G209" s="152"/>
      <c r="H209" s="152">
        <v>179</v>
      </c>
      <c r="I209" s="174">
        <v>180</v>
      </c>
      <c r="J209" s="218" t="s">
        <v>571</v>
      </c>
      <c r="K209" s="124">
        <f t="shared" si="60"/>
        <v>34</v>
      </c>
      <c r="L209" s="176">
        <f t="shared" si="61"/>
        <v>0.23448275862068965</v>
      </c>
      <c r="M209" s="177" t="s">
        <v>557</v>
      </c>
      <c r="N209" s="178">
        <v>43025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6">
        <v>101</v>
      </c>
      <c r="B210" s="150">
        <v>43014</v>
      </c>
      <c r="C210" s="150"/>
      <c r="D210" s="151" t="s">
        <v>331</v>
      </c>
      <c r="E210" s="152" t="s">
        <v>581</v>
      </c>
      <c r="F210" s="153">
        <v>256</v>
      </c>
      <c r="G210" s="152"/>
      <c r="H210" s="152">
        <v>323</v>
      </c>
      <c r="I210" s="174">
        <v>320</v>
      </c>
      <c r="J210" s="218" t="s">
        <v>640</v>
      </c>
      <c r="K210" s="124">
        <f t="shared" si="60"/>
        <v>67</v>
      </c>
      <c r="L210" s="176">
        <f t="shared" si="61"/>
        <v>0.26171875</v>
      </c>
      <c r="M210" s="177" t="s">
        <v>557</v>
      </c>
      <c r="N210" s="178">
        <v>43067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6">
        <v>102</v>
      </c>
      <c r="B211" s="150">
        <v>43017</v>
      </c>
      <c r="C211" s="150"/>
      <c r="D211" s="151" t="s">
        <v>351</v>
      </c>
      <c r="E211" s="152" t="s">
        <v>581</v>
      </c>
      <c r="F211" s="153">
        <v>137.5</v>
      </c>
      <c r="G211" s="152"/>
      <c r="H211" s="152">
        <v>184</v>
      </c>
      <c r="I211" s="174">
        <v>183</v>
      </c>
      <c r="J211" s="175" t="s">
        <v>696</v>
      </c>
      <c r="K211" s="124">
        <f t="shared" si="60"/>
        <v>46.5</v>
      </c>
      <c r="L211" s="176">
        <f t="shared" si="61"/>
        <v>0.33818181818181819</v>
      </c>
      <c r="M211" s="177" t="s">
        <v>557</v>
      </c>
      <c r="N211" s="178">
        <v>43108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6">
        <v>103</v>
      </c>
      <c r="B212" s="150">
        <v>43018</v>
      </c>
      <c r="C212" s="150"/>
      <c r="D212" s="151" t="s">
        <v>697</v>
      </c>
      <c r="E212" s="152" t="s">
        <v>581</v>
      </c>
      <c r="F212" s="153">
        <v>125.5</v>
      </c>
      <c r="G212" s="152"/>
      <c r="H212" s="152">
        <v>158</v>
      </c>
      <c r="I212" s="174">
        <v>155</v>
      </c>
      <c r="J212" s="175" t="s">
        <v>698</v>
      </c>
      <c r="K212" s="124">
        <f t="shared" si="60"/>
        <v>32.5</v>
      </c>
      <c r="L212" s="176">
        <f t="shared" si="61"/>
        <v>0.25896414342629481</v>
      </c>
      <c r="M212" s="177" t="s">
        <v>557</v>
      </c>
      <c r="N212" s="178">
        <v>43067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6">
        <v>104</v>
      </c>
      <c r="B213" s="150">
        <v>43018</v>
      </c>
      <c r="C213" s="150"/>
      <c r="D213" s="151" t="s">
        <v>728</v>
      </c>
      <c r="E213" s="152" t="s">
        <v>581</v>
      </c>
      <c r="F213" s="153">
        <v>895</v>
      </c>
      <c r="G213" s="152"/>
      <c r="H213" s="152">
        <v>1122.5</v>
      </c>
      <c r="I213" s="174">
        <v>1078</v>
      </c>
      <c r="J213" s="175" t="s">
        <v>729</v>
      </c>
      <c r="K213" s="124">
        <v>227.5</v>
      </c>
      <c r="L213" s="176">
        <v>0.25418994413407803</v>
      </c>
      <c r="M213" s="177" t="s">
        <v>557</v>
      </c>
      <c r="N213" s="178">
        <v>43117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6">
        <v>105</v>
      </c>
      <c r="B214" s="150">
        <v>43020</v>
      </c>
      <c r="C214" s="150"/>
      <c r="D214" s="151" t="s">
        <v>339</v>
      </c>
      <c r="E214" s="152" t="s">
        <v>581</v>
      </c>
      <c r="F214" s="153">
        <v>525</v>
      </c>
      <c r="G214" s="152"/>
      <c r="H214" s="152">
        <v>629</v>
      </c>
      <c r="I214" s="174">
        <v>629</v>
      </c>
      <c r="J214" s="218" t="s">
        <v>640</v>
      </c>
      <c r="K214" s="124">
        <v>104</v>
      </c>
      <c r="L214" s="176">
        <v>0.19809523809523799</v>
      </c>
      <c r="M214" s="177" t="s">
        <v>557</v>
      </c>
      <c r="N214" s="178">
        <v>43119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6">
        <v>106</v>
      </c>
      <c r="B215" s="150">
        <v>43046</v>
      </c>
      <c r="C215" s="150"/>
      <c r="D215" s="151" t="s">
        <v>380</v>
      </c>
      <c r="E215" s="152" t="s">
        <v>581</v>
      </c>
      <c r="F215" s="153">
        <v>740</v>
      </c>
      <c r="G215" s="152"/>
      <c r="H215" s="152">
        <v>892.5</v>
      </c>
      <c r="I215" s="174">
        <v>900</v>
      </c>
      <c r="J215" s="175" t="s">
        <v>699</v>
      </c>
      <c r="K215" s="124">
        <f>H215-F215</f>
        <v>152.5</v>
      </c>
      <c r="L215" s="176">
        <f>K215/F215</f>
        <v>0.20608108108108109</v>
      </c>
      <c r="M215" s="177" t="s">
        <v>557</v>
      </c>
      <c r="N215" s="178">
        <v>43052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107</v>
      </c>
      <c r="B216" s="102">
        <v>43073</v>
      </c>
      <c r="C216" s="102"/>
      <c r="D216" s="103" t="s">
        <v>700</v>
      </c>
      <c r="E216" s="104" t="s">
        <v>581</v>
      </c>
      <c r="F216" s="105">
        <v>118.5</v>
      </c>
      <c r="G216" s="104"/>
      <c r="H216" s="104">
        <v>143.5</v>
      </c>
      <c r="I216" s="122">
        <v>145</v>
      </c>
      <c r="J216" s="137" t="s">
        <v>701</v>
      </c>
      <c r="K216" s="124">
        <f>H216-F216</f>
        <v>25</v>
      </c>
      <c r="L216" s="125">
        <f>K216/F216</f>
        <v>0.2109704641350211</v>
      </c>
      <c r="M216" s="126" t="s">
        <v>557</v>
      </c>
      <c r="N216" s="127">
        <v>43097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5">
        <v>108</v>
      </c>
      <c r="B217" s="106">
        <v>43090</v>
      </c>
      <c r="C217" s="106"/>
      <c r="D217" s="154" t="s">
        <v>421</v>
      </c>
      <c r="E217" s="108" t="s">
        <v>581</v>
      </c>
      <c r="F217" s="109">
        <v>715</v>
      </c>
      <c r="G217" s="109"/>
      <c r="H217" s="110">
        <v>500</v>
      </c>
      <c r="I217" s="128">
        <v>872</v>
      </c>
      <c r="J217" s="134" t="s">
        <v>702</v>
      </c>
      <c r="K217" s="130">
        <f>H217-F217</f>
        <v>-215</v>
      </c>
      <c r="L217" s="131">
        <f>K217/F217</f>
        <v>-0.30069930069930068</v>
      </c>
      <c r="M217" s="132" t="s">
        <v>621</v>
      </c>
      <c r="N217" s="133">
        <v>43670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109</v>
      </c>
      <c r="B218" s="102">
        <v>43098</v>
      </c>
      <c r="C218" s="102"/>
      <c r="D218" s="103" t="s">
        <v>693</v>
      </c>
      <c r="E218" s="104" t="s">
        <v>581</v>
      </c>
      <c r="F218" s="105">
        <v>435</v>
      </c>
      <c r="G218" s="104"/>
      <c r="H218" s="104">
        <v>542.5</v>
      </c>
      <c r="I218" s="122">
        <v>539</v>
      </c>
      <c r="J218" s="137" t="s">
        <v>640</v>
      </c>
      <c r="K218" s="124">
        <v>107.5</v>
      </c>
      <c r="L218" s="125">
        <v>0.247126436781609</v>
      </c>
      <c r="M218" s="126" t="s">
        <v>557</v>
      </c>
      <c r="N218" s="127">
        <v>43206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110</v>
      </c>
      <c r="B219" s="102">
        <v>43098</v>
      </c>
      <c r="C219" s="102"/>
      <c r="D219" s="103" t="s">
        <v>531</v>
      </c>
      <c r="E219" s="104" t="s">
        <v>581</v>
      </c>
      <c r="F219" s="105">
        <v>885</v>
      </c>
      <c r="G219" s="104"/>
      <c r="H219" s="104">
        <v>1090</v>
      </c>
      <c r="I219" s="122">
        <v>1084</v>
      </c>
      <c r="J219" s="137" t="s">
        <v>640</v>
      </c>
      <c r="K219" s="124">
        <v>205</v>
      </c>
      <c r="L219" s="125">
        <v>0.23163841807909599</v>
      </c>
      <c r="M219" s="126" t="s">
        <v>557</v>
      </c>
      <c r="N219" s="127">
        <v>43213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344">
        <v>111</v>
      </c>
      <c r="B220" s="330">
        <v>43192</v>
      </c>
      <c r="C220" s="330"/>
      <c r="D220" s="112" t="s">
        <v>710</v>
      </c>
      <c r="E220" s="332" t="s">
        <v>581</v>
      </c>
      <c r="F220" s="334">
        <v>478.5</v>
      </c>
      <c r="G220" s="332"/>
      <c r="H220" s="332">
        <v>442</v>
      </c>
      <c r="I220" s="336">
        <v>613</v>
      </c>
      <c r="J220" s="361" t="s">
        <v>799</v>
      </c>
      <c r="K220" s="130">
        <f>H220-F220</f>
        <v>-36.5</v>
      </c>
      <c r="L220" s="131">
        <f>K220/F220</f>
        <v>-7.6280041797283177E-2</v>
      </c>
      <c r="M220" s="132" t="s">
        <v>621</v>
      </c>
      <c r="N220" s="133">
        <v>43762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5">
        <v>112</v>
      </c>
      <c r="B221" s="106">
        <v>43194</v>
      </c>
      <c r="C221" s="106"/>
      <c r="D221" s="351" t="s">
        <v>781</v>
      </c>
      <c r="E221" s="108" t="s">
        <v>581</v>
      </c>
      <c r="F221" s="109">
        <f>141.5-7.3</f>
        <v>134.19999999999999</v>
      </c>
      <c r="G221" s="109"/>
      <c r="H221" s="110">
        <v>77</v>
      </c>
      <c r="I221" s="128">
        <v>180</v>
      </c>
      <c r="J221" s="361" t="s">
        <v>798</v>
      </c>
      <c r="K221" s="130">
        <f>H221-F221</f>
        <v>-57.199999999999989</v>
      </c>
      <c r="L221" s="131">
        <f>K221/F221</f>
        <v>-0.42622950819672129</v>
      </c>
      <c r="M221" s="132" t="s">
        <v>621</v>
      </c>
      <c r="N221" s="133">
        <v>43522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5">
        <v>113</v>
      </c>
      <c r="B222" s="106">
        <v>43209</v>
      </c>
      <c r="C222" s="106"/>
      <c r="D222" s="107" t="s">
        <v>703</v>
      </c>
      <c r="E222" s="108" t="s">
        <v>581</v>
      </c>
      <c r="F222" s="109">
        <v>430</v>
      </c>
      <c r="G222" s="109"/>
      <c r="H222" s="110">
        <v>220</v>
      </c>
      <c r="I222" s="128">
        <v>537</v>
      </c>
      <c r="J222" s="134" t="s">
        <v>704</v>
      </c>
      <c r="K222" s="130">
        <f>H222-F222</f>
        <v>-210</v>
      </c>
      <c r="L222" s="131">
        <f>K222/F222</f>
        <v>-0.48837209302325579</v>
      </c>
      <c r="M222" s="132" t="s">
        <v>621</v>
      </c>
      <c r="N222" s="133">
        <v>43252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5">
        <v>114</v>
      </c>
      <c r="B223" s="155">
        <v>43220</v>
      </c>
      <c r="C223" s="155"/>
      <c r="D223" s="156" t="s">
        <v>381</v>
      </c>
      <c r="E223" s="157" t="s">
        <v>581</v>
      </c>
      <c r="F223" s="159">
        <v>153.5</v>
      </c>
      <c r="G223" s="159"/>
      <c r="H223" s="159">
        <v>196</v>
      </c>
      <c r="I223" s="159">
        <v>196</v>
      </c>
      <c r="J223" s="338" t="s">
        <v>815</v>
      </c>
      <c r="K223" s="179">
        <f>H223-F223</f>
        <v>42.5</v>
      </c>
      <c r="L223" s="180">
        <f>K223/F223</f>
        <v>0.27687296416938112</v>
      </c>
      <c r="M223" s="158" t="s">
        <v>557</v>
      </c>
      <c r="N223" s="181">
        <v>43605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5">
        <v>115</v>
      </c>
      <c r="B224" s="106">
        <v>43306</v>
      </c>
      <c r="C224" s="106"/>
      <c r="D224" s="107" t="s">
        <v>726</v>
      </c>
      <c r="E224" s="108" t="s">
        <v>581</v>
      </c>
      <c r="F224" s="109">
        <v>27.5</v>
      </c>
      <c r="G224" s="109"/>
      <c r="H224" s="110">
        <v>13.1</v>
      </c>
      <c r="I224" s="128">
        <v>60</v>
      </c>
      <c r="J224" s="134" t="s">
        <v>730</v>
      </c>
      <c r="K224" s="130">
        <v>-14.4</v>
      </c>
      <c r="L224" s="131">
        <v>-0.52363636363636401</v>
      </c>
      <c r="M224" s="132" t="s">
        <v>621</v>
      </c>
      <c r="N224" s="133">
        <v>43138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44">
        <v>116</v>
      </c>
      <c r="B225" s="330">
        <v>43318</v>
      </c>
      <c r="C225" s="330"/>
      <c r="D225" s="112" t="s">
        <v>705</v>
      </c>
      <c r="E225" s="332" t="s">
        <v>581</v>
      </c>
      <c r="F225" s="332">
        <v>148.5</v>
      </c>
      <c r="G225" s="332"/>
      <c r="H225" s="332">
        <v>102</v>
      </c>
      <c r="I225" s="336">
        <v>182</v>
      </c>
      <c r="J225" s="134" t="s">
        <v>814</v>
      </c>
      <c r="K225" s="130">
        <f>H225-F225</f>
        <v>-46.5</v>
      </c>
      <c r="L225" s="131">
        <f>K225/F225</f>
        <v>-0.31313131313131315</v>
      </c>
      <c r="M225" s="132" t="s">
        <v>621</v>
      </c>
      <c r="N225" s="133">
        <v>43661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117</v>
      </c>
      <c r="B226" s="102">
        <v>43335</v>
      </c>
      <c r="C226" s="102"/>
      <c r="D226" s="103" t="s">
        <v>731</v>
      </c>
      <c r="E226" s="104" t="s">
        <v>581</v>
      </c>
      <c r="F226" s="152">
        <v>285</v>
      </c>
      <c r="G226" s="104"/>
      <c r="H226" s="104">
        <v>355</v>
      </c>
      <c r="I226" s="122">
        <v>364</v>
      </c>
      <c r="J226" s="137" t="s">
        <v>732</v>
      </c>
      <c r="K226" s="124">
        <v>70</v>
      </c>
      <c r="L226" s="125">
        <v>0.24561403508771901</v>
      </c>
      <c r="M226" s="126" t="s">
        <v>557</v>
      </c>
      <c r="N226" s="127">
        <v>43455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118</v>
      </c>
      <c r="B227" s="102">
        <v>43341</v>
      </c>
      <c r="C227" s="102"/>
      <c r="D227" s="103" t="s">
        <v>371</v>
      </c>
      <c r="E227" s="104" t="s">
        <v>581</v>
      </c>
      <c r="F227" s="152">
        <v>525</v>
      </c>
      <c r="G227" s="104"/>
      <c r="H227" s="104">
        <v>585</v>
      </c>
      <c r="I227" s="122">
        <v>635</v>
      </c>
      <c r="J227" s="137" t="s">
        <v>706</v>
      </c>
      <c r="K227" s="124">
        <f t="shared" ref="K227:K239" si="62">H227-F227</f>
        <v>60</v>
      </c>
      <c r="L227" s="125">
        <f t="shared" ref="L227:L239" si="63">K227/F227</f>
        <v>0.11428571428571428</v>
      </c>
      <c r="M227" s="126" t="s">
        <v>557</v>
      </c>
      <c r="N227" s="127">
        <v>43662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119</v>
      </c>
      <c r="B228" s="102">
        <v>43395</v>
      </c>
      <c r="C228" s="102"/>
      <c r="D228" s="103" t="s">
        <v>358</v>
      </c>
      <c r="E228" s="104" t="s">
        <v>581</v>
      </c>
      <c r="F228" s="152">
        <v>475</v>
      </c>
      <c r="G228" s="104"/>
      <c r="H228" s="104">
        <v>574</v>
      </c>
      <c r="I228" s="122">
        <v>570</v>
      </c>
      <c r="J228" s="137" t="s">
        <v>640</v>
      </c>
      <c r="K228" s="124">
        <f t="shared" si="62"/>
        <v>99</v>
      </c>
      <c r="L228" s="125">
        <f t="shared" si="63"/>
        <v>0.20842105263157895</v>
      </c>
      <c r="M228" s="126" t="s">
        <v>557</v>
      </c>
      <c r="N228" s="127">
        <v>43403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6">
        <v>120</v>
      </c>
      <c r="B229" s="150">
        <v>43397</v>
      </c>
      <c r="C229" s="150"/>
      <c r="D229" s="378" t="s">
        <v>378</v>
      </c>
      <c r="E229" s="152" t="s">
        <v>581</v>
      </c>
      <c r="F229" s="152">
        <v>707.5</v>
      </c>
      <c r="G229" s="152"/>
      <c r="H229" s="152">
        <v>872</v>
      </c>
      <c r="I229" s="174">
        <v>872</v>
      </c>
      <c r="J229" s="175" t="s">
        <v>640</v>
      </c>
      <c r="K229" s="124">
        <f t="shared" si="62"/>
        <v>164.5</v>
      </c>
      <c r="L229" s="176">
        <f t="shared" si="63"/>
        <v>0.23250883392226149</v>
      </c>
      <c r="M229" s="177" t="s">
        <v>557</v>
      </c>
      <c r="N229" s="178">
        <v>43482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6">
        <v>121</v>
      </c>
      <c r="B230" s="150">
        <v>43398</v>
      </c>
      <c r="C230" s="150"/>
      <c r="D230" s="378" t="s">
        <v>340</v>
      </c>
      <c r="E230" s="152" t="s">
        <v>581</v>
      </c>
      <c r="F230" s="152">
        <v>162</v>
      </c>
      <c r="G230" s="152"/>
      <c r="H230" s="152">
        <v>204</v>
      </c>
      <c r="I230" s="174">
        <v>209</v>
      </c>
      <c r="J230" s="175" t="s">
        <v>813</v>
      </c>
      <c r="K230" s="124">
        <f t="shared" si="62"/>
        <v>42</v>
      </c>
      <c r="L230" s="176">
        <f t="shared" si="63"/>
        <v>0.25925925925925924</v>
      </c>
      <c r="M230" s="177" t="s">
        <v>557</v>
      </c>
      <c r="N230" s="178">
        <v>43539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7">
        <v>122</v>
      </c>
      <c r="B231" s="198">
        <v>43399</v>
      </c>
      <c r="C231" s="198"/>
      <c r="D231" s="151" t="s">
        <v>466</v>
      </c>
      <c r="E231" s="199" t="s">
        <v>581</v>
      </c>
      <c r="F231" s="199">
        <v>240</v>
      </c>
      <c r="G231" s="199"/>
      <c r="H231" s="199">
        <v>297</v>
      </c>
      <c r="I231" s="219">
        <v>297</v>
      </c>
      <c r="J231" s="175" t="s">
        <v>640</v>
      </c>
      <c r="K231" s="220">
        <f t="shared" si="62"/>
        <v>57</v>
      </c>
      <c r="L231" s="221">
        <f t="shared" si="63"/>
        <v>0.23749999999999999</v>
      </c>
      <c r="M231" s="222" t="s">
        <v>557</v>
      </c>
      <c r="N231" s="223">
        <v>43417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123</v>
      </c>
      <c r="B232" s="102">
        <v>43439</v>
      </c>
      <c r="C232" s="102"/>
      <c r="D232" s="144" t="s">
        <v>707</v>
      </c>
      <c r="E232" s="104" t="s">
        <v>581</v>
      </c>
      <c r="F232" s="104">
        <v>202.5</v>
      </c>
      <c r="G232" s="104"/>
      <c r="H232" s="104">
        <v>255</v>
      </c>
      <c r="I232" s="122">
        <v>252</v>
      </c>
      <c r="J232" s="137" t="s">
        <v>640</v>
      </c>
      <c r="K232" s="124">
        <f t="shared" si="62"/>
        <v>52.5</v>
      </c>
      <c r="L232" s="125">
        <f t="shared" si="63"/>
        <v>0.25925925925925924</v>
      </c>
      <c r="M232" s="126" t="s">
        <v>557</v>
      </c>
      <c r="N232" s="127">
        <v>43542</v>
      </c>
      <c r="O232" s="54"/>
      <c r="P232" s="13"/>
      <c r="Q232" s="13"/>
      <c r="R232" s="90" t="s">
        <v>709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7">
        <v>124</v>
      </c>
      <c r="B233" s="198">
        <v>43465</v>
      </c>
      <c r="C233" s="102"/>
      <c r="D233" s="378" t="s">
        <v>403</v>
      </c>
      <c r="E233" s="199" t="s">
        <v>581</v>
      </c>
      <c r="F233" s="199">
        <v>710</v>
      </c>
      <c r="G233" s="199"/>
      <c r="H233" s="199">
        <v>866</v>
      </c>
      <c r="I233" s="219">
        <v>866</v>
      </c>
      <c r="J233" s="175" t="s">
        <v>640</v>
      </c>
      <c r="K233" s="124">
        <f t="shared" si="62"/>
        <v>156</v>
      </c>
      <c r="L233" s="125">
        <f t="shared" si="63"/>
        <v>0.21971830985915494</v>
      </c>
      <c r="M233" s="126" t="s">
        <v>557</v>
      </c>
      <c r="N233" s="340">
        <v>43553</v>
      </c>
      <c r="O233" s="54"/>
      <c r="P233" s="13"/>
      <c r="Q233" s="13"/>
      <c r="R233" s="14" t="s">
        <v>709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7">
        <v>125</v>
      </c>
      <c r="B234" s="198">
        <v>43522</v>
      </c>
      <c r="C234" s="198"/>
      <c r="D234" s="378" t="s">
        <v>139</v>
      </c>
      <c r="E234" s="199" t="s">
        <v>581</v>
      </c>
      <c r="F234" s="199">
        <v>337.25</v>
      </c>
      <c r="G234" s="199"/>
      <c r="H234" s="199">
        <v>398.5</v>
      </c>
      <c r="I234" s="219">
        <v>411</v>
      </c>
      <c r="J234" s="137" t="s">
        <v>812</v>
      </c>
      <c r="K234" s="124">
        <f t="shared" si="62"/>
        <v>61.25</v>
      </c>
      <c r="L234" s="125">
        <f t="shared" si="63"/>
        <v>0.1816160118606375</v>
      </c>
      <c r="M234" s="126" t="s">
        <v>557</v>
      </c>
      <c r="N234" s="340">
        <v>43760</v>
      </c>
      <c r="O234" s="54"/>
      <c r="P234" s="13"/>
      <c r="Q234" s="13"/>
      <c r="R234" s="90" t="s">
        <v>709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46">
        <v>126</v>
      </c>
      <c r="B235" s="160">
        <v>43559</v>
      </c>
      <c r="C235" s="160"/>
      <c r="D235" s="161" t="s">
        <v>395</v>
      </c>
      <c r="E235" s="162" t="s">
        <v>581</v>
      </c>
      <c r="F235" s="162">
        <v>130</v>
      </c>
      <c r="G235" s="162"/>
      <c r="H235" s="162">
        <v>65</v>
      </c>
      <c r="I235" s="182">
        <v>158</v>
      </c>
      <c r="J235" s="134" t="s">
        <v>708</v>
      </c>
      <c r="K235" s="130">
        <f t="shared" si="62"/>
        <v>-65</v>
      </c>
      <c r="L235" s="131">
        <f t="shared" si="63"/>
        <v>-0.5</v>
      </c>
      <c r="M235" s="132" t="s">
        <v>621</v>
      </c>
      <c r="N235" s="133">
        <v>43726</v>
      </c>
      <c r="O235" s="54"/>
      <c r="P235" s="13"/>
      <c r="Q235" s="13"/>
      <c r="R235" s="14" t="s">
        <v>711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47">
        <v>127</v>
      </c>
      <c r="B236" s="183">
        <v>43017</v>
      </c>
      <c r="C236" s="183"/>
      <c r="D236" s="184" t="s">
        <v>166</v>
      </c>
      <c r="E236" s="185" t="s">
        <v>581</v>
      </c>
      <c r="F236" s="186">
        <v>141.5</v>
      </c>
      <c r="G236" s="187"/>
      <c r="H236" s="187">
        <v>183.5</v>
      </c>
      <c r="I236" s="187">
        <v>210</v>
      </c>
      <c r="J236" s="208" t="s">
        <v>803</v>
      </c>
      <c r="K236" s="209">
        <f t="shared" si="62"/>
        <v>42</v>
      </c>
      <c r="L236" s="210">
        <f t="shared" si="63"/>
        <v>0.29681978798586572</v>
      </c>
      <c r="M236" s="186" t="s">
        <v>557</v>
      </c>
      <c r="N236" s="211">
        <v>43042</v>
      </c>
      <c r="O236" s="54"/>
      <c r="P236" s="13"/>
      <c r="Q236" s="13"/>
      <c r="R236" s="90" t="s">
        <v>711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46">
        <v>128</v>
      </c>
      <c r="B237" s="160">
        <v>43074</v>
      </c>
      <c r="C237" s="160"/>
      <c r="D237" s="161" t="s">
        <v>296</v>
      </c>
      <c r="E237" s="162" t="s">
        <v>581</v>
      </c>
      <c r="F237" s="163">
        <v>172</v>
      </c>
      <c r="G237" s="162"/>
      <c r="H237" s="162">
        <v>155.25</v>
      </c>
      <c r="I237" s="182">
        <v>230</v>
      </c>
      <c r="J237" s="361" t="s">
        <v>796</v>
      </c>
      <c r="K237" s="130">
        <f t="shared" ref="K237" si="64">H237-F237</f>
        <v>-16.75</v>
      </c>
      <c r="L237" s="131">
        <f t="shared" ref="L237" si="65">K237/F237</f>
        <v>-9.7383720930232565E-2</v>
      </c>
      <c r="M237" s="132" t="s">
        <v>621</v>
      </c>
      <c r="N237" s="133">
        <v>43787</v>
      </c>
      <c r="O237" s="54"/>
      <c r="P237" s="13"/>
      <c r="Q237" s="13"/>
      <c r="R237" s="14" t="s">
        <v>711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47">
        <v>129</v>
      </c>
      <c r="B238" s="183">
        <v>43398</v>
      </c>
      <c r="C238" s="183"/>
      <c r="D238" s="184" t="s">
        <v>103</v>
      </c>
      <c r="E238" s="185" t="s">
        <v>581</v>
      </c>
      <c r="F238" s="187">
        <v>698.5</v>
      </c>
      <c r="G238" s="187"/>
      <c r="H238" s="187">
        <v>850</v>
      </c>
      <c r="I238" s="187">
        <v>890</v>
      </c>
      <c r="J238" s="212" t="s">
        <v>809</v>
      </c>
      <c r="K238" s="209">
        <f t="shared" si="62"/>
        <v>151.5</v>
      </c>
      <c r="L238" s="210">
        <f t="shared" si="63"/>
        <v>0.21689334287759485</v>
      </c>
      <c r="M238" s="186" t="s">
        <v>557</v>
      </c>
      <c r="N238" s="211">
        <v>43453</v>
      </c>
      <c r="O238" s="54"/>
      <c r="P238" s="13"/>
      <c r="Q238" s="13"/>
      <c r="R238" s="14" t="s">
        <v>709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7">
        <v>130</v>
      </c>
      <c r="B239" s="155">
        <v>42877</v>
      </c>
      <c r="C239" s="155"/>
      <c r="D239" s="156" t="s">
        <v>370</v>
      </c>
      <c r="E239" s="157" t="s">
        <v>581</v>
      </c>
      <c r="F239" s="158">
        <v>127.6</v>
      </c>
      <c r="G239" s="159"/>
      <c r="H239" s="159">
        <v>138</v>
      </c>
      <c r="I239" s="159">
        <v>190</v>
      </c>
      <c r="J239" s="362" t="s">
        <v>800</v>
      </c>
      <c r="K239" s="179">
        <f t="shared" si="62"/>
        <v>10.400000000000006</v>
      </c>
      <c r="L239" s="180">
        <f t="shared" si="63"/>
        <v>8.1504702194357417E-2</v>
      </c>
      <c r="M239" s="158" t="s">
        <v>557</v>
      </c>
      <c r="N239" s="181">
        <v>43774</v>
      </c>
      <c r="O239" s="54"/>
      <c r="P239" s="13"/>
      <c r="Q239" s="13"/>
      <c r="R239" s="90" t="s">
        <v>711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131</v>
      </c>
      <c r="B240" s="155">
        <v>43158</v>
      </c>
      <c r="C240" s="155"/>
      <c r="D240" s="156" t="s">
        <v>712</v>
      </c>
      <c r="E240" s="157" t="s">
        <v>581</v>
      </c>
      <c r="F240" s="158">
        <v>317</v>
      </c>
      <c r="G240" s="159"/>
      <c r="H240" s="159">
        <v>382.5</v>
      </c>
      <c r="I240" s="159">
        <v>398</v>
      </c>
      <c r="J240" s="362" t="s">
        <v>899</v>
      </c>
      <c r="K240" s="179">
        <f t="shared" ref="K240" si="66">H240-F240</f>
        <v>65.5</v>
      </c>
      <c r="L240" s="180">
        <f t="shared" ref="L240" si="67">K240/F240</f>
        <v>0.20662460567823343</v>
      </c>
      <c r="M240" s="158" t="s">
        <v>557</v>
      </c>
      <c r="N240" s="181">
        <v>44238</v>
      </c>
      <c r="O240" s="54"/>
      <c r="P240" s="13"/>
      <c r="Q240" s="13"/>
      <c r="R240" s="324" t="s">
        <v>711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46">
        <v>132</v>
      </c>
      <c r="B241" s="160">
        <v>43164</v>
      </c>
      <c r="C241" s="160"/>
      <c r="D241" s="161" t="s">
        <v>133</v>
      </c>
      <c r="E241" s="162" t="s">
        <v>581</v>
      </c>
      <c r="F241" s="163">
        <f>510-14.4</f>
        <v>495.6</v>
      </c>
      <c r="G241" s="162"/>
      <c r="H241" s="162">
        <v>350</v>
      </c>
      <c r="I241" s="182">
        <v>672</v>
      </c>
      <c r="J241" s="361" t="s">
        <v>805</v>
      </c>
      <c r="K241" s="130">
        <f t="shared" ref="K241" si="68">H241-F241</f>
        <v>-145.60000000000002</v>
      </c>
      <c r="L241" s="131">
        <f t="shared" ref="L241" si="69">K241/F241</f>
        <v>-0.29378531073446329</v>
      </c>
      <c r="M241" s="132" t="s">
        <v>621</v>
      </c>
      <c r="N241" s="133">
        <v>43887</v>
      </c>
      <c r="O241" s="54"/>
      <c r="P241" s="13"/>
      <c r="Q241" s="13"/>
      <c r="R241" s="14" t="s">
        <v>709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46">
        <v>133</v>
      </c>
      <c r="B242" s="160">
        <v>43237</v>
      </c>
      <c r="C242" s="160"/>
      <c r="D242" s="161" t="s">
        <v>460</v>
      </c>
      <c r="E242" s="162" t="s">
        <v>581</v>
      </c>
      <c r="F242" s="163">
        <v>230.3</v>
      </c>
      <c r="G242" s="162"/>
      <c r="H242" s="162">
        <v>102.5</v>
      </c>
      <c r="I242" s="182">
        <v>348</v>
      </c>
      <c r="J242" s="361" t="s">
        <v>807</v>
      </c>
      <c r="K242" s="130">
        <f t="shared" ref="K242:K243" si="70">H242-F242</f>
        <v>-127.80000000000001</v>
      </c>
      <c r="L242" s="131">
        <f t="shared" ref="L242:L243" si="71">K242/F242</f>
        <v>-0.55492835432045162</v>
      </c>
      <c r="M242" s="132" t="s">
        <v>621</v>
      </c>
      <c r="N242" s="133">
        <v>43896</v>
      </c>
      <c r="O242" s="54"/>
      <c r="P242" s="13"/>
      <c r="Q242" s="13"/>
      <c r="R242" s="326" t="s">
        <v>709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7">
        <v>134</v>
      </c>
      <c r="B243" s="155">
        <v>43258</v>
      </c>
      <c r="C243" s="155"/>
      <c r="D243" s="156" t="s">
        <v>427</v>
      </c>
      <c r="E243" s="157" t="s">
        <v>581</v>
      </c>
      <c r="F243" s="158">
        <f>342.5-5.1</f>
        <v>337.4</v>
      </c>
      <c r="G243" s="159"/>
      <c r="H243" s="159">
        <v>412.5</v>
      </c>
      <c r="I243" s="159">
        <v>439</v>
      </c>
      <c r="J243" s="362" t="s">
        <v>861</v>
      </c>
      <c r="K243" s="179">
        <f t="shared" si="70"/>
        <v>75.100000000000023</v>
      </c>
      <c r="L243" s="180">
        <f t="shared" si="71"/>
        <v>0.22258446947243635</v>
      </c>
      <c r="M243" s="158" t="s">
        <v>557</v>
      </c>
      <c r="N243" s="181">
        <v>44230</v>
      </c>
      <c r="O243" s="54"/>
      <c r="P243" s="13"/>
      <c r="Q243" s="13"/>
      <c r="R243" s="90" t="s">
        <v>711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205">
        <v>135</v>
      </c>
      <c r="B244" s="190">
        <v>43285</v>
      </c>
      <c r="C244" s="190"/>
      <c r="D244" s="193" t="s">
        <v>48</v>
      </c>
      <c r="E244" s="191" t="s">
        <v>581</v>
      </c>
      <c r="F244" s="189">
        <f>127.5-5.53</f>
        <v>121.97</v>
      </c>
      <c r="G244" s="191"/>
      <c r="H244" s="191"/>
      <c r="I244" s="213">
        <v>170</v>
      </c>
      <c r="J244" s="225" t="s">
        <v>559</v>
      </c>
      <c r="K244" s="215"/>
      <c r="L244" s="216"/>
      <c r="M244" s="214" t="s">
        <v>559</v>
      </c>
      <c r="N244" s="217"/>
      <c r="O244" s="54"/>
      <c r="P244" s="13"/>
      <c r="Q244" s="13"/>
      <c r="R244" s="14" t="s">
        <v>709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46">
        <v>136</v>
      </c>
      <c r="B245" s="160">
        <v>43294</v>
      </c>
      <c r="C245" s="160"/>
      <c r="D245" s="161" t="s">
        <v>240</v>
      </c>
      <c r="E245" s="162" t="s">
        <v>581</v>
      </c>
      <c r="F245" s="163">
        <v>46.5</v>
      </c>
      <c r="G245" s="162"/>
      <c r="H245" s="162">
        <v>17</v>
      </c>
      <c r="I245" s="182">
        <v>59</v>
      </c>
      <c r="J245" s="361" t="s">
        <v>804</v>
      </c>
      <c r="K245" s="130">
        <f t="shared" ref="K245" si="72">H245-F245</f>
        <v>-29.5</v>
      </c>
      <c r="L245" s="131">
        <f t="shared" ref="L245" si="73">K245/F245</f>
        <v>-0.63440860215053763</v>
      </c>
      <c r="M245" s="132" t="s">
        <v>621</v>
      </c>
      <c r="N245" s="133">
        <v>43887</v>
      </c>
      <c r="O245" s="54"/>
      <c r="P245" s="13"/>
      <c r="Q245" s="13"/>
      <c r="R245" s="14" t="s">
        <v>709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48">
        <v>137</v>
      </c>
      <c r="B246" s="188">
        <v>43396</v>
      </c>
      <c r="C246" s="188"/>
      <c r="D246" s="193" t="s">
        <v>405</v>
      </c>
      <c r="E246" s="191" t="s">
        <v>581</v>
      </c>
      <c r="F246" s="192">
        <v>156.5</v>
      </c>
      <c r="G246" s="191"/>
      <c r="H246" s="191"/>
      <c r="I246" s="213">
        <v>191</v>
      </c>
      <c r="J246" s="225" t="s">
        <v>559</v>
      </c>
      <c r="K246" s="215"/>
      <c r="L246" s="216"/>
      <c r="M246" s="214" t="s">
        <v>559</v>
      </c>
      <c r="N246" s="217"/>
      <c r="O246" s="54"/>
      <c r="P246" s="13"/>
      <c r="Q246" s="13"/>
      <c r="R246" s="14" t="s">
        <v>709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48">
        <v>138</v>
      </c>
      <c r="B247" s="188">
        <v>43439</v>
      </c>
      <c r="C247" s="188"/>
      <c r="D247" s="193" t="s">
        <v>322</v>
      </c>
      <c r="E247" s="191" t="s">
        <v>581</v>
      </c>
      <c r="F247" s="192">
        <v>259.5</v>
      </c>
      <c r="G247" s="191"/>
      <c r="H247" s="191"/>
      <c r="I247" s="213">
        <v>321</v>
      </c>
      <c r="J247" s="225" t="s">
        <v>559</v>
      </c>
      <c r="K247" s="215"/>
      <c r="L247" s="216"/>
      <c r="M247" s="214" t="s">
        <v>559</v>
      </c>
      <c r="N247" s="217"/>
      <c r="O247" s="13"/>
      <c r="P247" s="13"/>
      <c r="Q247" s="13"/>
      <c r="R247" s="14" t="s">
        <v>709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46">
        <v>139</v>
      </c>
      <c r="B248" s="160">
        <v>43439</v>
      </c>
      <c r="C248" s="160"/>
      <c r="D248" s="161" t="s">
        <v>733</v>
      </c>
      <c r="E248" s="162" t="s">
        <v>581</v>
      </c>
      <c r="F248" s="162">
        <v>715</v>
      </c>
      <c r="G248" s="162"/>
      <c r="H248" s="162">
        <v>445</v>
      </c>
      <c r="I248" s="182">
        <v>840</v>
      </c>
      <c r="J248" s="134" t="s">
        <v>784</v>
      </c>
      <c r="K248" s="130">
        <f t="shared" ref="K248:K251" si="74">H248-F248</f>
        <v>-270</v>
      </c>
      <c r="L248" s="131">
        <f t="shared" ref="L248:L251" si="75">K248/F248</f>
        <v>-0.3776223776223776</v>
      </c>
      <c r="M248" s="132" t="s">
        <v>621</v>
      </c>
      <c r="N248" s="133">
        <v>43800</v>
      </c>
      <c r="O248" s="54"/>
      <c r="P248" s="13"/>
      <c r="Q248" s="13"/>
      <c r="R248" s="14" t="s">
        <v>709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140</v>
      </c>
      <c r="B249" s="198">
        <v>43469</v>
      </c>
      <c r="C249" s="198"/>
      <c r="D249" s="151" t="s">
        <v>143</v>
      </c>
      <c r="E249" s="199" t="s">
        <v>581</v>
      </c>
      <c r="F249" s="199">
        <v>875</v>
      </c>
      <c r="G249" s="199"/>
      <c r="H249" s="199">
        <v>1165</v>
      </c>
      <c r="I249" s="219">
        <v>1185</v>
      </c>
      <c r="J249" s="137" t="s">
        <v>810</v>
      </c>
      <c r="K249" s="124">
        <f t="shared" si="74"/>
        <v>290</v>
      </c>
      <c r="L249" s="125">
        <f t="shared" si="75"/>
        <v>0.33142857142857141</v>
      </c>
      <c r="M249" s="126" t="s">
        <v>557</v>
      </c>
      <c r="N249" s="340">
        <v>43847</v>
      </c>
      <c r="O249" s="54"/>
      <c r="P249" s="13"/>
      <c r="Q249" s="13"/>
      <c r="R249" s="326" t="s">
        <v>709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7">
        <v>141</v>
      </c>
      <c r="B250" s="198">
        <v>43559</v>
      </c>
      <c r="C250" s="198"/>
      <c r="D250" s="378" t="s">
        <v>337</v>
      </c>
      <c r="E250" s="199" t="s">
        <v>581</v>
      </c>
      <c r="F250" s="199">
        <f>387-14.63</f>
        <v>372.37</v>
      </c>
      <c r="G250" s="199"/>
      <c r="H250" s="199">
        <v>490</v>
      </c>
      <c r="I250" s="219">
        <v>490</v>
      </c>
      <c r="J250" s="137" t="s">
        <v>640</v>
      </c>
      <c r="K250" s="124">
        <f t="shared" si="74"/>
        <v>117.63</v>
      </c>
      <c r="L250" s="125">
        <f t="shared" si="75"/>
        <v>0.31589548030185027</v>
      </c>
      <c r="M250" s="126" t="s">
        <v>557</v>
      </c>
      <c r="N250" s="340">
        <v>43850</v>
      </c>
      <c r="O250" s="54"/>
      <c r="P250" s="13"/>
      <c r="Q250" s="13"/>
      <c r="R250" s="326" t="s">
        <v>709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6">
        <v>142</v>
      </c>
      <c r="B251" s="160">
        <v>43578</v>
      </c>
      <c r="C251" s="160"/>
      <c r="D251" s="161" t="s">
        <v>734</v>
      </c>
      <c r="E251" s="162" t="s">
        <v>558</v>
      </c>
      <c r="F251" s="162">
        <v>220</v>
      </c>
      <c r="G251" s="162"/>
      <c r="H251" s="162">
        <v>127.5</v>
      </c>
      <c r="I251" s="182">
        <v>284</v>
      </c>
      <c r="J251" s="361" t="s">
        <v>808</v>
      </c>
      <c r="K251" s="130">
        <f t="shared" si="74"/>
        <v>-92.5</v>
      </c>
      <c r="L251" s="131">
        <f t="shared" si="75"/>
        <v>-0.42045454545454547</v>
      </c>
      <c r="M251" s="132" t="s">
        <v>621</v>
      </c>
      <c r="N251" s="133">
        <v>43896</v>
      </c>
      <c r="O251" s="54"/>
      <c r="P251" s="13"/>
      <c r="Q251" s="13"/>
      <c r="R251" s="14" t="s">
        <v>709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7">
        <v>143</v>
      </c>
      <c r="B252" s="198">
        <v>43622</v>
      </c>
      <c r="C252" s="198"/>
      <c r="D252" s="378" t="s">
        <v>467</v>
      </c>
      <c r="E252" s="199" t="s">
        <v>558</v>
      </c>
      <c r="F252" s="199">
        <v>332.8</v>
      </c>
      <c r="G252" s="199"/>
      <c r="H252" s="199">
        <v>405</v>
      </c>
      <c r="I252" s="219">
        <v>419</v>
      </c>
      <c r="J252" s="137" t="s">
        <v>811</v>
      </c>
      <c r="K252" s="124">
        <f t="shared" ref="K252" si="76">H252-F252</f>
        <v>72.199999999999989</v>
      </c>
      <c r="L252" s="125">
        <f t="shared" ref="L252" si="77">K252/F252</f>
        <v>0.21694711538461534</v>
      </c>
      <c r="M252" s="126" t="s">
        <v>557</v>
      </c>
      <c r="N252" s="340">
        <v>43860</v>
      </c>
      <c r="O252" s="54"/>
      <c r="P252" s="13"/>
      <c r="Q252" s="13"/>
      <c r="R252" s="14" t="s">
        <v>711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40">
        <v>144</v>
      </c>
      <c r="B253" s="139">
        <v>43641</v>
      </c>
      <c r="C253" s="139"/>
      <c r="D253" s="140" t="s">
        <v>137</v>
      </c>
      <c r="E253" s="141" t="s">
        <v>581</v>
      </c>
      <c r="F253" s="142">
        <v>386</v>
      </c>
      <c r="G253" s="143"/>
      <c r="H253" s="143">
        <v>395</v>
      </c>
      <c r="I253" s="143">
        <v>452</v>
      </c>
      <c r="J253" s="166" t="s">
        <v>801</v>
      </c>
      <c r="K253" s="167">
        <f t="shared" ref="K253" si="78">H253-F253</f>
        <v>9</v>
      </c>
      <c r="L253" s="168">
        <f t="shared" ref="L253" si="79">K253/F253</f>
        <v>2.3316062176165803E-2</v>
      </c>
      <c r="M253" s="169" t="s">
        <v>666</v>
      </c>
      <c r="N253" s="170">
        <v>43868</v>
      </c>
      <c r="O253" s="13"/>
      <c r="P253" s="13"/>
      <c r="Q253" s="13"/>
      <c r="R253" s="14" t="s">
        <v>711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9">
        <v>145</v>
      </c>
      <c r="B254" s="188">
        <v>43707</v>
      </c>
      <c r="C254" s="188"/>
      <c r="D254" s="193" t="s">
        <v>256</v>
      </c>
      <c r="E254" s="191" t="s">
        <v>581</v>
      </c>
      <c r="F254" s="191" t="s">
        <v>713</v>
      </c>
      <c r="G254" s="191"/>
      <c r="H254" s="191"/>
      <c r="I254" s="213">
        <v>190</v>
      </c>
      <c r="J254" s="225" t="s">
        <v>559</v>
      </c>
      <c r="K254" s="215"/>
      <c r="L254" s="216"/>
      <c r="M254" s="337" t="s">
        <v>559</v>
      </c>
      <c r="N254" s="217"/>
      <c r="O254" s="13"/>
      <c r="P254" s="13"/>
      <c r="Q254" s="13"/>
      <c r="R254" s="326" t="s">
        <v>709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7">
        <v>146</v>
      </c>
      <c r="B255" s="198">
        <v>43731</v>
      </c>
      <c r="C255" s="198"/>
      <c r="D255" s="151" t="s">
        <v>419</v>
      </c>
      <c r="E255" s="199" t="s">
        <v>581</v>
      </c>
      <c r="F255" s="199">
        <v>235</v>
      </c>
      <c r="G255" s="199"/>
      <c r="H255" s="199">
        <v>295</v>
      </c>
      <c r="I255" s="219">
        <v>296</v>
      </c>
      <c r="J255" s="137" t="s">
        <v>789</v>
      </c>
      <c r="K255" s="124">
        <f t="shared" ref="K255" si="80">H255-F255</f>
        <v>60</v>
      </c>
      <c r="L255" s="125">
        <f t="shared" ref="L255" si="81">K255/F255</f>
        <v>0.25531914893617019</v>
      </c>
      <c r="M255" s="126" t="s">
        <v>557</v>
      </c>
      <c r="N255" s="340">
        <v>43844</v>
      </c>
      <c r="O255" s="54"/>
      <c r="P255" s="13"/>
      <c r="Q255" s="13"/>
      <c r="R255" s="14" t="s">
        <v>711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7">
        <v>147</v>
      </c>
      <c r="B256" s="198">
        <v>43752</v>
      </c>
      <c r="C256" s="198"/>
      <c r="D256" s="151" t="s">
        <v>780</v>
      </c>
      <c r="E256" s="199" t="s">
        <v>581</v>
      </c>
      <c r="F256" s="199">
        <v>277.5</v>
      </c>
      <c r="G256" s="199"/>
      <c r="H256" s="199">
        <v>333</v>
      </c>
      <c r="I256" s="219">
        <v>333</v>
      </c>
      <c r="J256" s="137" t="s">
        <v>790</v>
      </c>
      <c r="K256" s="124">
        <f t="shared" ref="K256" si="82">H256-F256</f>
        <v>55.5</v>
      </c>
      <c r="L256" s="125">
        <f t="shared" ref="L256" si="83">K256/F256</f>
        <v>0.2</v>
      </c>
      <c r="M256" s="126" t="s">
        <v>557</v>
      </c>
      <c r="N256" s="340">
        <v>43846</v>
      </c>
      <c r="O256" s="54"/>
      <c r="P256" s="13"/>
      <c r="Q256" s="13"/>
      <c r="R256" s="326" t="s">
        <v>709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7">
        <v>148</v>
      </c>
      <c r="B257" s="198">
        <v>43752</v>
      </c>
      <c r="C257" s="198"/>
      <c r="D257" s="151" t="s">
        <v>779</v>
      </c>
      <c r="E257" s="199" t="s">
        <v>581</v>
      </c>
      <c r="F257" s="199">
        <v>930</v>
      </c>
      <c r="G257" s="199"/>
      <c r="H257" s="199">
        <v>1165</v>
      </c>
      <c r="I257" s="219">
        <v>1200</v>
      </c>
      <c r="J257" s="137" t="s">
        <v>791</v>
      </c>
      <c r="K257" s="124">
        <f t="shared" ref="K257" si="84">H257-F257</f>
        <v>235</v>
      </c>
      <c r="L257" s="125">
        <f t="shared" ref="L257" si="85">K257/F257</f>
        <v>0.25268817204301075</v>
      </c>
      <c r="M257" s="126" t="s">
        <v>557</v>
      </c>
      <c r="N257" s="340">
        <v>43847</v>
      </c>
      <c r="O257" s="54"/>
      <c r="P257" s="13"/>
      <c r="Q257" s="13"/>
      <c r="R257" s="326" t="s">
        <v>711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48">
        <v>149</v>
      </c>
      <c r="B258" s="329">
        <v>43753</v>
      </c>
      <c r="C258" s="202"/>
      <c r="D258" s="350" t="s">
        <v>778</v>
      </c>
      <c r="E258" s="331" t="s">
        <v>581</v>
      </c>
      <c r="F258" s="333">
        <v>111</v>
      </c>
      <c r="G258" s="331"/>
      <c r="H258" s="331"/>
      <c r="I258" s="335">
        <v>141</v>
      </c>
      <c r="J258" s="225" t="s">
        <v>559</v>
      </c>
      <c r="K258" s="225"/>
      <c r="L258" s="119"/>
      <c r="M258" s="339" t="s">
        <v>559</v>
      </c>
      <c r="N258" s="227"/>
      <c r="O258" s="13"/>
      <c r="P258" s="13"/>
      <c r="Q258" s="13"/>
      <c r="R258" s="326" t="s">
        <v>711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7">
        <v>150</v>
      </c>
      <c r="B259" s="198">
        <v>43753</v>
      </c>
      <c r="C259" s="198"/>
      <c r="D259" s="151" t="s">
        <v>777</v>
      </c>
      <c r="E259" s="199" t="s">
        <v>581</v>
      </c>
      <c r="F259" s="200">
        <v>296</v>
      </c>
      <c r="G259" s="199"/>
      <c r="H259" s="199">
        <v>370</v>
      </c>
      <c r="I259" s="219">
        <v>370</v>
      </c>
      <c r="J259" s="137" t="s">
        <v>640</v>
      </c>
      <c r="K259" s="124">
        <f t="shared" ref="K259:K260" si="86">H259-F259</f>
        <v>74</v>
      </c>
      <c r="L259" s="125">
        <f t="shared" ref="L259:L260" si="87">K259/F259</f>
        <v>0.25</v>
      </c>
      <c r="M259" s="126" t="s">
        <v>557</v>
      </c>
      <c r="N259" s="340">
        <v>43853</v>
      </c>
      <c r="O259" s="54"/>
      <c r="P259" s="13"/>
      <c r="Q259" s="13"/>
      <c r="R259" s="326" t="s">
        <v>711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7">
        <v>151</v>
      </c>
      <c r="B260" s="198">
        <v>43754</v>
      </c>
      <c r="C260" s="198"/>
      <c r="D260" s="151" t="s">
        <v>776</v>
      </c>
      <c r="E260" s="199" t="s">
        <v>581</v>
      </c>
      <c r="F260" s="200">
        <v>300</v>
      </c>
      <c r="G260" s="199"/>
      <c r="H260" s="199">
        <v>382.5</v>
      </c>
      <c r="I260" s="219">
        <v>344</v>
      </c>
      <c r="J260" s="479" t="s">
        <v>900</v>
      </c>
      <c r="K260" s="124">
        <f t="shared" si="86"/>
        <v>82.5</v>
      </c>
      <c r="L260" s="125">
        <f t="shared" si="87"/>
        <v>0.27500000000000002</v>
      </c>
      <c r="M260" s="126" t="s">
        <v>557</v>
      </c>
      <c r="N260" s="340">
        <v>44238</v>
      </c>
      <c r="O260" s="13"/>
      <c r="P260" s="13"/>
      <c r="Q260" s="13"/>
      <c r="R260" s="326" t="s">
        <v>711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28">
        <v>152</v>
      </c>
      <c r="B261" s="202">
        <v>43832</v>
      </c>
      <c r="C261" s="202"/>
      <c r="D261" s="206" t="s">
        <v>759</v>
      </c>
      <c r="E261" s="203" t="s">
        <v>581</v>
      </c>
      <c r="F261" s="204" t="s">
        <v>788</v>
      </c>
      <c r="G261" s="203"/>
      <c r="H261" s="203"/>
      <c r="I261" s="224">
        <v>590</v>
      </c>
      <c r="J261" s="225" t="s">
        <v>559</v>
      </c>
      <c r="K261" s="225"/>
      <c r="L261" s="119"/>
      <c r="M261" s="325" t="s">
        <v>559</v>
      </c>
      <c r="N261" s="227"/>
      <c r="O261" s="13"/>
      <c r="P261" s="13"/>
      <c r="Q261" s="13"/>
      <c r="R261" s="326" t="s">
        <v>711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153</v>
      </c>
      <c r="B262" s="198">
        <v>43966</v>
      </c>
      <c r="C262" s="198"/>
      <c r="D262" s="151" t="s">
        <v>64</v>
      </c>
      <c r="E262" s="199" t="s">
        <v>581</v>
      </c>
      <c r="F262" s="200">
        <v>67.5</v>
      </c>
      <c r="G262" s="199"/>
      <c r="H262" s="199">
        <v>86</v>
      </c>
      <c r="I262" s="219">
        <v>86</v>
      </c>
      <c r="J262" s="137" t="s">
        <v>820</v>
      </c>
      <c r="K262" s="124">
        <f t="shared" ref="K262" si="88">H262-F262</f>
        <v>18.5</v>
      </c>
      <c r="L262" s="125">
        <f t="shared" ref="L262" si="89">K262/F262</f>
        <v>0.27407407407407408</v>
      </c>
      <c r="M262" s="126" t="s">
        <v>557</v>
      </c>
      <c r="N262" s="340">
        <v>44008</v>
      </c>
      <c r="O262" s="54"/>
      <c r="P262" s="13"/>
      <c r="Q262" s="13"/>
      <c r="R262" s="326" t="s">
        <v>711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201">
        <v>154</v>
      </c>
      <c r="B263" s="202">
        <v>44035</v>
      </c>
      <c r="C263" s="202"/>
      <c r="D263" s="206" t="s">
        <v>466</v>
      </c>
      <c r="E263" s="203" t="s">
        <v>581</v>
      </c>
      <c r="F263" s="204" t="s">
        <v>823</v>
      </c>
      <c r="G263" s="203"/>
      <c r="H263" s="203"/>
      <c r="I263" s="224">
        <v>296</v>
      </c>
      <c r="J263" s="225" t="s">
        <v>559</v>
      </c>
      <c r="K263" s="225"/>
      <c r="L263" s="119"/>
      <c r="M263" s="226"/>
      <c r="N263" s="227"/>
      <c r="O263" s="13"/>
      <c r="P263" s="13"/>
      <c r="Q263" s="13"/>
      <c r="R263" s="326" t="s">
        <v>711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7">
        <v>155</v>
      </c>
      <c r="B264" s="198">
        <v>44092</v>
      </c>
      <c r="C264" s="198"/>
      <c r="D264" s="151" t="s">
        <v>399</v>
      </c>
      <c r="E264" s="199" t="s">
        <v>581</v>
      </c>
      <c r="F264" s="199">
        <v>206</v>
      </c>
      <c r="G264" s="199"/>
      <c r="H264" s="199">
        <v>248</v>
      </c>
      <c r="I264" s="219">
        <v>248</v>
      </c>
      <c r="J264" s="137" t="s">
        <v>640</v>
      </c>
      <c r="K264" s="124">
        <f t="shared" ref="K264:K265" si="90">H264-F264</f>
        <v>42</v>
      </c>
      <c r="L264" s="125">
        <f t="shared" ref="L264:L265" si="91">K264/F264</f>
        <v>0.20388349514563106</v>
      </c>
      <c r="M264" s="126" t="s">
        <v>557</v>
      </c>
      <c r="N264" s="340">
        <v>44214</v>
      </c>
      <c r="O264" s="54"/>
      <c r="P264" s="13"/>
      <c r="Q264" s="13"/>
      <c r="R264" s="326" t="s">
        <v>711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156</v>
      </c>
      <c r="B265" s="198">
        <v>44140</v>
      </c>
      <c r="C265" s="198"/>
      <c r="D265" s="151" t="s">
        <v>399</v>
      </c>
      <c r="E265" s="199" t="s">
        <v>581</v>
      </c>
      <c r="F265" s="199">
        <v>182.5</v>
      </c>
      <c r="G265" s="199"/>
      <c r="H265" s="199">
        <v>248</v>
      </c>
      <c r="I265" s="219">
        <v>248</v>
      </c>
      <c r="J265" s="137" t="s">
        <v>640</v>
      </c>
      <c r="K265" s="124">
        <f t="shared" si="90"/>
        <v>65.5</v>
      </c>
      <c r="L265" s="125">
        <f t="shared" si="91"/>
        <v>0.35890410958904112</v>
      </c>
      <c r="M265" s="126" t="s">
        <v>557</v>
      </c>
      <c r="N265" s="340">
        <v>44214</v>
      </c>
      <c r="O265" s="54"/>
      <c r="P265" s="13"/>
      <c r="Q265" s="13"/>
      <c r="R265" s="326" t="s">
        <v>711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201">
        <v>157</v>
      </c>
      <c r="B266" s="202">
        <v>44140</v>
      </c>
      <c r="C266" s="202"/>
      <c r="D266" s="206" t="s">
        <v>322</v>
      </c>
      <c r="E266" s="203" t="s">
        <v>581</v>
      </c>
      <c r="F266" s="204" t="s">
        <v>827</v>
      </c>
      <c r="G266" s="203"/>
      <c r="H266" s="203"/>
      <c r="I266" s="224">
        <v>320</v>
      </c>
      <c r="J266" s="225" t="s">
        <v>559</v>
      </c>
      <c r="K266" s="225"/>
      <c r="L266" s="119"/>
      <c r="M266" s="226"/>
      <c r="N266" s="227"/>
      <c r="O266" s="13"/>
      <c r="P266" s="13"/>
      <c r="Q266" s="13"/>
      <c r="R266" s="326" t="s">
        <v>711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7">
        <v>158</v>
      </c>
      <c r="B267" s="198">
        <v>44140</v>
      </c>
      <c r="C267" s="198"/>
      <c r="D267" s="151" t="s">
        <v>462</v>
      </c>
      <c r="E267" s="199" t="s">
        <v>581</v>
      </c>
      <c r="F267" s="200">
        <v>925</v>
      </c>
      <c r="G267" s="199"/>
      <c r="H267" s="199">
        <v>1095</v>
      </c>
      <c r="I267" s="219">
        <v>1093</v>
      </c>
      <c r="J267" s="479" t="s">
        <v>834</v>
      </c>
      <c r="K267" s="124">
        <f t="shared" ref="K267" si="92">H267-F267</f>
        <v>170</v>
      </c>
      <c r="L267" s="125">
        <f t="shared" ref="L267" si="93">K267/F267</f>
        <v>0.18378378378378379</v>
      </c>
      <c r="M267" s="126" t="s">
        <v>557</v>
      </c>
      <c r="N267" s="340">
        <v>44201</v>
      </c>
      <c r="O267" s="13"/>
      <c r="P267" s="13"/>
      <c r="Q267" s="13"/>
      <c r="R267" s="326" t="s">
        <v>711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201">
        <v>159</v>
      </c>
      <c r="B268" s="202">
        <v>44140</v>
      </c>
      <c r="C268" s="202"/>
      <c r="D268" s="206" t="s">
        <v>337</v>
      </c>
      <c r="E268" s="203" t="s">
        <v>581</v>
      </c>
      <c r="F268" s="204" t="s">
        <v>828</v>
      </c>
      <c r="G268" s="203"/>
      <c r="H268" s="203"/>
      <c r="I268" s="224">
        <v>406</v>
      </c>
      <c r="J268" s="225" t="s">
        <v>559</v>
      </c>
      <c r="K268" s="225"/>
      <c r="L268" s="119"/>
      <c r="M268" s="226"/>
      <c r="N268" s="227"/>
      <c r="O268" s="13"/>
      <c r="P268" s="13"/>
      <c r="Q268" s="13"/>
      <c r="R268" s="326" t="s">
        <v>711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201">
        <v>160</v>
      </c>
      <c r="B269" s="202">
        <v>44141</v>
      </c>
      <c r="C269" s="202"/>
      <c r="D269" s="206" t="s">
        <v>466</v>
      </c>
      <c r="E269" s="203" t="s">
        <v>581</v>
      </c>
      <c r="F269" s="204" t="s">
        <v>829</v>
      </c>
      <c r="G269" s="203"/>
      <c r="H269" s="203"/>
      <c r="I269" s="224">
        <v>290</v>
      </c>
      <c r="J269" s="225" t="s">
        <v>559</v>
      </c>
      <c r="K269" s="225"/>
      <c r="L269" s="119"/>
      <c r="M269" s="226"/>
      <c r="N269" s="227"/>
      <c r="O269" s="13"/>
      <c r="P269" s="13"/>
      <c r="Q269" s="13"/>
      <c r="R269" s="326" t="s">
        <v>711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201">
        <v>161</v>
      </c>
      <c r="B270" s="202">
        <v>44187</v>
      </c>
      <c r="C270" s="202"/>
      <c r="D270" s="206" t="s">
        <v>755</v>
      </c>
      <c r="E270" s="203" t="s">
        <v>581</v>
      </c>
      <c r="F270" s="467" t="s">
        <v>832</v>
      </c>
      <c r="G270" s="203"/>
      <c r="H270" s="203"/>
      <c r="I270" s="224">
        <v>239</v>
      </c>
      <c r="J270" s="468" t="s">
        <v>559</v>
      </c>
      <c r="K270" s="225"/>
      <c r="L270" s="119"/>
      <c r="M270" s="226"/>
      <c r="N270" s="227"/>
      <c r="O270" s="13"/>
      <c r="P270" s="13"/>
      <c r="Q270" s="13"/>
      <c r="R270" s="326" t="s">
        <v>711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201"/>
      <c r="B271" s="202"/>
      <c r="C271" s="202"/>
      <c r="D271" s="206"/>
      <c r="E271" s="203"/>
      <c r="F271" s="204"/>
      <c r="G271" s="203"/>
      <c r="H271" s="203"/>
      <c r="I271" s="224"/>
      <c r="J271" s="225"/>
      <c r="K271" s="225"/>
      <c r="L271" s="119"/>
      <c r="M271" s="226"/>
      <c r="N271" s="227"/>
      <c r="O271" s="13"/>
      <c r="P271" s="13"/>
      <c r="R271" s="326"/>
    </row>
    <row r="272" spans="1:26">
      <c r="A272" s="201"/>
      <c r="B272" s="202"/>
      <c r="C272" s="202"/>
      <c r="D272" s="206"/>
      <c r="E272" s="203"/>
      <c r="F272" s="204"/>
      <c r="G272" s="203"/>
      <c r="H272" s="203"/>
      <c r="I272" s="224"/>
      <c r="J272" s="225"/>
      <c r="K272" s="225"/>
      <c r="L272" s="119"/>
      <c r="M272" s="226"/>
      <c r="N272" s="227"/>
      <c r="O272" s="13"/>
      <c r="R272" s="228"/>
    </row>
    <row r="273" spans="1:18">
      <c r="A273" s="201"/>
      <c r="B273" s="202"/>
      <c r="C273" s="202"/>
      <c r="D273" s="206"/>
      <c r="E273" s="203"/>
      <c r="F273" s="204"/>
      <c r="G273" s="203"/>
      <c r="H273" s="203"/>
      <c r="I273" s="224"/>
      <c r="J273" s="225"/>
      <c r="K273" s="225"/>
      <c r="L273" s="119"/>
      <c r="M273" s="226"/>
      <c r="N273" s="227"/>
      <c r="O273" s="13"/>
      <c r="R273" s="228"/>
    </row>
    <row r="274" spans="1:18">
      <c r="A274" s="201"/>
      <c r="B274" s="202"/>
      <c r="C274" s="202"/>
      <c r="D274" s="206"/>
      <c r="E274" s="203"/>
      <c r="F274" s="204"/>
      <c r="G274" s="203"/>
      <c r="H274" s="203"/>
      <c r="I274" s="224"/>
      <c r="J274" s="225"/>
      <c r="K274" s="225"/>
      <c r="L274" s="119"/>
      <c r="M274" s="226"/>
      <c r="N274" s="227"/>
      <c r="O274" s="13"/>
      <c r="R274" s="228"/>
    </row>
    <row r="275" spans="1:18">
      <c r="A275" s="201"/>
      <c r="B275" s="192" t="s">
        <v>783</v>
      </c>
      <c r="O275" s="13"/>
      <c r="R275" s="228"/>
    </row>
    <row r="276" spans="1:18">
      <c r="R276" s="228"/>
    </row>
    <row r="277" spans="1:18">
      <c r="R277" s="228"/>
    </row>
    <row r="278" spans="1:18">
      <c r="R278" s="228"/>
    </row>
    <row r="279" spans="1:18">
      <c r="R279" s="228"/>
    </row>
    <row r="280" spans="1:18">
      <c r="R280" s="228"/>
    </row>
    <row r="281" spans="1:18">
      <c r="R281" s="228"/>
    </row>
    <row r="282" spans="1:18">
      <c r="R282" s="228"/>
    </row>
    <row r="292" spans="1:6">
      <c r="A292" s="207"/>
    </row>
    <row r="293" spans="1:6">
      <c r="A293" s="207"/>
      <c r="F293" s="469"/>
    </row>
    <row r="294" spans="1:6">
      <c r="A294" s="203"/>
    </row>
  </sheetData>
  <autoFilter ref="R1:R290"/>
  <mergeCells count="7">
    <mergeCell ref="O67:O68"/>
    <mergeCell ref="P67:P68"/>
    <mergeCell ref="A67:A68"/>
    <mergeCell ref="B67:B68"/>
    <mergeCell ref="J67:J68"/>
    <mergeCell ref="M67:M68"/>
    <mergeCell ref="N67:N6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2021-02-18T02:24:23Z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