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8" i="6"/>
  <c r="M88" s="1"/>
  <c r="L45"/>
  <c r="K45"/>
  <c r="M45" s="1"/>
  <c r="P16"/>
  <c r="L16"/>
  <c r="K16"/>
  <c r="M16" s="1"/>
  <c r="L63"/>
  <c r="K63"/>
  <c r="K83"/>
  <c r="M83" s="1"/>
  <c r="P11"/>
  <c r="L11"/>
  <c r="K11"/>
  <c r="M11" s="1"/>
  <c r="K84"/>
  <c r="M84" s="1"/>
  <c r="K86"/>
  <c r="M86" s="1"/>
  <c r="L62"/>
  <c r="K62"/>
  <c r="K85"/>
  <c r="M85" s="1"/>
  <c r="K81"/>
  <c r="M81" s="1"/>
  <c r="L36"/>
  <c r="K36"/>
  <c r="P19"/>
  <c r="K82"/>
  <c r="M82" s="1"/>
  <c r="L61"/>
  <c r="K61"/>
  <c r="M61" s="1"/>
  <c r="L60"/>
  <c r="K60"/>
  <c r="L39"/>
  <c r="K39"/>
  <c r="M39" s="1"/>
  <c r="L32"/>
  <c r="K32"/>
  <c r="M32" s="1"/>
  <c r="L19"/>
  <c r="K19"/>
  <c r="L40"/>
  <c r="K40"/>
  <c r="K38"/>
  <c r="L38"/>
  <c r="M63" l="1"/>
  <c r="M36"/>
  <c r="M62"/>
  <c r="M38"/>
  <c r="M40"/>
  <c r="M19"/>
  <c r="M60"/>
  <c r="K285"/>
  <c r="L285" s="1"/>
  <c r="L37"/>
  <c r="K37"/>
  <c r="K80"/>
  <c r="M80" s="1"/>
  <c r="M37" l="1"/>
  <c r="K79"/>
  <c r="M79" s="1"/>
  <c r="K78"/>
  <c r="M78" s="1"/>
  <c r="K77"/>
  <c r="M77" s="1"/>
  <c r="K76" l="1"/>
  <c r="M76" s="1"/>
  <c r="K75"/>
  <c r="M75" s="1"/>
  <c r="K73"/>
  <c r="M73" s="1"/>
  <c r="K58"/>
  <c r="L58"/>
  <c r="K74"/>
  <c r="M74" s="1"/>
  <c r="M58" l="1"/>
  <c r="L96" l="1"/>
  <c r="K96"/>
  <c r="K72"/>
  <c r="M72" s="1"/>
  <c r="L57"/>
  <c r="K57"/>
  <c r="M96" l="1"/>
  <c r="M57"/>
  <c r="L34"/>
  <c r="K34"/>
  <c r="L33"/>
  <c r="K33"/>
  <c r="M34" l="1"/>
  <c r="M33"/>
  <c r="P15"/>
  <c r="K286"/>
  <c r="L286" s="1"/>
  <c r="K71"/>
  <c r="M71" s="1"/>
  <c r="L35" l="1"/>
  <c r="K35"/>
  <c r="L31"/>
  <c r="K31"/>
  <c r="P14"/>
  <c r="L14"/>
  <c r="K14"/>
  <c r="P18"/>
  <c r="L18"/>
  <c r="K18"/>
  <c r="M18" l="1"/>
  <c r="M14"/>
  <c r="M31"/>
  <c r="M35"/>
  <c r="P17"/>
  <c r="L17"/>
  <c r="K17"/>
  <c r="L15"/>
  <c r="K15"/>
  <c r="M17" l="1"/>
  <c r="M15"/>
  <c r="L13" l="1"/>
  <c r="K13"/>
  <c r="P13"/>
  <c r="M13" l="1"/>
  <c r="P12" l="1"/>
  <c r="P10" l="1"/>
  <c r="K283" l="1"/>
  <c r="L283" s="1"/>
  <c r="K262"/>
  <c r="L262" s="1"/>
  <c r="K282"/>
  <c r="L282" s="1"/>
  <c r="K281"/>
  <c r="L281" s="1"/>
  <c r="K280"/>
  <c r="L280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F258"/>
  <c r="K258" s="1"/>
  <c r="L258" s="1"/>
  <c r="K257"/>
  <c r="L257" s="1"/>
  <c r="K256"/>
  <c r="L256" s="1"/>
  <c r="K255"/>
  <c r="L255" s="1"/>
  <c r="K254"/>
  <c r="L254" s="1"/>
  <c r="K253"/>
  <c r="L253" s="1"/>
  <c r="F252"/>
  <c r="K252" s="1"/>
  <c r="L252" s="1"/>
  <c r="F251"/>
  <c r="K251" s="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F229"/>
  <c r="K229" s="1"/>
  <c r="L229" s="1"/>
  <c r="K228"/>
  <c r="L228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F181"/>
  <c r="K181" s="1"/>
  <c r="L181" s="1"/>
  <c r="H180"/>
  <c r="K180" s="1"/>
  <c r="L180" s="1"/>
  <c r="K177"/>
  <c r="L177" s="1"/>
  <c r="K176"/>
  <c r="L176" s="1"/>
  <c r="K175"/>
  <c r="L175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M7"/>
  <c r="D7" i="5"/>
  <c r="K6" i="4"/>
  <c r="K6" i="3"/>
  <c r="L6" i="2"/>
</calcChain>
</file>

<file path=xl/sharedStrings.xml><?xml version="1.0" encoding="utf-8"?>
<sst xmlns="http://schemas.openxmlformats.org/spreadsheetml/2006/main" count="3558" uniqueCount="1285">
  <si>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</si>
  <si>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</si>
  <si>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</si>
  <si>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</si>
  <si>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</si>
  <si>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</si>
  <si>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</si>
  <si>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</si>
  <si>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</si>
  <si>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</si>
  <si>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</si>
  <si>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</si>
  <si>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</si>
  <si>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</si>
  <si>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</si>
  <si>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</si>
  <si>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</si>
  <si>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</si>
  <si>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</si>
  <si>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</si>
  <si>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</si>
  <si>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</si>
  <si>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</si>
  <si>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</si>
  <si>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</si>
  <si>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</si>
  <si>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</si>
  <si>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</si>
  <si>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</si>
  <si>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</si>
  <si>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</si>
  <si>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</si>
  <si>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</si>
  <si>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</si>
  <si>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</si>
  <si>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</si>
  <si>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</si>
  <si>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</si>
  <si>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</si>
  <si>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</si>
  <si>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</si>
  <si>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</si>
  <si>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</si>
  <si>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</si>
  <si>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</si>
  <si>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</si>
  <si>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</si>
  <si>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</si>
  <si>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</si>
  <si>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</si>
  <si>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</si>
  <si>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</si>
  <si>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</si>
  <si>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</si>
  <si>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</si>
  <si>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</si>
  <si>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</si>
  <si>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</si>
  <si>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</si>
  <si>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</si>
  <si>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</si>
  <si>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</si>
  <si>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</si>
  <si>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</si>
  <si>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</si>
  <si>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</si>
  <si>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</si>
  <si>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</si>
  <si>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</si>
  <si>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</si>
  <si>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</si>
  <si>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</si>
  <si>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</si>
  <si>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</si>
  <si>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</si>
  <si>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</si>
  <si>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</si>
  <si>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</si>
  <si>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</si>
  <si>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</si>
  <si>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</si>
  <si>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</si>
  <si>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</si>
  <si>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</si>
  <si>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</si>
  <si>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</si>
  <si>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</si>
  <si>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</si>
  <si>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</si>
  <si>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</si>
  <si>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</si>
  <si>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</si>
  <si>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</si>
  <si>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</si>
  <si>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</si>
  <si>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</si>
  <si>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</si>
  <si>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</si>
  <si>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</si>
  <si>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</si>
  <si>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</si>
  <si>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</si>
  <si>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</si>
  <si>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</si>
  <si>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</si>
  <si>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</si>
  <si>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</si>
  <si>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</si>
  <si>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</si>
  <si>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</si>
  <si>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</si>
  <si>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</si>
  <si>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</si>
  <si>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</si>
  <si>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</si>
  <si>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</si>
  <si>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</si>
  <si>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</si>
  <si>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</si>
  <si>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</si>
  <si>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</si>
  <si>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</si>
  <si>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</si>
  <si>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</si>
  <si>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</si>
  <si>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</si>
  <si>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</si>
  <si>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</si>
  <si>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</si>
  <si>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</si>
  <si>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</si>
  <si>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</si>
  <si>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</si>
  <si>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</si>
  <si>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</si>
  <si>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</si>
  <si>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</si>
  <si>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</si>
  <si>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</si>
  <si>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</si>
  <si>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</si>
  <si>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</si>
  <si>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</si>
  <si>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</si>
  <si>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</si>
  <si>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</si>
  <si>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</si>
  <si>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</si>
  <si>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</si>
  <si>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</si>
  <si>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</si>
  <si>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</si>
  <si>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</si>
  <si>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</si>
  <si>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</si>
  <si>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</si>
  <si>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</si>
  <si>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</si>
  <si>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</si>
  <si>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</si>
  <si>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</si>
  <si>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</si>
  <si>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</si>
  <si>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</si>
  <si>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</si>
  <si>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</si>
  <si>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</si>
  <si>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</si>
  <si>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</si>
  <si>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</si>
  <si>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</si>
  <si>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</si>
  <si>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</si>
  <si>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</si>
  <si>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</si>
  <si>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</si>
  <si>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</si>
  <si>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</si>
  <si>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</si>
  <si>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</si>
  <si>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</si>
  <si>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</si>
  <si>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</si>
  <si>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</si>
  <si>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</si>
  <si>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</si>
  <si>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</si>
  <si>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</si>
  <si>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</si>
  <si>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</si>
  <si>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</si>
  <si>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</si>
  <si>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</si>
  <si>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</si>
  <si>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</si>
  <si>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</si>
  <si>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</si>
  <si>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</si>
  <si>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</si>
  <si>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</si>
  <si>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</si>
  <si>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</si>
  <si>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</si>
  <si>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</si>
  <si>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</si>
  <si>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</si>
  <si>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</si>
  <si>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</si>
  <si>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</si>
  <si>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</si>
  <si>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</si>
  <si>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</si>
  <si>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</si>
  <si>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</si>
  <si>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</si>
  <si>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</si>
  <si>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</si>
  <si>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</si>
  <si>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</si>
  <si>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</si>
  <si>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</si>
  <si>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</si>
  <si>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</si>
  <si>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</si>
  <si>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</si>
  <si>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</si>
  <si>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</si>
  <si>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</si>
  <si>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</si>
  <si>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</si>
  <si>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</si>
  <si>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</si>
  <si>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</si>
  <si>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</si>
  <si>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</si>
  <si>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</si>
  <si>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</si>
  <si>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</si>
  <si>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</si>
  <si>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</si>
  <si>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</si>
  <si>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</si>
  <si>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</si>
  <si>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</si>
  <si>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</si>
  <si>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</si>
  <si>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</si>
  <si>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</si>
  <si>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</si>
  <si>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</si>
  <si>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</si>
  <si>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</si>
  <si>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</si>
  <si>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</si>
  <si>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</si>
  <si>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</si>
  <si>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</si>
  <si>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</si>
  <si>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</si>
  <si>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</si>
  <si>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</si>
  <si>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</si>
  <si>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</si>
  <si>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</si>
  <si>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</si>
  <si>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</si>
  <si>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</si>
  <si>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</si>
  <si>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</si>
  <si>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</si>
  <si>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</si>
  <si>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</si>
  <si>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</si>
  <si>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</si>
  <si>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</si>
  <si>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</si>
  <si>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</si>
  <si>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</si>
  <si>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</si>
  <si>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</si>
  <si>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</si>
  <si>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</si>
  <si>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</si>
  <si>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</si>
  <si>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</si>
  <si>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</si>
  <si>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</si>
  <si>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</si>
  <si>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</si>
  <si>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</si>
  <si>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</si>
  <si>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</si>
  <si>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</si>
  <si>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</si>
  <si>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</si>
  <si>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</si>
  <si>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</si>
  <si>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</si>
  <si>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</si>
  <si>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</si>
  <si>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</si>
  <si>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</si>
  <si>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</si>
  <si>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</si>
  <si>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</si>
  <si>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</si>
  <si>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</si>
  <si>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</si>
  <si>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</si>
  <si>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</si>
  <si>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</si>
  <si>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</si>
  <si>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</si>
  <si>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</si>
  <si>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</si>
  <si>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</si>
  <si>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</si>
  <si>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</si>
  <si>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</si>
  <si>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</si>
  <si>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</si>
  <si>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</si>
  <si>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</si>
  <si>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</si>
  <si>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</si>
  <si>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</si>
  <si>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</si>
  <si>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</si>
  <si>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</si>
  <si>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</si>
  <si>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</si>
  <si>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</si>
  <si>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</si>
  <si>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</si>
  <si>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</si>
  <si>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</si>
  <si>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</si>
  <si>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</si>
  <si>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</si>
  <si>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</si>
  <si>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</si>
  <si>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</si>
  <si>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</si>
  <si>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</si>
  <si>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</si>
  <si>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</si>
  <si>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</si>
  <si>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</si>
  <si>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</si>
  <si>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</si>
  <si>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</si>
  <si>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</si>
  <si>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</si>
  <si>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</si>
  <si>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</si>
  <si>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</si>
  <si>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</si>
  <si>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</si>
  <si>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</si>
  <si>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</si>
  <si>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</si>
  <si>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</si>
  <si>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</si>
  <si>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</si>
  <si>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</si>
  <si>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</si>
  <si>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</si>
  <si>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</si>
  <si>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</si>
  <si>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</si>
  <si>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</si>
  <si>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</si>
  <si>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</si>
  <si>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</si>
  <si>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</si>
  <si>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</si>
  <si>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</si>
  <si>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</si>
  <si>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</si>
  <si>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</si>
  <si>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</si>
  <si>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</si>
  <si>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</si>
  <si>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</si>
  <si>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</si>
  <si>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</si>
  <si>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</si>
  <si>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</si>
  <si>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</si>
  <si>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</si>
  <si>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</si>
  <si>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</si>
  <si>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</si>
  <si>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</si>
  <si>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</si>
  <si>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</si>
  <si>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</si>
  <si>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</si>
  <si>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</si>
  <si>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</si>
  <si>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</si>
  <si>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</si>
  <si>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</si>
  <si>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</si>
  <si>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</si>
  <si>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</si>
  <si>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</si>
  <si>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</si>
  <si>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</si>
  <si>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</si>
  <si>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</si>
  <si>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</si>
  <si>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</si>
  <si>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</si>
  <si>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</si>
  <si>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</si>
  <si>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</si>
  <si>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</si>
  <si>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</si>
  <si>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</si>
  <si>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</si>
  <si>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</si>
  <si>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</si>
  <si>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</si>
  <si>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</si>
  <si>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</si>
  <si>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</si>
  <si>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</si>
  <si>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</si>
  <si>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</si>
  <si>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</si>
  <si>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</si>
  <si>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</si>
  <si>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</si>
  <si>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</si>
  <si>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</si>
  <si>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</si>
  <si>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</si>
  <si>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</si>
  <si>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</si>
  <si>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</si>
  <si>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</si>
  <si>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</si>
  <si>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</si>
  <si>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</si>
  <si>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</si>
  <si>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</si>
  <si>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</si>
  <si>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</si>
  <si>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</si>
  <si>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</si>
  <si>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</si>
  <si>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</si>
  <si>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</si>
  <si>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</si>
  <si>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</si>
  <si>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</si>
  <si>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</si>
  <si>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</si>
  <si>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</si>
  <si>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</si>
  <si>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</si>
  <si>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</si>
  <si>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</si>
  <si>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</si>
  <si>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</si>
  <si>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</si>
  <si>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</si>
  <si>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</si>
  <si>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</si>
  <si>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</si>
  <si>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</si>
  <si>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</si>
  <si>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</si>
  <si>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</si>
  <si>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</si>
  <si>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</si>
  <si>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</si>
  <si>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</si>
  <si>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</si>
  <si>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</si>
  <si>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</si>
  <si>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</si>
  <si>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</si>
  <si>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</si>
  <si>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</si>
  <si>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</si>
  <si>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</si>
  <si>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</si>
  <si>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</si>
  <si>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</si>
  <si>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</si>
  <si>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</si>
  <si>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</si>
  <si>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</si>
  <si>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</si>
  <si>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</si>
  <si>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</si>
  <si>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</si>
  <si>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</si>
  <si>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</si>
  <si>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</si>
  <si>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</si>
  <si>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</si>
  <si>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</si>
  <si>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</si>
  <si>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</si>
  <si>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</si>
  <si>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</si>
  <si>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</si>
  <si>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</si>
  <si>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</si>
  <si>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</si>
  <si>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</si>
  <si>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</si>
  <si>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</si>
  <si>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</si>
  <si>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</si>
  <si>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</si>
  <si>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</si>
  <si>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</si>
  <si>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</si>
  <si>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</si>
  <si>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</si>
  <si>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</si>
  <si>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</si>
  <si>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</si>
  <si>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</si>
  <si>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</si>
  <si>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</si>
  <si>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</si>
  <si>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</si>
  <si>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</si>
  <si>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</si>
  <si>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</si>
  <si>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</si>
  <si>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</si>
  <si>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</si>
  <si>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</si>
  <si>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</si>
  <si>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</si>
  <si>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</si>
  <si>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</si>
  <si>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</si>
  <si>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</si>
  <si>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</si>
  <si>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</si>
  <si>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</si>
  <si>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</si>
  <si>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</si>
  <si>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</si>
  <si>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</si>
  <si>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</si>
  <si>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</si>
  <si>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</si>
  <si>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</si>
  <si>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</si>
  <si>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</si>
  <si>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</si>
  <si>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</si>
  <si>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</si>
  <si>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</si>
  <si>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</si>
  <si>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</si>
  <si>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</si>
  <si>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</si>
  <si>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</si>
  <si>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</si>
  <si>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</si>
  <si>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</si>
  <si>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</si>
  <si>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</si>
  <si>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</si>
  <si>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</si>
  <si>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</si>
  <si>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</si>
  <si>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</si>
  <si>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</si>
  <si>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</si>
  <si>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</si>
  <si>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</si>
  <si>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</si>
  <si>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</si>
  <si>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</si>
  <si>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</si>
  <si>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</si>
  <si>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</si>
  <si>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</si>
  <si>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</si>
  <si>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</si>
  <si>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</si>
  <si>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</si>
  <si>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</si>
  <si>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</si>
  <si>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</si>
  <si>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</si>
  <si>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</si>
  <si>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</si>
  <si>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</si>
  <si>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</si>
  <si>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</si>
  <si>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</si>
  <si>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</si>
  <si>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</si>
  <si>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</si>
  <si>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</si>
  <si>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</si>
  <si>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</si>
  <si>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</si>
  <si>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</si>
  <si>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</si>
  <si>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</si>
  <si>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</si>
  <si>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</si>
  <si>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</si>
  <si>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</si>
  <si>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</si>
  <si>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</si>
  <si>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</si>
  <si>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</si>
  <si>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</si>
  <si>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</si>
  <si>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</si>
  <si>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</si>
  <si>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</si>
  <si>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</si>
  <si>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</si>
  <si>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</si>
  <si>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</si>
  <si>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</si>
  <si>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</si>
  <si>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</si>
  <si>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</si>
  <si>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</si>
  <si>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</si>
  <si>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</si>
  <si>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</si>
  <si>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</si>
  <si>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</si>
  <si>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</si>
  <si>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</si>
  <si>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</si>
  <si>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</si>
  <si>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</si>
  <si>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</si>
  <si>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</si>
  <si>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</si>
  <si>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</si>
  <si>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</si>
  <si>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</si>
  <si>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</si>
  <si>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</si>
  <si>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</si>
  <si>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</si>
  <si>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</si>
  <si>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</si>
  <si>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</si>
  <si>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</si>
  <si>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</si>
  <si>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</si>
  <si>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</si>
  <si>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</si>
  <si>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</si>
  <si>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</si>
  <si>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</si>
  <si>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</si>
  <si>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</si>
  <si>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</si>
  <si>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</si>
  <si>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</si>
  <si>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</si>
  <si>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</si>
  <si>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</si>
  <si>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</si>
  <si>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</si>
  <si>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</si>
  <si>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</si>
  <si>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</si>
  <si>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</si>
  <si>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</si>
  <si>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</si>
  <si>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</si>
  <si>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</si>
  <si>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</si>
  <si>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</si>
  <si>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</si>
  <si>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</si>
  <si>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</si>
  <si>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</si>
  <si>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</si>
  <si>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</si>
  <si>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</si>
  <si>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</si>
  <si>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</si>
  <si>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</si>
  <si>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</si>
  <si>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</si>
  <si>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</si>
  <si>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</si>
  <si>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</si>
  <si>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</si>
  <si>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</si>
  <si>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</si>
  <si>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</si>
  <si>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</si>
  <si>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</si>
  <si>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</si>
  <si>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</si>
  <si>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</si>
  <si>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</si>
  <si>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</si>
  <si>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</si>
  <si>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</si>
  <si>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</si>
  <si>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</si>
  <si>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</si>
  <si>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</si>
  <si>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</si>
  <si>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</si>
  <si>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</si>
  <si>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</si>
  <si>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</si>
  <si>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</si>
  <si>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</si>
  <si>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</si>
  <si>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</si>
  <si>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</si>
  <si>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</si>
  <si>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</si>
  <si>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</si>
  <si>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</si>
  <si>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</si>
  <si>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</si>
  <si>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</si>
  <si>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</si>
  <si>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</si>
  <si>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</si>
  <si>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</si>
  <si>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</si>
  <si>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</si>
  <si>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</si>
  <si>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</si>
  <si>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</si>
  <si>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</si>
  <si>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</si>
  <si>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</si>
  <si>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</si>
  <si>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</si>
  <si>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</si>
  <si>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</si>
  <si>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</si>
  <si>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</si>
  <si>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</si>
  <si>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</si>
  <si>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</si>
  <si>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</si>
  <si>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</si>
  <si>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</si>
  <si>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</si>
  <si>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</si>
  <si>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</si>
  <si>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</si>
  <si>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</si>
  <si>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</si>
  <si>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</si>
  <si>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</si>
  <si>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</si>
  <si>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</si>
  <si>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</si>
  <si>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</si>
  <si>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</si>
  <si>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</si>
  <si>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</si>
  <si>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</si>
  <si>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</si>
  <si>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</si>
  <si>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</si>
  <si>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</si>
  <si>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</si>
  <si>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</si>
  <si>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</si>
  <si>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</si>
  <si>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</si>
  <si>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</si>
  <si>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</si>
  <si>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</si>
  <si>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</si>
  <si>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</si>
  <si>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</si>
  <si>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</si>
  <si>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</si>
  <si>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</si>
  <si>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</si>
  <si>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</si>
  <si>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</si>
  <si>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</si>
  <si>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</si>
  <si>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</si>
  <si>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</si>
  <si>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</si>
  <si>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</si>
  <si>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</si>
  <si>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</si>
  <si>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</si>
  <si>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</si>
  <si>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</si>
  <si>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</si>
  <si>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</si>
  <si>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</si>
  <si>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</si>
  <si>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</si>
  <si>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</si>
  <si>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</si>
  <si>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</si>
  <si>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</si>
  <si>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</si>
  <si>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</si>
  <si>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</si>
  <si>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</si>
  <si>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</si>
  <si>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</si>
  <si>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</si>
  <si>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</si>
  <si>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</si>
  <si>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</si>
  <si>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</si>
  <si>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</si>
  <si>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</si>
  <si>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</si>
  <si>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</si>
  <si>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</si>
  <si>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</si>
  <si>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</si>
  <si>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</si>
  <si>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</si>
  <si>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</si>
  <si>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</si>
  <si>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</si>
  <si>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</si>
  <si>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</si>
  <si>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</si>
  <si>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</si>
  <si>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</si>
  <si>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</si>
  <si>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</si>
  <si>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</si>
  <si>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</si>
  <si>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</si>
  <si>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</si>
  <si>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</si>
  <si>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</si>
  <si>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</si>
  <si>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</si>
  <si>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</si>
  <si>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</si>
  <si>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</si>
  <si>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</si>
  <si>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</si>
  <si>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</si>
  <si>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</si>
  <si>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</si>
  <si>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</si>
  <si>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</si>
  <si>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435-440</t>
  </si>
  <si>
    <t>465-475</t>
  </si>
  <si>
    <t>130-135</t>
  </si>
  <si>
    <t>663-668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</si>
  <si>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</si>
  <si>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</si>
  <si>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</si>
  <si>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</si>
  <si>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</si>
  <si>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</si>
  <si>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</si>
  <si>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</si>
  <si>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</si>
  <si>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AVI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</si>
  <si>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</si>
  <si>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</si>
  <si>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</si>
  <si>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</si>
  <si>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</si>
  <si>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</si>
  <si>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</si>
  <si>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BRANDBUCKT</t>
  </si>
  <si>
    <t>Part Profit of Rs.125/-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</si>
  <si>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</si>
  <si>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</si>
  <si>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</si>
  <si>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</si>
  <si>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</si>
  <si>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</si>
  <si>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</si>
  <si>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</si>
  <si>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</si>
  <si>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</si>
  <si>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</si>
  <si>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</si>
  <si>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</si>
  <si>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</si>
  <si>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</si>
  <si>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</si>
  <si>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</si>
  <si>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</si>
  <si>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</si>
  <si>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</si>
  <si>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</si>
  <si>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</si>
  <si>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</si>
  <si>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</si>
  <si>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</si>
  <si>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</si>
  <si>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</si>
  <si>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</si>
  <si>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</si>
  <si>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</si>
  <si>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</si>
  <si>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</si>
  <si>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</si>
  <si>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</si>
  <si>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</si>
  <si>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1468-1472</t>
  </si>
  <si>
    <t>1510-1530</t>
  </si>
  <si>
    <t>s</t>
  </si>
  <si>
    <t>OLGA TRADING PRIVATE LIMITED</t>
  </si>
  <si>
    <t>FRASER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</si>
  <si>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</si>
  <si>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</si>
  <si>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</si>
  <si>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</si>
  <si>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</si>
  <si>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</si>
  <si>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</si>
  <si>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</si>
  <si>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</si>
  <si>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</si>
  <si>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</si>
  <si>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</si>
  <si>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INVENTURE</t>
  </si>
  <si>
    <t>SRESTHA</t>
  </si>
  <si>
    <t>ADROIT FINANCIAL SERVICES PVT LTD</t>
  </si>
  <si>
    <t>GRAVITON RESEARCH CAPITAL LLP</t>
  </si>
  <si>
    <t>QE SECURITIES</t>
  </si>
  <si>
    <t>Inventure Gro &amp; Sec Ltd</t>
  </si>
  <si>
    <t>VISHWARAJ</t>
  </si>
  <si>
    <t>Vishwaraj Sugar Ind Ltd</t>
  </si>
  <si>
    <t>NSE</t>
  </si>
  <si>
    <t>1160-1180</t>
  </si>
  <si>
    <t>Profit of Rs.26.5/-</t>
  </si>
  <si>
    <t>Part Profit of Rs.7.5/-</t>
  </si>
  <si>
    <t>HINDCOPPER JAN FUT</t>
  </si>
  <si>
    <t>135-138</t>
  </si>
  <si>
    <t>613-617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</si>
  <si>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</si>
  <si>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</si>
  <si>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</si>
  <si>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</si>
  <si>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</si>
  <si>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</si>
  <si>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</si>
  <si>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</si>
  <si>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</si>
  <si>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</si>
  <si>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</si>
  <si>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ASCENSIVE</t>
  </si>
  <si>
    <t>EARUM</t>
  </si>
  <si>
    <t>GHANSHYAMBHAI MANSUKHBHAI KHAMBHAYATA</t>
  </si>
  <si>
    <t>JOHNPHARMA</t>
  </si>
  <si>
    <t>MFLINDIA</t>
  </si>
  <si>
    <t>SHERWOOD SECURITIES PVT LTD</t>
  </si>
  <si>
    <t>Profit of Rs.11/-</t>
  </si>
  <si>
    <t xml:space="preserve">ABCAPITAL </t>
  </si>
  <si>
    <t>134-135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</si>
  <si>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</si>
  <si>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</si>
  <si>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</si>
  <si>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</si>
  <si>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</si>
  <si>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</si>
  <si>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</si>
  <si>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</si>
  <si>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</si>
  <si>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1540-1550</t>
  </si>
  <si>
    <t>1600-1620</t>
  </si>
  <si>
    <t>Profit of Rs.8/-</t>
  </si>
  <si>
    <t>MCDOWELL-N JAN FUT</t>
  </si>
  <si>
    <t>955-965</t>
  </si>
  <si>
    <t>Profit of Rs.14.5/-</t>
  </si>
  <si>
    <t>Loss of Rs.26.5/-</t>
  </si>
  <si>
    <t>ANSHU MISHRA</t>
  </si>
  <si>
    <t>BANASFN</t>
  </si>
  <si>
    <t>GTL</t>
  </si>
  <si>
    <t>IDBI TRUSTEESHIP SERVICES LTD</t>
  </si>
  <si>
    <t>GTLINFRA</t>
  </si>
  <si>
    <t>M/S. PRARTHANA ENTERPRISES</t>
  </si>
  <si>
    <t>YUGA STOCKS AND COMMODITIES PRIVATE LIMITED  .</t>
  </si>
  <si>
    <t>BRIGHT</t>
  </si>
  <si>
    <t>Bright Solar Limited</t>
  </si>
  <si>
    <t>GTL Infrastructure Limite</t>
  </si>
  <si>
    <t>MOKSH</t>
  </si>
  <si>
    <t>Moksh Ornaments Limited</t>
  </si>
  <si>
    <t>Part Profit of Rs.5/-</t>
  </si>
  <si>
    <t>1200-1210</t>
  </si>
  <si>
    <t>1260-1280</t>
  </si>
  <si>
    <t>570-580</t>
  </si>
  <si>
    <t>Loss of Rs.4/-</t>
  </si>
  <si>
    <t>8.60-9</t>
  </si>
  <si>
    <t>MPHASIS JAN FUT</t>
  </si>
  <si>
    <t>3265-3275</t>
  </si>
  <si>
    <t>3350-3390</t>
  </si>
  <si>
    <t>ARCFIN</t>
  </si>
  <si>
    <t>EMRALD COMMERCIAL LIMITED</t>
  </si>
  <si>
    <t>HANSABEN BHARATKUMAR PATEL</t>
  </si>
  <si>
    <t>BGJL</t>
  </si>
  <si>
    <t>YACOOBALI AIYUB MOHAMMED</t>
  </si>
  <si>
    <t>ESPEON CONSULTING PRIVATE LIMITED.</t>
  </si>
  <si>
    <t>MINIBOSS CONSULTANCY PRIVATE LIMITED</t>
  </si>
  <si>
    <t>SHANTI PROPERTIES</t>
  </si>
  <si>
    <t>ANUPAM NARAIN GUPTA</t>
  </si>
  <si>
    <t>ESSARSEC</t>
  </si>
  <si>
    <t>HEMANT RATILAL SHAH</t>
  </si>
  <si>
    <t>SHEETAL</t>
  </si>
  <si>
    <t>ALKALI</t>
  </si>
  <si>
    <t>Alkali Metals Limited</t>
  </si>
  <si>
    <t>ANANT WEALTH CONSULTANTS PRIVATE LIMITED</t>
  </si>
  <si>
    <t>BCP</t>
  </si>
  <si>
    <t>B.C. Power Controls Ltd</t>
  </si>
  <si>
    <t>COFFEEDAY</t>
  </si>
  <si>
    <t>Coffee Day Enterprise Ltd</t>
  </si>
  <si>
    <t>DIL</t>
  </si>
  <si>
    <t>Debock Industries Limited</t>
  </si>
  <si>
    <t>ABHINANDAN DHANAPAL KHEMALAPURE</t>
  </si>
  <si>
    <t>ASHWIN STOCKS AND INVESTMENT PRIVATE LIMITED</t>
  </si>
  <si>
    <t>HI GROWTH CORPORATE SERVICES PVT LTD</t>
  </si>
  <si>
    <t>NIKUNJ KAUSHIK SHAH</t>
  </si>
  <si>
    <t>MITTAL</t>
  </si>
  <si>
    <t>Mittal Life Style Limited</t>
  </si>
  <si>
    <t>PRAKASHSTL</t>
  </si>
  <si>
    <t>Prakash Steelage Ltd</t>
  </si>
  <si>
    <t>SANCO</t>
  </si>
  <si>
    <t>Sanco Industries Ltd.</t>
  </si>
  <si>
    <t>SICAL</t>
  </si>
  <si>
    <t>Sical Logistics Limited</t>
  </si>
  <si>
    <t>VIVO</t>
  </si>
  <si>
    <t>Vivo Collab Solutions Ltd</t>
  </si>
  <si>
    <t>VIVEK KAUL</t>
  </si>
  <si>
    <t>LTS INVESTMENT FUND LTD</t>
  </si>
  <si>
    <t>Part Profit of Rs.95/-</t>
  </si>
  <si>
    <t>344-346</t>
  </si>
  <si>
    <t>380-400</t>
  </si>
  <si>
    <t>Profit of Rs.15/-</t>
  </si>
  <si>
    <t>AMBUJACEM  400 CE JAN</t>
  </si>
  <si>
    <t>218-219</t>
  </si>
  <si>
    <t>225-330</t>
  </si>
  <si>
    <t>ACEWIN</t>
  </si>
  <si>
    <t>SHESHACHALA PRASAD KUDUR NARAYANA</t>
  </si>
  <si>
    <t>ADISHAKTI</t>
  </si>
  <si>
    <t>ANKUSH JAIYA</t>
  </si>
  <si>
    <t>ANKIN</t>
  </si>
  <si>
    <t>ROHAN NARENDRA CHAPHEKAR</t>
  </si>
  <si>
    <t>SEEMA LOKESH KAPOOR</t>
  </si>
  <si>
    <t>ASHWIN KAMDAR (HUF)</t>
  </si>
  <si>
    <t>MUKESH COMMERCIAL PRIVATE LIMITED</t>
  </si>
  <si>
    <t>GREATFIN LEASING &amp; CREDIT LIMITED</t>
  </si>
  <si>
    <t>INDIVAR REALTORS PRIVATE LIMITED</t>
  </si>
  <si>
    <t>ABDULLAH JATUYA</t>
  </si>
  <si>
    <t>DAHYABHAI PATEL</t>
  </si>
  <si>
    <t>BHUMIKABEN PATEL</t>
  </si>
  <si>
    <t>ANKUR SHARMA</t>
  </si>
  <si>
    <t>KAPIL KUMAR SHARMA</t>
  </si>
  <si>
    <t>PURAV BHARATBHAI PATEL</t>
  </si>
  <si>
    <t>ELIXIR WEALTH MANAGEMENT PRIVATE LIMITED</t>
  </si>
  <si>
    <t>NANDA VISHWANATH MUDALIAR .</t>
  </si>
  <si>
    <t>AARNAH CAPITAL ADVISORS PVT LTD</t>
  </si>
  <si>
    <t>YOGESH JOTIRAM KALE</t>
  </si>
  <si>
    <t>AMIT HASMUKH PARIKH</t>
  </si>
  <si>
    <t>BRIDGESE</t>
  </si>
  <si>
    <t>CHANDRA SHEKER G</t>
  </si>
  <si>
    <t>CLARA</t>
  </si>
  <si>
    <t>DB (INTL) OWN TRADING</t>
  </si>
  <si>
    <t>CONART</t>
  </si>
  <si>
    <t>CHARMEE SHAH</t>
  </si>
  <si>
    <t>CRESSAN</t>
  </si>
  <si>
    <t>YUVIKA TRADEWING LLP</t>
  </si>
  <si>
    <t>UNITY DISTRIBUTORS PRIVATE LIMITED</t>
  </si>
  <si>
    <t>DECIPHER</t>
  </si>
  <si>
    <t>MULTIPLIER SHARE &amp; STOCK ADVISORS PRIVATE LIMITED</t>
  </si>
  <si>
    <t>DIAMANT</t>
  </si>
  <si>
    <t>ASHROJ CREDIT INDIA PRIVATE LIMITED</t>
  </si>
  <si>
    <t>DML</t>
  </si>
  <si>
    <t>ATUL M PALDECHA</t>
  </si>
  <si>
    <t>SHILPZZZ TECHNOLOGIES PRIVATE LIMITED</t>
  </si>
  <si>
    <t>SAMARTHPRABHUDASRAMANUJ</t>
  </si>
  <si>
    <t>SIMPLURIS TECHNOLOGIES PVT LTD .</t>
  </si>
  <si>
    <t>MIHIR VISHNUKUMAR PATEL</t>
  </si>
  <si>
    <t>AMITA MIHIR PATEL</t>
  </si>
  <si>
    <t>FIVEXTRADE</t>
  </si>
  <si>
    <t>FRANKLIN</t>
  </si>
  <si>
    <t>DHIRGA MARKETING PRIVATE LIMITED</t>
  </si>
  <si>
    <t>FORTUNATE INFRA DEVELOPERS PRIVATE LIMITED</t>
  </si>
  <si>
    <t>S K GROWTH FUND PVT LTD</t>
  </si>
  <si>
    <t>NEPTUNE FINANCIAL ADVISORY PRIVATE LIMITED</t>
  </si>
  <si>
    <t>GYANDEEP FINANCIAL ADVISORY PRIVATE LIMITED</t>
  </si>
  <si>
    <t>MANGESH VIJAY SHELAR</t>
  </si>
  <si>
    <t>SUFYAN BASHIR PATEL</t>
  </si>
  <si>
    <t>RAJNISH SANCHETI</t>
  </si>
  <si>
    <t>POONAM MAHESH SUPEDA</t>
  </si>
  <si>
    <t>GBFL</t>
  </si>
  <si>
    <t>GOODPOINT COMMODEAL PRIVATE LIMITED</t>
  </si>
  <si>
    <t>GOLDLINE</t>
  </si>
  <si>
    <t>INTELLCAP</t>
  </si>
  <si>
    <t>SHAH NISHITH</t>
  </si>
  <si>
    <t>RIDDHI TRADE SOLUTIONS PRIVATE LIMITED</t>
  </si>
  <si>
    <t>VISHAL BIPINCHANDRA DOSHI</t>
  </si>
  <si>
    <t>KOCL</t>
  </si>
  <si>
    <t>INDIGO TECH IND LIMITED</t>
  </si>
  <si>
    <t>KRYPTONQ</t>
  </si>
  <si>
    <t>AJITNATH MERCANTILE PRIVATE LIMITED</t>
  </si>
  <si>
    <t>MADHAVIPL</t>
  </si>
  <si>
    <t>NILMESH INFRABUILD LLP</t>
  </si>
  <si>
    <t>NEOINFRA</t>
  </si>
  <si>
    <t>MAPLE VENTURE SERVICES PRIVATE LTD</t>
  </si>
  <si>
    <t>NEWLIGHT</t>
  </si>
  <si>
    <t>MANISH NITIN THAKUR</t>
  </si>
  <si>
    <t>OMANSH</t>
  </si>
  <si>
    <t>KUMAR EXPORTS</t>
  </si>
  <si>
    <t>PURPLE</t>
  </si>
  <si>
    <t>HITESH KANTILAL PARMAR</t>
  </si>
  <si>
    <t>KALPESH RAJESHBHAI ZINZUVADIA</t>
  </si>
  <si>
    <t>PVVINFRA</t>
  </si>
  <si>
    <t>ANISH P BHATIA</t>
  </si>
  <si>
    <t>RADAAN</t>
  </si>
  <si>
    <t>SENTHIL TRADE AND BUSINESS LINKS PRIVATE LIMITED</t>
  </si>
  <si>
    <t>SACHEMT</t>
  </si>
  <si>
    <t>SATISHKUMAR KESHAVLAL SHAH</t>
  </si>
  <si>
    <t>ANKIT SATISHKUMAR SHAH</t>
  </si>
  <si>
    <t>CHETNABEN SATISHKUMAR SHAH</t>
  </si>
  <si>
    <t>SAWABUSI</t>
  </si>
  <si>
    <t>BHAVESH A VORA (HUF)</t>
  </si>
  <si>
    <t>SCANDENT</t>
  </si>
  <si>
    <t>SAREEN ENTERPRISES</t>
  </si>
  <si>
    <t>SEACOAST</t>
  </si>
  <si>
    <t>NOMURA SINGAPORE LIMITED</t>
  </si>
  <si>
    <t>SICLTD</t>
  </si>
  <si>
    <t>SMARTFIN</t>
  </si>
  <si>
    <t>PRAMOD ARORA</t>
  </si>
  <si>
    <t>SSPNFIN</t>
  </si>
  <si>
    <t>SARASWATHI KANDAGATLA</t>
  </si>
  <si>
    <t>VISHAL SURENDRA PARMAR</t>
  </si>
  <si>
    <t>STURDY</t>
  </si>
  <si>
    <t>PUNJAB NATIONAL BANK</t>
  </si>
  <si>
    <t>SUJALA</t>
  </si>
  <si>
    <t>TAPAS KUMAR SINGHA</t>
  </si>
  <si>
    <t>GLASSEYE TRADERS PRIVATE LIMITED</t>
  </si>
  <si>
    <t>SUPERIOR</t>
  </si>
  <si>
    <t>ORION RETAIL PRIVATE LIMITED</t>
  </si>
  <si>
    <t>VAIBHAV VASHIST</t>
  </si>
  <si>
    <t>ORION RETAIL PVT LTD</t>
  </si>
  <si>
    <t>SVPHOUSING</t>
  </si>
  <si>
    <t>SKG ASSETS AND HOLDINGS PRIVATE LIMITED</t>
  </si>
  <si>
    <t>TOYAMIND</t>
  </si>
  <si>
    <t>NAYAN NARESHCHANDRA SHAH</t>
  </si>
  <si>
    <t>TUSHAR NARESHCHANDRA SHAH</t>
  </si>
  <si>
    <t>TRIOMERC</t>
  </si>
  <si>
    <t>MAHENDRA SAMPAT PAWAR</t>
  </si>
  <si>
    <t>VAMA</t>
  </si>
  <si>
    <t>GOENKA BUSINESS &amp; FINANCE LIMITED</t>
  </si>
  <si>
    <t>GAYITHRI KISHOR</t>
  </si>
  <si>
    <t>RAVISHANKAR GOGINENI</t>
  </si>
  <si>
    <t>JAYA BHARATHI RAPARLA</t>
  </si>
  <si>
    <t>RADHA KRISHNA R V</t>
  </si>
  <si>
    <t>NEKKANTI RAMESH KUMAR</t>
  </si>
  <si>
    <t>TONDAPU</t>
  </si>
  <si>
    <t>SAINAREN PROPERTIES PRIVATE LIMITED</t>
  </si>
  <si>
    <t>ALACRITY SECURITIES LIMITED</t>
  </si>
  <si>
    <t>VIAANINDUS</t>
  </si>
  <si>
    <t>VIRTUALG</t>
  </si>
  <si>
    <t>WAA</t>
  </si>
  <si>
    <t>SHAGUN BARTER PRIVATE LIMITED</t>
  </si>
  <si>
    <t>WARDINMOBI</t>
  </si>
  <si>
    <t>WITS</t>
  </si>
  <si>
    <t>YOGESH JAYANTILAL GANDHI</t>
  </si>
  <si>
    <t>GORDHANBHAI VALLABHBHAI SATANI</t>
  </si>
  <si>
    <t>SOCIETE GENERALE</t>
  </si>
  <si>
    <t>ALPA</t>
  </si>
  <si>
    <t>Alpa Laboratories Limited</t>
  </si>
  <si>
    <t>XTX MARKETS LLP</t>
  </si>
  <si>
    <t>ARIES</t>
  </si>
  <si>
    <t>Aries Agro Limited</t>
  </si>
  <si>
    <t>JATESH JAIN</t>
  </si>
  <si>
    <t>Asian Granito India Limit</t>
  </si>
  <si>
    <t>VIGNESH</t>
  </si>
  <si>
    <t>BALPHARMA</t>
  </si>
  <si>
    <t>Bal Pharma Limited</t>
  </si>
  <si>
    <t>BURNPUR</t>
  </si>
  <si>
    <t>Burnpur Cement Limited</t>
  </si>
  <si>
    <t>DB INTERNATIONAL STOCK BROKERS LIMITED</t>
  </si>
  <si>
    <t>QNANCE RESEARCH CAPITAL LLP</t>
  </si>
  <si>
    <t>NK SECURITIES RESEARCH PRIVATE LIMITED</t>
  </si>
  <si>
    <t>DHWAJA SHARES &amp; SECURITIES PVT LTD</t>
  </si>
  <si>
    <t>SPRING VENTURES</t>
  </si>
  <si>
    <t>KRG POLYCHEM PRIVATE LIMITED</t>
  </si>
  <si>
    <t>FOCE</t>
  </si>
  <si>
    <t>Foce India Limited</t>
  </si>
  <si>
    <t>INTELLECT STOCK BROKING LIMITED</t>
  </si>
  <si>
    <t>SPARC INTEGRATED SOLUTIONS LLP</t>
  </si>
  <si>
    <t>GLOBE</t>
  </si>
  <si>
    <t>Globe Textiles (I) Ltd.</t>
  </si>
  <si>
    <t>SAIRAM INFRATRADE LLP</t>
  </si>
  <si>
    <t>GODHA</t>
  </si>
  <si>
    <t>Godha Cabcon Insulat Ltd</t>
  </si>
  <si>
    <t>SHIKHAR  GUPTA</t>
  </si>
  <si>
    <t>ALOK KUMAR (HUF)</t>
  </si>
  <si>
    <t>GLOBAL  INFOWAYS</t>
  </si>
  <si>
    <t>JALAN</t>
  </si>
  <si>
    <t>Jalan Transolu. India Ltd</t>
  </si>
  <si>
    <t>JSWISPL</t>
  </si>
  <si>
    <t>JSW Ispat Spe Pro Ltd</t>
  </si>
  <si>
    <t>RISHI AGARWAL</t>
  </si>
  <si>
    <t>MICEL</t>
  </si>
  <si>
    <t>MIC Electronics Ltd</t>
  </si>
  <si>
    <t>PARTYCRUS</t>
  </si>
  <si>
    <t>Party Cruisers Limited</t>
  </si>
  <si>
    <t>KALPESH JAVERILAL OSWAL</t>
  </si>
  <si>
    <t>RAYMOND</t>
  </si>
  <si>
    <t>Raymond Ltd.</t>
  </si>
  <si>
    <t>REVATHI</t>
  </si>
  <si>
    <t>Revathi Equipment Limited</t>
  </si>
  <si>
    <t>JIGNEY BHACHECH (HUF)</t>
  </si>
  <si>
    <t>RIIL</t>
  </si>
  <si>
    <t>Reliance Indl Infra Ltd</t>
  </si>
  <si>
    <t>SANGINITA</t>
  </si>
  <si>
    <t>Sanginita Chemicals Limit</t>
  </si>
  <si>
    <t>SDBL-RE</t>
  </si>
  <si>
    <t>Som Distill &amp; Brew Ltd</t>
  </si>
  <si>
    <t>SURA SECURITIES PRIVATE LIMITED</t>
  </si>
  <si>
    <t>MANSI SHARES &amp; STOCK ADVISORS PVT LTD</t>
  </si>
  <si>
    <t>D P JAIN AND CO INFRASTRUCTURE PRIVATE LIMITED</t>
  </si>
  <si>
    <t>SIGACHI</t>
  </si>
  <si>
    <t>Sigachi Industries Ltd</t>
  </si>
  <si>
    <t>B.W.TRADERS</t>
  </si>
  <si>
    <t>SPLIL</t>
  </si>
  <si>
    <t>SPL Industries Limited</t>
  </si>
  <si>
    <t>YOGESH KUMAR GAWANDE</t>
  </si>
  <si>
    <t>AMJUMBO</t>
  </si>
  <si>
    <t>A and M Jumbo Bags Ltd</t>
  </si>
  <si>
    <t>PIYUSHKUMAR THUMAR</t>
  </si>
  <si>
    <t>DSP INVESTMENT MANAGERS PVT LTD</t>
  </si>
  <si>
    <t>NANALAL BHANJI DUDHAIYA</t>
  </si>
  <si>
    <t>MADHU DEVI GODHA</t>
  </si>
  <si>
    <t>DEEPESH PAHADIYA</t>
  </si>
  <si>
    <t>JAIBALAJI</t>
  </si>
  <si>
    <t>Jai Balaji Industries Ltd</t>
  </si>
  <si>
    <t>MAHABALI ENTERPRISES PRIVATE LIMITED</t>
  </si>
  <si>
    <t>VIKAS  GUPTA</t>
  </si>
  <si>
    <t>JIYAECO</t>
  </si>
  <si>
    <t>Jiya Eco-Products Ltd</t>
  </si>
  <si>
    <t>INFOSENSE PRIVATE LIMITED</t>
  </si>
  <si>
    <t>LASA</t>
  </si>
  <si>
    <t>Lasa Supergenerics Ltd</t>
  </si>
  <si>
    <t>BNP ENTERPRISES</t>
  </si>
  <si>
    <t>PRITIKAUTO</t>
  </si>
  <si>
    <t>Pritika Auto Indus Ltd</t>
  </si>
  <si>
    <t>RAJESH MIRCHUMAL SADHWANI</t>
  </si>
  <si>
    <t>QUADPRO</t>
  </si>
  <si>
    <t>Quadpro ITeS Limited</t>
  </si>
  <si>
    <t>ABHISHEK PARWAL</t>
  </si>
  <si>
    <t>QUINTEGRA</t>
  </si>
  <si>
    <t>Quintegra Solutions Ltd</t>
  </si>
  <si>
    <t>HITEN BHIKHABHAI  CHOTALIYA</t>
  </si>
  <si>
    <t>MANGLA S. RATHOD</t>
  </si>
  <si>
    <t>SAHI TRADING PRIVATE LIMITED</t>
  </si>
  <si>
    <t>SUBHASH P RATHOD</t>
  </si>
  <si>
    <t>SUBHASH PHOOTARMAL RATHOD</t>
  </si>
  <si>
    <t>RATHOD SAAJAN S</t>
  </si>
  <si>
    <t>SHRADHA</t>
  </si>
  <si>
    <t>Shradha Infraprojects Ltd</t>
  </si>
  <si>
    <t>NAINESH G AGRAWAL</t>
  </si>
  <si>
    <t>SYED WAJID ALI SHAH KADRI</t>
  </si>
  <si>
    <t>UFO</t>
  </si>
  <si>
    <t>UFO Moviez India Ltd.</t>
  </si>
  <si>
    <t>SAVVY CAPITAL ADVISORS LLP</t>
  </si>
  <si>
    <t>ARYAMAN CAPITAL MARKETS LIMITED</t>
  </si>
  <si>
    <t>VINOD HARILAL JHAVERI</t>
  </si>
  <si>
    <t>S K GROWTH FUND PVT.LTD.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</si>
</sst>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1" fontId="1" fillId="21" borderId="1" xfId="0" applyNumberFormat="1" applyFont="1" applyFill="1" applyBorder="1" applyAlignment="1">
      <alignment horizontal="center" vertical="center" wrapText="1"/>
    </xf>
    <xf numFmtId="167" fontId="1" fillId="21" borderId="1" xfId="0" applyNumberFormat="1" applyFont="1" applyFill="1" applyBorder="1" applyAlignment="1">
      <alignment horizontal="center" vertical="center"/>
    </xf>
    <xf numFmtId="167" fontId="1" fillId="21" borderId="1" xfId="0" applyNumberFormat="1" applyFont="1" applyFill="1" applyBorder="1" applyAlignment="1">
      <alignment horizontal="left"/>
    </xf>
    <xf numFmtId="0" fontId="1" fillId="22" borderId="1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/>
    </xf>
    <xf numFmtId="2" fontId="1" fillId="22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0" fontId="35" fillId="20" borderId="21" xfId="0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16" fontId="35" fillId="20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20" borderId="21" xfId="0" applyFont="1" applyFill="1" applyBorder="1" applyAlignment="1">
      <alignment horizontal="center" vertical="center"/>
    </xf>
    <xf numFmtId="0" fontId="36" fillId="19" borderId="22" xfId="0" applyFont="1" applyFill="1" applyBorder="1" applyAlignment="1">
      <alignment horizontal="center" vertical="center"/>
    </xf>
    <xf numFmtId="2" fontId="36" fillId="19" borderId="22" xfId="0" applyNumberFormat="1" applyFont="1" applyFill="1" applyBorder="1" applyAlignment="1">
      <alignment horizontal="center" vertical="center"/>
    </xf>
    <xf numFmtId="43" fontId="36" fillId="24" borderId="22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2" fontId="36" fillId="20" borderId="21" xfId="0" applyNumberFormat="1" applyFont="1" applyFill="1" applyBorder="1" applyAlignment="1">
      <alignment horizontal="center" vertical="center"/>
    </xf>
    <xf numFmtId="166" fontId="36" fillId="20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16" fontId="36" fillId="20" borderId="21" xfId="0" applyNumberFormat="1" applyFont="1" applyFill="1" applyBorder="1" applyAlignment="1">
      <alignment horizontal="center" vertical="center"/>
    </xf>
    <xf numFmtId="0" fontId="35" fillId="20" borderId="21" xfId="0" applyFont="1" applyFill="1" applyBorder="1"/>
    <xf numFmtId="0" fontId="43" fillId="25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16" fontId="36" fillId="6" borderId="2" xfId="0" applyNumberFormat="1" applyFont="1" applyFill="1" applyBorder="1" applyAlignment="1">
      <alignment horizontal="center" vertical="center"/>
    </xf>
    <xf numFmtId="16" fontId="36" fillId="16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43" fillId="13" borderId="21" xfId="0" applyFont="1" applyFill="1" applyBorder="1" applyAlignment="1"/>
    <xf numFmtId="0" fontId="36" fillId="16" borderId="22" xfId="0" applyFont="1" applyFill="1" applyBorder="1" applyAlignment="1">
      <alignment horizontal="center" vertical="center"/>
    </xf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2" xfId="0" applyNumberFormat="1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1" fillId="11" borderId="1" xfId="0" applyNumberFormat="1" applyFont="1" applyFill="1" applyBorder="1" applyAlignment="1">
      <alignment horizontal="center" vertical="center" wrapText="1"/>
    </xf>
    <xf numFmtId="167" fontId="1" fillId="11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left"/>
    </xf>
    <xf numFmtId="0" fontId="1" fillId="25" borderId="1" xfId="0" applyFont="1" applyFill="1" applyBorder="1" applyAlignment="1">
      <alignment horizontal="center"/>
    </xf>
    <xf numFmtId="2" fontId="1" fillId="25" borderId="1" xfId="0" applyNumberFormat="1" applyFont="1" applyFill="1" applyBorder="1" applyAlignment="1">
      <alignment horizontal="center" vertical="center"/>
    </xf>
    <xf numFmtId="0" fontId="42" fillId="0" borderId="21" xfId="0" applyFont="1" applyBorder="1"/>
    <xf numFmtId="0" fontId="0" fillId="0" borderId="21" xfId="0" applyBorder="1"/>
    <xf numFmtId="16" fontId="37" fillId="6" borderId="2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0" fillId="13" borderId="0" xfId="0" applyFont="1" applyFill="1" applyAlignment="1">
      <alignment horizontal="center"/>
    </xf>
    <xf numFmtId="165" fontId="35" fillId="14" borderId="21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>
      <alignment horizontal="center"/>
    </xf>
    <xf numFmtId="0" fontId="0" fillId="25" borderId="0" xfId="0" applyFont="1" applyFill="1" applyAlignment="1">
      <alignment horizontal="center"/>
    </xf>
    <xf numFmtId="165" fontId="29" fillId="20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44579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7" sqref="D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44579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6" t="s">
        <v>16</v>
      </c>
      <c r="B9" s="458" t="s">
        <v>17</v>
      </c>
      <c r="C9" s="458" t="s">
        <v>18</v>
      </c>
      <c r="D9" s="458" t="s">
        <v>19</v>
      </c>
      <c r="E9" s="26" t="s">
        <v>20</v>
      </c>
      <c r="F9" s="26" t="s">
        <v>21</v>
      </c>
      <c r="G9" s="453" t="s">
        <v>22</v>
      </c>
      <c r="H9" s="454"/>
      <c r="I9" s="455"/>
      <c r="J9" s="453" t="s">
        <v>23</v>
      </c>
      <c r="K9" s="454"/>
      <c r="L9" s="455"/>
      <c r="M9" s="26"/>
      <c r="N9" s="27"/>
      <c r="O9" s="27"/>
      <c r="P9" s="27"/>
    </row>
    <row r="10" spans="1:16" ht="59.25" customHeight="1">
      <c r="A10" s="457"/>
      <c r="B10" s="459"/>
      <c r="C10" s="459"/>
      <c r="D10" s="45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38368.199999999997</v>
      </c>
      <c r="F11" s="35">
        <v>38444.700000000004</v>
      </c>
      <c r="G11" s="36">
        <v>38174.500000000007</v>
      </c>
      <c r="H11" s="36">
        <v>37980.800000000003</v>
      </c>
      <c r="I11" s="36">
        <v>37710.600000000006</v>
      </c>
      <c r="J11" s="36">
        <v>38638.400000000009</v>
      </c>
      <c r="K11" s="36">
        <v>38908.600000000006</v>
      </c>
      <c r="L11" s="36">
        <v>39102.30000000001</v>
      </c>
      <c r="M11" s="37">
        <v>38714.9</v>
      </c>
      <c r="N11" s="37">
        <v>38251</v>
      </c>
      <c r="O11" s="38">
        <v>2390450</v>
      </c>
      <c r="P11" s="39">
        <v>-3.6678128581848495E-3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18336.599999999999</v>
      </c>
      <c r="F12" s="40">
        <v>18307.033333333333</v>
      </c>
      <c r="G12" s="41">
        <v>18264.066666666666</v>
      </c>
      <c r="H12" s="41">
        <v>18191.533333333333</v>
      </c>
      <c r="I12" s="41">
        <v>18148.566666666666</v>
      </c>
      <c r="J12" s="41">
        <v>18379.566666666666</v>
      </c>
      <c r="K12" s="41">
        <v>18422.533333333333</v>
      </c>
      <c r="L12" s="41">
        <v>18495.066666666666</v>
      </c>
      <c r="M12" s="31">
        <v>18350</v>
      </c>
      <c r="N12" s="31">
        <v>18234.5</v>
      </c>
      <c r="O12" s="42">
        <v>11724450</v>
      </c>
      <c r="P12" s="43">
        <v>1.7270550262897599E-2</v>
      </c>
    </row>
    <row r="13" spans="1:16" ht="12.75" customHeight="1">
      <c r="A13" s="31">
        <v>3</v>
      </c>
      <c r="B13" s="32" t="s">
        <v>35</v>
      </c>
      <c r="C13" s="33" t="s">
        <v>834</v>
      </c>
      <c r="D13" s="34">
        <v>44586</v>
      </c>
      <c r="E13" s="40">
        <v>18583.45</v>
      </c>
      <c r="F13" s="40">
        <v>18594.166666666668</v>
      </c>
      <c r="G13" s="41">
        <v>18489.333333333336</v>
      </c>
      <c r="H13" s="41">
        <v>18395.216666666667</v>
      </c>
      <c r="I13" s="41">
        <v>18290.383333333335</v>
      </c>
      <c r="J13" s="41">
        <v>18688.283333333336</v>
      </c>
      <c r="K13" s="41">
        <v>18793.116666666672</v>
      </c>
      <c r="L13" s="41">
        <v>18887.233333333337</v>
      </c>
      <c r="M13" s="31">
        <v>18699</v>
      </c>
      <c r="N13" s="31">
        <v>18500.05</v>
      </c>
      <c r="O13" s="42">
        <v>4120</v>
      </c>
      <c r="P13" s="43">
        <v>0.24096385542168675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1111.45</v>
      </c>
      <c r="F14" s="40">
        <v>1109.2333333333333</v>
      </c>
      <c r="G14" s="41">
        <v>1098.6666666666667</v>
      </c>
      <c r="H14" s="41">
        <v>1085.8833333333334</v>
      </c>
      <c r="I14" s="41">
        <v>1075.3166666666668</v>
      </c>
      <c r="J14" s="41">
        <v>1122.0166666666667</v>
      </c>
      <c r="K14" s="41">
        <v>1132.5833333333333</v>
      </c>
      <c r="L14" s="41">
        <v>1145.3666666666666</v>
      </c>
      <c r="M14" s="31">
        <v>1119.8</v>
      </c>
      <c r="N14" s="31">
        <v>1096.45</v>
      </c>
      <c r="O14" s="42">
        <v>2054450</v>
      </c>
      <c r="P14" s="43">
        <v>2.8948488718603661E-2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17592.900000000001</v>
      </c>
      <c r="F15" s="40">
        <v>17711.633333333335</v>
      </c>
      <c r="G15" s="41">
        <v>17441.26666666667</v>
      </c>
      <c r="H15" s="41">
        <v>17289.633333333335</v>
      </c>
      <c r="I15" s="41">
        <v>17019.26666666667</v>
      </c>
      <c r="J15" s="41">
        <v>17863.26666666667</v>
      </c>
      <c r="K15" s="41">
        <v>18133.633333333331</v>
      </c>
      <c r="L15" s="41">
        <v>18285.26666666667</v>
      </c>
      <c r="M15" s="31">
        <v>17982</v>
      </c>
      <c r="N15" s="31">
        <v>17560</v>
      </c>
      <c r="O15" s="42">
        <v>58050</v>
      </c>
      <c r="P15" s="43">
        <v>4.4064748201438846E-2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132.69999999999999</v>
      </c>
      <c r="F16" s="40">
        <v>133.68333333333331</v>
      </c>
      <c r="G16" s="41">
        <v>131.16666666666663</v>
      </c>
      <c r="H16" s="41">
        <v>129.63333333333333</v>
      </c>
      <c r="I16" s="41">
        <v>127.11666666666665</v>
      </c>
      <c r="J16" s="41">
        <v>135.21666666666661</v>
      </c>
      <c r="K16" s="41">
        <v>137.73333333333332</v>
      </c>
      <c r="L16" s="41">
        <v>139.26666666666659</v>
      </c>
      <c r="M16" s="31">
        <v>136.19999999999999</v>
      </c>
      <c r="N16" s="31">
        <v>132.15</v>
      </c>
      <c r="O16" s="42">
        <v>15910400</v>
      </c>
      <c r="P16" s="43">
        <v>-2.4021592442645075E-2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312.89999999999998</v>
      </c>
      <c r="F17" s="40">
        <v>312.18333333333334</v>
      </c>
      <c r="G17" s="41">
        <v>307.91666666666669</v>
      </c>
      <c r="H17" s="41">
        <v>302.93333333333334</v>
      </c>
      <c r="I17" s="41">
        <v>298.66666666666669</v>
      </c>
      <c r="J17" s="41">
        <v>317.16666666666669</v>
      </c>
      <c r="K17" s="41">
        <v>321.43333333333334</v>
      </c>
      <c r="L17" s="41">
        <v>326.41666666666669</v>
      </c>
      <c r="M17" s="31">
        <v>316.45</v>
      </c>
      <c r="N17" s="31">
        <v>307.2</v>
      </c>
      <c r="O17" s="42">
        <v>11824800</v>
      </c>
      <c r="P17" s="43">
        <v>-5.2499999999999998E-2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2385.4499999999998</v>
      </c>
      <c r="F18" s="40">
        <v>2362.2833333333333</v>
      </c>
      <c r="G18" s="41">
        <v>2326.7166666666667</v>
      </c>
      <c r="H18" s="41">
        <v>2267.9833333333336</v>
      </c>
      <c r="I18" s="41">
        <v>2232.416666666667</v>
      </c>
      <c r="J18" s="41">
        <v>2421.0166666666664</v>
      </c>
      <c r="K18" s="41">
        <v>2456.583333333333</v>
      </c>
      <c r="L18" s="41">
        <v>2515.3166666666662</v>
      </c>
      <c r="M18" s="31">
        <v>2397.85</v>
      </c>
      <c r="N18" s="31">
        <v>2303.5500000000002</v>
      </c>
      <c r="O18" s="42">
        <v>3145250</v>
      </c>
      <c r="P18" s="43">
        <v>4.095647857024657E-2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1880.7</v>
      </c>
      <c r="F19" s="40">
        <v>1880.5</v>
      </c>
      <c r="G19" s="41">
        <v>1858</v>
      </c>
      <c r="H19" s="41">
        <v>1835.3</v>
      </c>
      <c r="I19" s="41">
        <v>1812.8</v>
      </c>
      <c r="J19" s="41">
        <v>1903.2</v>
      </c>
      <c r="K19" s="41">
        <v>1925.7</v>
      </c>
      <c r="L19" s="41">
        <v>1948.4</v>
      </c>
      <c r="M19" s="31">
        <v>1903</v>
      </c>
      <c r="N19" s="31">
        <v>1857.8</v>
      </c>
      <c r="O19" s="42">
        <v>21931500</v>
      </c>
      <c r="P19" s="43">
        <v>8.3216477782119946E-3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781.65</v>
      </c>
      <c r="F20" s="40">
        <v>783.23333333333323</v>
      </c>
      <c r="G20" s="41">
        <v>774.56666666666649</v>
      </c>
      <c r="H20" s="41">
        <v>767.48333333333323</v>
      </c>
      <c r="I20" s="41">
        <v>758.81666666666649</v>
      </c>
      <c r="J20" s="41">
        <v>790.31666666666649</v>
      </c>
      <c r="K20" s="41">
        <v>798.98333333333323</v>
      </c>
      <c r="L20" s="41">
        <v>806.06666666666649</v>
      </c>
      <c r="M20" s="31">
        <v>791.9</v>
      </c>
      <c r="N20" s="31">
        <v>776.15</v>
      </c>
      <c r="O20" s="42">
        <v>89333750</v>
      </c>
      <c r="P20" s="43">
        <v>5.3738482098895689E-3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3592.65</v>
      </c>
      <c r="F21" s="40">
        <v>3611.3166666666671</v>
      </c>
      <c r="G21" s="41">
        <v>3566.733333333334</v>
      </c>
      <c r="H21" s="41">
        <v>3540.8166666666671</v>
      </c>
      <c r="I21" s="41">
        <v>3496.233333333334</v>
      </c>
      <c r="J21" s="41">
        <v>3637.233333333334</v>
      </c>
      <c r="K21" s="41">
        <v>3681.8166666666671</v>
      </c>
      <c r="L21" s="41">
        <v>3707.733333333334</v>
      </c>
      <c r="M21" s="31">
        <v>3655.9</v>
      </c>
      <c r="N21" s="31">
        <v>3585.4</v>
      </c>
      <c r="O21" s="42">
        <v>250200</v>
      </c>
      <c r="P21" s="43">
        <v>-8.7163232963549924E-3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658.45</v>
      </c>
      <c r="F22" s="40">
        <v>655.15</v>
      </c>
      <c r="G22" s="41">
        <v>644.54999999999995</v>
      </c>
      <c r="H22" s="41">
        <v>630.65</v>
      </c>
      <c r="I22" s="41">
        <v>620.04999999999995</v>
      </c>
      <c r="J22" s="41">
        <v>669.05</v>
      </c>
      <c r="K22" s="41">
        <v>679.65000000000009</v>
      </c>
      <c r="L22" s="41">
        <v>693.55</v>
      </c>
      <c r="M22" s="31">
        <v>665.75</v>
      </c>
      <c r="N22" s="31">
        <v>641.25</v>
      </c>
      <c r="O22" s="42">
        <v>9984000</v>
      </c>
      <c r="P22" s="43">
        <v>2.6109660574412533E-3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408.05</v>
      </c>
      <c r="F23" s="40">
        <v>404.35000000000008</v>
      </c>
      <c r="G23" s="41">
        <v>398.80000000000018</v>
      </c>
      <c r="H23" s="41">
        <v>389.55000000000013</v>
      </c>
      <c r="I23" s="41">
        <v>384.00000000000023</v>
      </c>
      <c r="J23" s="41">
        <v>413.60000000000014</v>
      </c>
      <c r="K23" s="41">
        <v>419.15</v>
      </c>
      <c r="L23" s="41">
        <v>428.40000000000009</v>
      </c>
      <c r="M23" s="31">
        <v>409.9</v>
      </c>
      <c r="N23" s="31">
        <v>395.1</v>
      </c>
      <c r="O23" s="42">
        <v>13194000</v>
      </c>
      <c r="P23" s="43">
        <v>4.9642004773269688E-2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802.6</v>
      </c>
      <c r="F24" s="40">
        <v>800.5333333333333</v>
      </c>
      <c r="G24" s="41">
        <v>794.06666666666661</v>
      </c>
      <c r="H24" s="41">
        <v>785.5333333333333</v>
      </c>
      <c r="I24" s="41">
        <v>779.06666666666661</v>
      </c>
      <c r="J24" s="41">
        <v>809.06666666666661</v>
      </c>
      <c r="K24" s="41">
        <v>815.5333333333333</v>
      </c>
      <c r="L24" s="41">
        <v>824.06666666666661</v>
      </c>
      <c r="M24" s="31">
        <v>807</v>
      </c>
      <c r="N24" s="31">
        <v>792</v>
      </c>
      <c r="O24" s="42">
        <v>1953700</v>
      </c>
      <c r="P24" s="43">
        <v>-2.3101155057752887E-2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4917.1000000000004</v>
      </c>
      <c r="F25" s="40">
        <v>4940.05</v>
      </c>
      <c r="G25" s="41">
        <v>4882.3</v>
      </c>
      <c r="H25" s="41">
        <v>4847.5</v>
      </c>
      <c r="I25" s="41">
        <v>4789.75</v>
      </c>
      <c r="J25" s="41">
        <v>4974.8500000000004</v>
      </c>
      <c r="K25" s="41">
        <v>5032.6000000000004</v>
      </c>
      <c r="L25" s="41">
        <v>5067.4000000000005</v>
      </c>
      <c r="M25" s="31">
        <v>4997.8</v>
      </c>
      <c r="N25" s="31">
        <v>4905.25</v>
      </c>
      <c r="O25" s="42">
        <v>2451500</v>
      </c>
      <c r="P25" s="43">
        <v>8.3290488431876607E-3</v>
      </c>
    </row>
    <row r="26" spans="1:16" ht="12.75" customHeight="1">
      <c r="A26" s="31">
        <v>16</v>
      </c>
      <c r="B26" s="275" t="s">
        <v>49</v>
      </c>
      <c r="C26" s="33" t="s">
        <v>54</v>
      </c>
      <c r="D26" s="34">
        <v>44588</v>
      </c>
      <c r="E26" s="40">
        <v>243.65</v>
      </c>
      <c r="F26" s="40">
        <v>240.01666666666665</v>
      </c>
      <c r="G26" s="41">
        <v>235.6333333333333</v>
      </c>
      <c r="H26" s="41">
        <v>227.61666666666665</v>
      </c>
      <c r="I26" s="41">
        <v>223.23333333333329</v>
      </c>
      <c r="J26" s="41">
        <v>248.0333333333333</v>
      </c>
      <c r="K26" s="41">
        <v>252.41666666666663</v>
      </c>
      <c r="L26" s="41">
        <v>260.43333333333328</v>
      </c>
      <c r="M26" s="31">
        <v>244.4</v>
      </c>
      <c r="N26" s="31">
        <v>232</v>
      </c>
      <c r="O26" s="42">
        <v>10867500</v>
      </c>
      <c r="P26" s="43">
        <v>4.1946308724832217E-2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139.9</v>
      </c>
      <c r="F27" s="40">
        <v>139.98333333333332</v>
      </c>
      <c r="G27" s="41">
        <v>137.71666666666664</v>
      </c>
      <c r="H27" s="41">
        <v>135.53333333333333</v>
      </c>
      <c r="I27" s="41">
        <v>133.26666666666665</v>
      </c>
      <c r="J27" s="41">
        <v>142.16666666666663</v>
      </c>
      <c r="K27" s="41">
        <v>144.43333333333334</v>
      </c>
      <c r="L27" s="41">
        <v>146.61666666666662</v>
      </c>
      <c r="M27" s="31">
        <v>142.25</v>
      </c>
      <c r="N27" s="31">
        <v>137.80000000000001</v>
      </c>
      <c r="O27" s="42">
        <v>34227000</v>
      </c>
      <c r="P27" s="43">
        <v>6.9309714607057496E-2</v>
      </c>
    </row>
    <row r="28" spans="1:16" ht="12.75" customHeight="1">
      <c r="A28" s="31">
        <v>18</v>
      </c>
      <c r="B28" s="276" t="s">
        <v>56</v>
      </c>
      <c r="C28" s="33" t="s">
        <v>57</v>
      </c>
      <c r="D28" s="34">
        <v>44588</v>
      </c>
      <c r="E28" s="40">
        <v>3394.8</v>
      </c>
      <c r="F28" s="40">
        <v>3380.2666666666664</v>
      </c>
      <c r="G28" s="41">
        <v>3348.0333333333328</v>
      </c>
      <c r="H28" s="41">
        <v>3301.2666666666664</v>
      </c>
      <c r="I28" s="41">
        <v>3269.0333333333328</v>
      </c>
      <c r="J28" s="41">
        <v>3427.0333333333328</v>
      </c>
      <c r="K28" s="41">
        <v>3459.2666666666664</v>
      </c>
      <c r="L28" s="41">
        <v>3506.0333333333328</v>
      </c>
      <c r="M28" s="31">
        <v>3412.5</v>
      </c>
      <c r="N28" s="31">
        <v>3333.5</v>
      </c>
      <c r="O28" s="42">
        <v>3874650</v>
      </c>
      <c r="P28" s="43">
        <v>2.8017670235205159E-2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2477.4499999999998</v>
      </c>
      <c r="F29" s="40">
        <v>2489.5333333333333</v>
      </c>
      <c r="G29" s="41">
        <v>2444.0666666666666</v>
      </c>
      <c r="H29" s="41">
        <v>2410.6833333333334</v>
      </c>
      <c r="I29" s="41">
        <v>2365.2166666666667</v>
      </c>
      <c r="J29" s="41">
        <v>2522.9166666666665</v>
      </c>
      <c r="K29" s="41">
        <v>2568.3833333333328</v>
      </c>
      <c r="L29" s="41">
        <v>2601.7666666666664</v>
      </c>
      <c r="M29" s="31">
        <v>2535</v>
      </c>
      <c r="N29" s="31">
        <v>2456.15</v>
      </c>
      <c r="O29" s="42">
        <v>1064525</v>
      </c>
      <c r="P29" s="43">
        <v>8.919527293190771E-2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10662.9</v>
      </c>
      <c r="F30" s="40">
        <v>10613.033333333333</v>
      </c>
      <c r="G30" s="41">
        <v>10497.366666666665</v>
      </c>
      <c r="H30" s="41">
        <v>10331.833333333332</v>
      </c>
      <c r="I30" s="41">
        <v>10216.166666666664</v>
      </c>
      <c r="J30" s="41">
        <v>10778.566666666666</v>
      </c>
      <c r="K30" s="41">
        <v>10894.233333333334</v>
      </c>
      <c r="L30" s="41">
        <v>11059.766666666666</v>
      </c>
      <c r="M30" s="31">
        <v>10728.7</v>
      </c>
      <c r="N30" s="31">
        <v>10447.5</v>
      </c>
      <c r="O30" s="42">
        <v>90300</v>
      </c>
      <c r="P30" s="43">
        <v>-3.9872408293460927E-2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1279.5999999999999</v>
      </c>
      <c r="F31" s="40">
        <v>1276.3</v>
      </c>
      <c r="G31" s="41">
        <v>1264.5999999999999</v>
      </c>
      <c r="H31" s="41">
        <v>1249.5999999999999</v>
      </c>
      <c r="I31" s="41">
        <v>1237.8999999999999</v>
      </c>
      <c r="J31" s="41">
        <v>1291.3</v>
      </c>
      <c r="K31" s="41">
        <v>1303.0000000000002</v>
      </c>
      <c r="L31" s="41">
        <v>1318</v>
      </c>
      <c r="M31" s="31">
        <v>1288</v>
      </c>
      <c r="N31" s="31">
        <v>1261.3</v>
      </c>
      <c r="O31" s="42">
        <v>3254000</v>
      </c>
      <c r="P31" s="43">
        <v>-7.926829268292683E-3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688.45</v>
      </c>
      <c r="F32" s="40">
        <v>692.35</v>
      </c>
      <c r="G32" s="41">
        <v>683</v>
      </c>
      <c r="H32" s="41">
        <v>677.55</v>
      </c>
      <c r="I32" s="41">
        <v>668.19999999999993</v>
      </c>
      <c r="J32" s="41">
        <v>697.80000000000007</v>
      </c>
      <c r="K32" s="41">
        <v>707.1500000000002</v>
      </c>
      <c r="L32" s="41">
        <v>712.60000000000014</v>
      </c>
      <c r="M32" s="31">
        <v>701.7</v>
      </c>
      <c r="N32" s="31">
        <v>686.9</v>
      </c>
      <c r="O32" s="42">
        <v>16716000</v>
      </c>
      <c r="P32" s="43">
        <v>2.1729164756578344E-2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715.55</v>
      </c>
      <c r="F33" s="40">
        <v>716.93333333333339</v>
      </c>
      <c r="G33" s="41">
        <v>710.41666666666674</v>
      </c>
      <c r="H33" s="41">
        <v>705.2833333333333</v>
      </c>
      <c r="I33" s="41">
        <v>698.76666666666665</v>
      </c>
      <c r="J33" s="41">
        <v>722.06666666666683</v>
      </c>
      <c r="K33" s="41">
        <v>728.58333333333348</v>
      </c>
      <c r="L33" s="41">
        <v>733.71666666666692</v>
      </c>
      <c r="M33" s="31">
        <v>723.45</v>
      </c>
      <c r="N33" s="31">
        <v>711.8</v>
      </c>
      <c r="O33" s="42">
        <v>49077600</v>
      </c>
      <c r="P33" s="43">
        <v>0.1065176807986797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3497.45</v>
      </c>
      <c r="F34" s="40">
        <v>3487.7000000000003</v>
      </c>
      <c r="G34" s="41">
        <v>3444.4000000000005</v>
      </c>
      <c r="H34" s="41">
        <v>3391.3500000000004</v>
      </c>
      <c r="I34" s="41">
        <v>3348.0500000000006</v>
      </c>
      <c r="J34" s="41">
        <v>3540.7500000000005</v>
      </c>
      <c r="K34" s="41">
        <v>3584.0500000000006</v>
      </c>
      <c r="L34" s="41">
        <v>3637.1000000000004</v>
      </c>
      <c r="M34" s="31">
        <v>3531</v>
      </c>
      <c r="N34" s="31">
        <v>3434.65</v>
      </c>
      <c r="O34" s="42">
        <v>2983750</v>
      </c>
      <c r="P34" s="43">
        <v>-2.8727213541666668E-2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18411.05</v>
      </c>
      <c r="F35" s="40">
        <v>18370.8</v>
      </c>
      <c r="G35" s="41">
        <v>18293.25</v>
      </c>
      <c r="H35" s="41">
        <v>18175.45</v>
      </c>
      <c r="I35" s="41">
        <v>18097.900000000001</v>
      </c>
      <c r="J35" s="41">
        <v>18488.599999999999</v>
      </c>
      <c r="K35" s="41">
        <v>18566.149999999994</v>
      </c>
      <c r="L35" s="41">
        <v>18683.949999999997</v>
      </c>
      <c r="M35" s="31">
        <v>18448.349999999999</v>
      </c>
      <c r="N35" s="31">
        <v>18253</v>
      </c>
      <c r="O35" s="42">
        <v>573850</v>
      </c>
      <c r="P35" s="43">
        <v>-2.1985513421389009E-2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7882.6</v>
      </c>
      <c r="F36" s="40">
        <v>7881.333333333333</v>
      </c>
      <c r="G36" s="41">
        <v>7827.2666666666664</v>
      </c>
      <c r="H36" s="41">
        <v>7771.9333333333334</v>
      </c>
      <c r="I36" s="41">
        <v>7717.8666666666668</v>
      </c>
      <c r="J36" s="41">
        <v>7936.6666666666661</v>
      </c>
      <c r="K36" s="41">
        <v>7990.7333333333336</v>
      </c>
      <c r="L36" s="41">
        <v>8046.0666666666657</v>
      </c>
      <c r="M36" s="31">
        <v>7935.4</v>
      </c>
      <c r="N36" s="31">
        <v>7826</v>
      </c>
      <c r="O36" s="42">
        <v>3876875</v>
      </c>
      <c r="P36" s="43">
        <v>4.7556321140270884E-2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2515.85</v>
      </c>
      <c r="F37" s="40">
        <v>2503.7000000000003</v>
      </c>
      <c r="G37" s="41">
        <v>2484.7500000000005</v>
      </c>
      <c r="H37" s="41">
        <v>2453.65</v>
      </c>
      <c r="I37" s="41">
        <v>2434.7000000000003</v>
      </c>
      <c r="J37" s="41">
        <v>2534.8000000000006</v>
      </c>
      <c r="K37" s="41">
        <v>2553.7500000000005</v>
      </c>
      <c r="L37" s="41">
        <v>2584.8500000000008</v>
      </c>
      <c r="M37" s="31">
        <v>2522.65</v>
      </c>
      <c r="N37" s="31">
        <v>2472.6</v>
      </c>
      <c r="O37" s="42">
        <v>1213600</v>
      </c>
      <c r="P37" s="43">
        <v>-1.3814399479928491E-2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445.05</v>
      </c>
      <c r="F38" s="40">
        <v>443.5333333333333</v>
      </c>
      <c r="G38" s="41">
        <v>433.66666666666663</v>
      </c>
      <c r="H38" s="41">
        <v>422.2833333333333</v>
      </c>
      <c r="I38" s="41">
        <v>412.41666666666663</v>
      </c>
      <c r="J38" s="41">
        <v>454.91666666666663</v>
      </c>
      <c r="K38" s="41">
        <v>464.7833333333333</v>
      </c>
      <c r="L38" s="41">
        <v>476.16666666666663</v>
      </c>
      <c r="M38" s="31">
        <v>453.4</v>
      </c>
      <c r="N38" s="31">
        <v>432.15</v>
      </c>
      <c r="O38" s="42">
        <v>7123200</v>
      </c>
      <c r="P38" s="43">
        <v>4.507042253521127E-2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301.5</v>
      </c>
      <c r="F39" s="40">
        <v>300.68333333333334</v>
      </c>
      <c r="G39" s="41">
        <v>296.9666666666667</v>
      </c>
      <c r="H39" s="41">
        <v>292.43333333333334</v>
      </c>
      <c r="I39" s="41">
        <v>288.7166666666667</v>
      </c>
      <c r="J39" s="41">
        <v>305.2166666666667</v>
      </c>
      <c r="K39" s="41">
        <v>308.93333333333328</v>
      </c>
      <c r="L39" s="41">
        <v>313.4666666666667</v>
      </c>
      <c r="M39" s="31">
        <v>304.39999999999998</v>
      </c>
      <c r="N39" s="31">
        <v>296.14999999999998</v>
      </c>
      <c r="O39" s="42">
        <v>29417400</v>
      </c>
      <c r="P39" s="43">
        <v>1.8572764100966033E-2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93.9</v>
      </c>
      <c r="F40" s="40">
        <v>94.116666666666674</v>
      </c>
      <c r="G40" s="41">
        <v>93.283333333333346</v>
      </c>
      <c r="H40" s="41">
        <v>92.666666666666671</v>
      </c>
      <c r="I40" s="41">
        <v>91.833333333333343</v>
      </c>
      <c r="J40" s="41">
        <v>94.733333333333348</v>
      </c>
      <c r="K40" s="41">
        <v>95.566666666666663</v>
      </c>
      <c r="L40" s="41">
        <v>96.183333333333351</v>
      </c>
      <c r="M40" s="31">
        <v>94.95</v>
      </c>
      <c r="N40" s="31">
        <v>93.5</v>
      </c>
      <c r="O40" s="42">
        <v>134678700</v>
      </c>
      <c r="P40" s="43">
        <v>-9.5469536538795349E-4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2049.5500000000002</v>
      </c>
      <c r="F41" s="40">
        <v>2039.7</v>
      </c>
      <c r="G41" s="41">
        <v>2021.85</v>
      </c>
      <c r="H41" s="41">
        <v>1994.1499999999999</v>
      </c>
      <c r="I41" s="41">
        <v>1976.2999999999997</v>
      </c>
      <c r="J41" s="41">
        <v>2067.4</v>
      </c>
      <c r="K41" s="41">
        <v>2085.25</v>
      </c>
      <c r="L41" s="41">
        <v>2112.9500000000003</v>
      </c>
      <c r="M41" s="31">
        <v>2057.5500000000002</v>
      </c>
      <c r="N41" s="31">
        <v>2012</v>
      </c>
      <c r="O41" s="42">
        <v>1505900</v>
      </c>
      <c r="P41" s="43">
        <v>7.5834970530451865E-2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217.4</v>
      </c>
      <c r="F42" s="40">
        <v>219.16666666666666</v>
      </c>
      <c r="G42" s="41">
        <v>215.08333333333331</v>
      </c>
      <c r="H42" s="41">
        <v>212.76666666666665</v>
      </c>
      <c r="I42" s="41">
        <v>208.68333333333331</v>
      </c>
      <c r="J42" s="41">
        <v>221.48333333333332</v>
      </c>
      <c r="K42" s="41">
        <v>225.56666666666663</v>
      </c>
      <c r="L42" s="41">
        <v>227.88333333333333</v>
      </c>
      <c r="M42" s="31">
        <v>223.25</v>
      </c>
      <c r="N42" s="31">
        <v>216.85</v>
      </c>
      <c r="O42" s="42">
        <v>29522200</v>
      </c>
      <c r="P42" s="43">
        <v>8.7029522876731491E-2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776.95</v>
      </c>
      <c r="F43" s="40">
        <v>772.13333333333333</v>
      </c>
      <c r="G43" s="41">
        <v>764.26666666666665</v>
      </c>
      <c r="H43" s="41">
        <v>751.58333333333337</v>
      </c>
      <c r="I43" s="41">
        <v>743.7166666666667</v>
      </c>
      <c r="J43" s="41">
        <v>784.81666666666661</v>
      </c>
      <c r="K43" s="41">
        <v>792.68333333333317</v>
      </c>
      <c r="L43" s="41">
        <v>805.36666666666656</v>
      </c>
      <c r="M43" s="31">
        <v>780</v>
      </c>
      <c r="N43" s="31">
        <v>759.45</v>
      </c>
      <c r="O43" s="42">
        <v>5184300</v>
      </c>
      <c r="P43" s="43">
        <v>2.1235102925243769E-2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777.7</v>
      </c>
      <c r="F44" s="40">
        <v>779.98333333333323</v>
      </c>
      <c r="G44" s="41">
        <v>770.71666666666647</v>
      </c>
      <c r="H44" s="41">
        <v>763.73333333333323</v>
      </c>
      <c r="I44" s="41">
        <v>754.46666666666647</v>
      </c>
      <c r="J44" s="41">
        <v>786.96666666666647</v>
      </c>
      <c r="K44" s="41">
        <v>796.23333333333312</v>
      </c>
      <c r="L44" s="41">
        <v>803.21666666666647</v>
      </c>
      <c r="M44" s="31">
        <v>789.25</v>
      </c>
      <c r="N44" s="31">
        <v>773</v>
      </c>
      <c r="O44" s="42">
        <v>7009500</v>
      </c>
      <c r="P44" s="43">
        <v>4.2983021706425959E-3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728.8</v>
      </c>
      <c r="F45" s="40">
        <v>728.35</v>
      </c>
      <c r="G45" s="41">
        <v>721.6</v>
      </c>
      <c r="H45" s="41">
        <v>714.4</v>
      </c>
      <c r="I45" s="41">
        <v>707.65</v>
      </c>
      <c r="J45" s="41">
        <v>735.55000000000007</v>
      </c>
      <c r="K45" s="41">
        <v>742.30000000000007</v>
      </c>
      <c r="L45" s="41">
        <v>749.50000000000011</v>
      </c>
      <c r="M45" s="31">
        <v>735.1</v>
      </c>
      <c r="N45" s="31">
        <v>721.15</v>
      </c>
      <c r="O45" s="42">
        <v>59486150</v>
      </c>
      <c r="P45" s="43">
        <v>-1.1164803234160824E-2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64.05</v>
      </c>
      <c r="F46" s="40">
        <v>64.11666666666666</v>
      </c>
      <c r="G46" s="41">
        <v>63.333333333333314</v>
      </c>
      <c r="H46" s="41">
        <v>62.616666666666653</v>
      </c>
      <c r="I46" s="41">
        <v>61.833333333333307</v>
      </c>
      <c r="J46" s="41">
        <v>64.833333333333314</v>
      </c>
      <c r="K46" s="41">
        <v>65.616666666666646</v>
      </c>
      <c r="L46" s="41">
        <v>66.333333333333329</v>
      </c>
      <c r="M46" s="31">
        <v>64.900000000000006</v>
      </c>
      <c r="N46" s="31">
        <v>63.4</v>
      </c>
      <c r="O46" s="42">
        <v>132814500</v>
      </c>
      <c r="P46" s="43">
        <v>-1.9229278126696132E-2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358.3</v>
      </c>
      <c r="F47" s="40">
        <v>357.5</v>
      </c>
      <c r="G47" s="41">
        <v>354.6</v>
      </c>
      <c r="H47" s="41">
        <v>350.90000000000003</v>
      </c>
      <c r="I47" s="41">
        <v>348.00000000000006</v>
      </c>
      <c r="J47" s="41">
        <v>361.2</v>
      </c>
      <c r="K47" s="41">
        <v>364.09999999999997</v>
      </c>
      <c r="L47" s="41">
        <v>367.79999999999995</v>
      </c>
      <c r="M47" s="31">
        <v>360.4</v>
      </c>
      <c r="N47" s="31">
        <v>353.8</v>
      </c>
      <c r="O47" s="42">
        <v>20927700</v>
      </c>
      <c r="P47" s="43">
        <v>-1.2481007163012807E-2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17738.150000000001</v>
      </c>
      <c r="F48" s="40">
        <v>17773.7</v>
      </c>
      <c r="G48" s="41">
        <v>17559.400000000001</v>
      </c>
      <c r="H48" s="41">
        <v>17380.650000000001</v>
      </c>
      <c r="I48" s="41">
        <v>17166.350000000002</v>
      </c>
      <c r="J48" s="41">
        <v>17952.45</v>
      </c>
      <c r="K48" s="41">
        <v>18166.749999999996</v>
      </c>
      <c r="L48" s="41">
        <v>18345.5</v>
      </c>
      <c r="M48" s="31">
        <v>17988</v>
      </c>
      <c r="N48" s="31">
        <v>17594.95</v>
      </c>
      <c r="O48" s="42">
        <v>149300</v>
      </c>
      <c r="P48" s="43">
        <v>-7.6437354602858091E-3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401.4</v>
      </c>
      <c r="F49" s="40">
        <v>401.9666666666667</v>
      </c>
      <c r="G49" s="41">
        <v>398.93333333333339</v>
      </c>
      <c r="H49" s="41">
        <v>396.4666666666667</v>
      </c>
      <c r="I49" s="41">
        <v>393.43333333333339</v>
      </c>
      <c r="J49" s="41">
        <v>404.43333333333339</v>
      </c>
      <c r="K49" s="41">
        <v>407.4666666666667</v>
      </c>
      <c r="L49" s="41">
        <v>409.93333333333339</v>
      </c>
      <c r="M49" s="31">
        <v>405</v>
      </c>
      <c r="N49" s="31">
        <v>399.5</v>
      </c>
      <c r="O49" s="42">
        <v>30569400</v>
      </c>
      <c r="P49" s="43">
        <v>-8.4077771939043613E-3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3677.15</v>
      </c>
      <c r="F50" s="40">
        <v>3686.8333333333335</v>
      </c>
      <c r="G50" s="41">
        <v>3647.916666666667</v>
      </c>
      <c r="H50" s="41">
        <v>3618.6833333333334</v>
      </c>
      <c r="I50" s="41">
        <v>3579.7666666666669</v>
      </c>
      <c r="J50" s="41">
        <v>3716.0666666666671</v>
      </c>
      <c r="K50" s="41">
        <v>3754.983333333334</v>
      </c>
      <c r="L50" s="41">
        <v>3784.2166666666672</v>
      </c>
      <c r="M50" s="31">
        <v>3725.75</v>
      </c>
      <c r="N50" s="31">
        <v>3657.6</v>
      </c>
      <c r="O50" s="42">
        <v>1159600</v>
      </c>
      <c r="P50" s="43">
        <v>-3.4482758620689653E-4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552.15</v>
      </c>
      <c r="F51" s="40">
        <v>554.73333333333335</v>
      </c>
      <c r="G51" s="41">
        <v>544.61666666666667</v>
      </c>
      <c r="H51" s="41">
        <v>537.08333333333337</v>
      </c>
      <c r="I51" s="41">
        <v>526.9666666666667</v>
      </c>
      <c r="J51" s="41">
        <v>562.26666666666665</v>
      </c>
      <c r="K51" s="41">
        <v>572.38333333333344</v>
      </c>
      <c r="L51" s="41">
        <v>579.91666666666663</v>
      </c>
      <c r="M51" s="31">
        <v>564.85</v>
      </c>
      <c r="N51" s="31">
        <v>547.20000000000005</v>
      </c>
      <c r="O51" s="42">
        <v>5969600</v>
      </c>
      <c r="P51" s="43">
        <v>7.7934272300469482E-2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439.2</v>
      </c>
      <c r="F52" s="40">
        <v>440.7166666666667</v>
      </c>
      <c r="G52" s="41">
        <v>436.48333333333341</v>
      </c>
      <c r="H52" s="41">
        <v>433.76666666666671</v>
      </c>
      <c r="I52" s="41">
        <v>429.53333333333342</v>
      </c>
      <c r="J52" s="41">
        <v>443.43333333333339</v>
      </c>
      <c r="K52" s="41">
        <v>447.66666666666674</v>
      </c>
      <c r="L52" s="41">
        <v>450.38333333333338</v>
      </c>
      <c r="M52" s="31">
        <v>444.95</v>
      </c>
      <c r="N52" s="31">
        <v>438</v>
      </c>
      <c r="O52" s="42">
        <v>21998900</v>
      </c>
      <c r="P52" s="43">
        <v>5.4801407742584209E-3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228.05</v>
      </c>
      <c r="F53" s="40">
        <v>228.81666666666669</v>
      </c>
      <c r="G53" s="41">
        <v>226.58333333333337</v>
      </c>
      <c r="H53" s="41">
        <v>225.11666666666667</v>
      </c>
      <c r="I53" s="41">
        <v>222.88333333333335</v>
      </c>
      <c r="J53" s="41">
        <v>230.28333333333339</v>
      </c>
      <c r="K53" s="41">
        <v>232.51666666666668</v>
      </c>
      <c r="L53" s="41">
        <v>233.98333333333341</v>
      </c>
      <c r="M53" s="31">
        <v>231.05</v>
      </c>
      <c r="N53" s="31">
        <v>227.35</v>
      </c>
      <c r="O53" s="42">
        <v>49404600</v>
      </c>
      <c r="P53" s="43">
        <v>7.3772296850913898E-3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630.95000000000005</v>
      </c>
      <c r="F54" s="40">
        <v>624.26666666666677</v>
      </c>
      <c r="G54" s="41">
        <v>614.33333333333348</v>
      </c>
      <c r="H54" s="41">
        <v>597.7166666666667</v>
      </c>
      <c r="I54" s="41">
        <v>587.78333333333342</v>
      </c>
      <c r="J54" s="41">
        <v>640.88333333333355</v>
      </c>
      <c r="K54" s="41">
        <v>650.81666666666672</v>
      </c>
      <c r="L54" s="41">
        <v>667.43333333333362</v>
      </c>
      <c r="M54" s="31">
        <v>634.20000000000005</v>
      </c>
      <c r="N54" s="31">
        <v>607.65</v>
      </c>
      <c r="O54" s="42">
        <v>4208100</v>
      </c>
      <c r="P54" s="43">
        <v>2.517814726840855E-2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471.45</v>
      </c>
      <c r="F55" s="40">
        <v>473.11666666666662</v>
      </c>
      <c r="G55" s="41">
        <v>468.23333333333323</v>
      </c>
      <c r="H55" s="41">
        <v>465.01666666666659</v>
      </c>
      <c r="I55" s="41">
        <v>460.13333333333321</v>
      </c>
      <c r="J55" s="41">
        <v>476.33333333333326</v>
      </c>
      <c r="K55" s="41">
        <v>481.21666666666658</v>
      </c>
      <c r="L55" s="41">
        <v>484.43333333333328</v>
      </c>
      <c r="M55" s="31">
        <v>478</v>
      </c>
      <c r="N55" s="31">
        <v>469.9</v>
      </c>
      <c r="O55" s="42">
        <v>4411500</v>
      </c>
      <c r="P55" s="43">
        <v>1.5889464594127805E-2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602.15</v>
      </c>
      <c r="F56" s="40">
        <v>598.69999999999993</v>
      </c>
      <c r="G56" s="41">
        <v>592.49999999999989</v>
      </c>
      <c r="H56" s="41">
        <v>582.84999999999991</v>
      </c>
      <c r="I56" s="41">
        <v>576.64999999999986</v>
      </c>
      <c r="J56" s="41">
        <v>608.34999999999991</v>
      </c>
      <c r="K56" s="41">
        <v>614.54999999999995</v>
      </c>
      <c r="L56" s="41">
        <v>624.19999999999993</v>
      </c>
      <c r="M56" s="31">
        <v>604.9</v>
      </c>
      <c r="N56" s="31">
        <v>589.04999999999995</v>
      </c>
      <c r="O56" s="42">
        <v>7336250</v>
      </c>
      <c r="P56" s="43">
        <v>1.8746745356708904E-2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913.2</v>
      </c>
      <c r="F57" s="40">
        <v>915.41666666666663</v>
      </c>
      <c r="G57" s="41">
        <v>908.2833333333333</v>
      </c>
      <c r="H57" s="41">
        <v>903.36666666666667</v>
      </c>
      <c r="I57" s="41">
        <v>896.23333333333335</v>
      </c>
      <c r="J57" s="41">
        <v>920.33333333333326</v>
      </c>
      <c r="K57" s="41">
        <v>927.4666666666667</v>
      </c>
      <c r="L57" s="41">
        <v>932.38333333333321</v>
      </c>
      <c r="M57" s="31">
        <v>922.55</v>
      </c>
      <c r="N57" s="31">
        <v>910.5</v>
      </c>
      <c r="O57" s="42">
        <v>10821850</v>
      </c>
      <c r="P57" s="43">
        <v>1.0868245294474803E-2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163.95</v>
      </c>
      <c r="F58" s="40">
        <v>164.11666666666665</v>
      </c>
      <c r="G58" s="41">
        <v>162.0333333333333</v>
      </c>
      <c r="H58" s="41">
        <v>160.11666666666665</v>
      </c>
      <c r="I58" s="41">
        <v>158.0333333333333</v>
      </c>
      <c r="J58" s="41">
        <v>166.0333333333333</v>
      </c>
      <c r="K58" s="41">
        <v>168.11666666666662</v>
      </c>
      <c r="L58" s="41">
        <v>170.0333333333333</v>
      </c>
      <c r="M58" s="31">
        <v>166.2</v>
      </c>
      <c r="N58" s="31">
        <v>162.19999999999999</v>
      </c>
      <c r="O58" s="42">
        <v>45423000</v>
      </c>
      <c r="P58" s="43">
        <v>2.2115111993195349E-2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5643.7</v>
      </c>
      <c r="F59" s="40">
        <v>5658.8166666666666</v>
      </c>
      <c r="G59" s="41">
        <v>5604.8833333333332</v>
      </c>
      <c r="H59" s="41">
        <v>5566.0666666666666</v>
      </c>
      <c r="I59" s="41">
        <v>5512.1333333333332</v>
      </c>
      <c r="J59" s="41">
        <v>5697.6333333333332</v>
      </c>
      <c r="K59" s="41">
        <v>5751.5666666666657</v>
      </c>
      <c r="L59" s="41">
        <v>5790.3833333333332</v>
      </c>
      <c r="M59" s="31">
        <v>5712.75</v>
      </c>
      <c r="N59" s="31">
        <v>5620</v>
      </c>
      <c r="O59" s="42">
        <v>698400</v>
      </c>
      <c r="P59" s="43">
        <v>-2.5261688764829031E-2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1469.15</v>
      </c>
      <c r="F60" s="40">
        <v>1466.55</v>
      </c>
      <c r="G60" s="41">
        <v>1457.6</v>
      </c>
      <c r="H60" s="41">
        <v>1446.05</v>
      </c>
      <c r="I60" s="41">
        <v>1437.1</v>
      </c>
      <c r="J60" s="41">
        <v>1478.1</v>
      </c>
      <c r="K60" s="41">
        <v>1487.0500000000002</v>
      </c>
      <c r="L60" s="41">
        <v>1498.6</v>
      </c>
      <c r="M60" s="31">
        <v>1475.5</v>
      </c>
      <c r="N60" s="31">
        <v>1455</v>
      </c>
      <c r="O60" s="42">
        <v>3342500</v>
      </c>
      <c r="P60" s="43">
        <v>1.1652542372881356E-2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689.15</v>
      </c>
      <c r="F61" s="40">
        <v>690.86666666666667</v>
      </c>
      <c r="G61" s="41">
        <v>685.0333333333333</v>
      </c>
      <c r="H61" s="41">
        <v>680.91666666666663</v>
      </c>
      <c r="I61" s="41">
        <v>675.08333333333326</v>
      </c>
      <c r="J61" s="41">
        <v>694.98333333333335</v>
      </c>
      <c r="K61" s="41">
        <v>700.81666666666661</v>
      </c>
      <c r="L61" s="41">
        <v>704.93333333333339</v>
      </c>
      <c r="M61" s="31">
        <v>696.7</v>
      </c>
      <c r="N61" s="31">
        <v>686.75</v>
      </c>
      <c r="O61" s="42">
        <v>6051200</v>
      </c>
      <c r="P61" s="43">
        <v>-2.2612740664168497E-2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808.6</v>
      </c>
      <c r="F62" s="40">
        <v>806.13333333333321</v>
      </c>
      <c r="G62" s="41">
        <v>789.26666666666642</v>
      </c>
      <c r="H62" s="41">
        <v>769.93333333333317</v>
      </c>
      <c r="I62" s="41">
        <v>753.06666666666638</v>
      </c>
      <c r="J62" s="41">
        <v>825.46666666666647</v>
      </c>
      <c r="K62" s="41">
        <v>842.33333333333326</v>
      </c>
      <c r="L62" s="41">
        <v>861.66666666666652</v>
      </c>
      <c r="M62" s="31">
        <v>823</v>
      </c>
      <c r="N62" s="31">
        <v>786.8</v>
      </c>
      <c r="O62" s="42">
        <v>1780000</v>
      </c>
      <c r="P62" s="43">
        <v>8.4126379901027795E-2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445.6</v>
      </c>
      <c r="F63" s="40">
        <v>445.93333333333339</v>
      </c>
      <c r="G63" s="41">
        <v>440.56666666666678</v>
      </c>
      <c r="H63" s="41">
        <v>435.53333333333336</v>
      </c>
      <c r="I63" s="41">
        <v>430.16666666666674</v>
      </c>
      <c r="J63" s="41">
        <v>450.96666666666681</v>
      </c>
      <c r="K63" s="41">
        <v>456.33333333333337</v>
      </c>
      <c r="L63" s="41">
        <v>461.36666666666684</v>
      </c>
      <c r="M63" s="31">
        <v>451.3</v>
      </c>
      <c r="N63" s="31">
        <v>440.9</v>
      </c>
      <c r="O63" s="42">
        <v>2511300</v>
      </c>
      <c r="P63" s="43">
        <v>1.1071744906997343E-2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146.80000000000001</v>
      </c>
      <c r="F64" s="40">
        <v>147.58333333333334</v>
      </c>
      <c r="G64" s="41">
        <v>145.36666666666667</v>
      </c>
      <c r="H64" s="41">
        <v>143.93333333333334</v>
      </c>
      <c r="I64" s="41">
        <v>141.71666666666667</v>
      </c>
      <c r="J64" s="41">
        <v>149.01666666666668</v>
      </c>
      <c r="K64" s="41">
        <v>151.23333333333332</v>
      </c>
      <c r="L64" s="41">
        <v>152.66666666666669</v>
      </c>
      <c r="M64" s="31">
        <v>149.80000000000001</v>
      </c>
      <c r="N64" s="31">
        <v>146.15</v>
      </c>
      <c r="O64" s="42">
        <v>13851600</v>
      </c>
      <c r="P64" s="43">
        <v>2.464788732394366E-2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1002.1</v>
      </c>
      <c r="F65" s="40">
        <v>998.61666666666667</v>
      </c>
      <c r="G65" s="41">
        <v>989.13333333333333</v>
      </c>
      <c r="H65" s="41">
        <v>976.16666666666663</v>
      </c>
      <c r="I65" s="41">
        <v>966.68333333333328</v>
      </c>
      <c r="J65" s="41">
        <v>1011.5833333333334</v>
      </c>
      <c r="K65" s="41">
        <v>1021.0666666666667</v>
      </c>
      <c r="L65" s="41">
        <v>1034.0333333333333</v>
      </c>
      <c r="M65" s="31">
        <v>1008.1</v>
      </c>
      <c r="N65" s="31">
        <v>985.65</v>
      </c>
      <c r="O65" s="42">
        <v>1279800</v>
      </c>
      <c r="P65" s="43">
        <v>-3.4404708012675415E-2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571.45000000000005</v>
      </c>
      <c r="F66" s="40">
        <v>573.2166666666667</v>
      </c>
      <c r="G66" s="41">
        <v>569.23333333333335</v>
      </c>
      <c r="H66" s="41">
        <v>567.01666666666665</v>
      </c>
      <c r="I66" s="41">
        <v>563.0333333333333</v>
      </c>
      <c r="J66" s="41">
        <v>575.43333333333339</v>
      </c>
      <c r="K66" s="41">
        <v>579.41666666666674</v>
      </c>
      <c r="L66" s="41">
        <v>581.63333333333344</v>
      </c>
      <c r="M66" s="31">
        <v>577.20000000000005</v>
      </c>
      <c r="N66" s="31">
        <v>571</v>
      </c>
      <c r="O66" s="42">
        <v>10613750</v>
      </c>
      <c r="P66" s="43">
        <v>1.0953684962495535E-2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2073.5500000000002</v>
      </c>
      <c r="F67" s="40">
        <v>2066.4666666666667</v>
      </c>
      <c r="G67" s="41">
        <v>2018.1333333333332</v>
      </c>
      <c r="H67" s="41">
        <v>1962.7166666666665</v>
      </c>
      <c r="I67" s="41">
        <v>1914.383333333333</v>
      </c>
      <c r="J67" s="41">
        <v>2121.8833333333332</v>
      </c>
      <c r="K67" s="41">
        <v>2170.2166666666662</v>
      </c>
      <c r="L67" s="41">
        <v>2225.6333333333337</v>
      </c>
      <c r="M67" s="31">
        <v>2114.8000000000002</v>
      </c>
      <c r="N67" s="31">
        <v>2011.05</v>
      </c>
      <c r="O67" s="42">
        <v>479000</v>
      </c>
      <c r="P67" s="43">
        <v>-5.708354955889984E-3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2667.15</v>
      </c>
      <c r="F68" s="40">
        <v>2659.4500000000003</v>
      </c>
      <c r="G68" s="41">
        <v>2637.3500000000004</v>
      </c>
      <c r="H68" s="41">
        <v>2607.5500000000002</v>
      </c>
      <c r="I68" s="41">
        <v>2585.4500000000003</v>
      </c>
      <c r="J68" s="41">
        <v>2689.2500000000005</v>
      </c>
      <c r="K68" s="41">
        <v>2711.35</v>
      </c>
      <c r="L68" s="41">
        <v>2741.1500000000005</v>
      </c>
      <c r="M68" s="31">
        <v>2681.55</v>
      </c>
      <c r="N68" s="31">
        <v>2629.65</v>
      </c>
      <c r="O68" s="42">
        <v>2054750</v>
      </c>
      <c r="P68" s="43">
        <v>1.0325752919483712E-2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297.2</v>
      </c>
      <c r="F69" s="40">
        <v>296.76666666666671</v>
      </c>
      <c r="G69" s="41">
        <v>290.53333333333342</v>
      </c>
      <c r="H69" s="41">
        <v>283.86666666666673</v>
      </c>
      <c r="I69" s="41">
        <v>277.63333333333344</v>
      </c>
      <c r="J69" s="41">
        <v>303.43333333333339</v>
      </c>
      <c r="K69" s="41">
        <v>309.66666666666663</v>
      </c>
      <c r="L69" s="41">
        <v>316.33333333333337</v>
      </c>
      <c r="M69" s="31">
        <v>303</v>
      </c>
      <c r="N69" s="31">
        <v>290.10000000000002</v>
      </c>
      <c r="O69" s="42">
        <v>16049400</v>
      </c>
      <c r="P69" s="43">
        <v>-1.1194558594303529E-2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4638.8</v>
      </c>
      <c r="F70" s="40">
        <v>4629.1833333333334</v>
      </c>
      <c r="G70" s="41">
        <v>4583.4666666666672</v>
      </c>
      <c r="H70" s="41">
        <v>4528.1333333333341</v>
      </c>
      <c r="I70" s="41">
        <v>4482.4166666666679</v>
      </c>
      <c r="J70" s="41">
        <v>4684.5166666666664</v>
      </c>
      <c r="K70" s="41">
        <v>4730.2333333333318</v>
      </c>
      <c r="L70" s="41">
        <v>4785.5666666666657</v>
      </c>
      <c r="M70" s="31">
        <v>4674.8999999999996</v>
      </c>
      <c r="N70" s="31">
        <v>4573.8500000000004</v>
      </c>
      <c r="O70" s="42">
        <v>2860200</v>
      </c>
      <c r="P70" s="43">
        <v>-7.1852546079350203E-3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5409.8</v>
      </c>
      <c r="F71" s="40">
        <v>5368.9333333333334</v>
      </c>
      <c r="G71" s="41">
        <v>5303.8666666666668</v>
      </c>
      <c r="H71" s="41">
        <v>5197.9333333333334</v>
      </c>
      <c r="I71" s="41">
        <v>5132.8666666666668</v>
      </c>
      <c r="J71" s="41">
        <v>5474.8666666666668</v>
      </c>
      <c r="K71" s="41">
        <v>5539.9333333333343</v>
      </c>
      <c r="L71" s="41">
        <v>5645.8666666666668</v>
      </c>
      <c r="M71" s="31">
        <v>5434</v>
      </c>
      <c r="N71" s="31">
        <v>5263</v>
      </c>
      <c r="O71" s="42">
        <v>709500</v>
      </c>
      <c r="P71" s="43">
        <v>-1.8332756831546178E-2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425.05</v>
      </c>
      <c r="F72" s="40">
        <v>421.75</v>
      </c>
      <c r="G72" s="41">
        <v>417.3</v>
      </c>
      <c r="H72" s="41">
        <v>409.55</v>
      </c>
      <c r="I72" s="41">
        <v>405.1</v>
      </c>
      <c r="J72" s="41">
        <v>429.5</v>
      </c>
      <c r="K72" s="41">
        <v>433.95000000000005</v>
      </c>
      <c r="L72" s="41">
        <v>441.7</v>
      </c>
      <c r="M72" s="31">
        <v>426.2</v>
      </c>
      <c r="N72" s="31">
        <v>414</v>
      </c>
      <c r="O72" s="42">
        <v>31424250</v>
      </c>
      <c r="P72" s="43">
        <v>4.8541128053606287E-3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4691</v>
      </c>
      <c r="F73" s="40">
        <v>4673.9333333333334</v>
      </c>
      <c r="G73" s="41">
        <v>4628.7666666666664</v>
      </c>
      <c r="H73" s="41">
        <v>4566.5333333333328</v>
      </c>
      <c r="I73" s="41">
        <v>4521.3666666666659</v>
      </c>
      <c r="J73" s="41">
        <v>4736.166666666667</v>
      </c>
      <c r="K73" s="41">
        <v>4781.333333333333</v>
      </c>
      <c r="L73" s="41">
        <v>4843.5666666666675</v>
      </c>
      <c r="M73" s="31">
        <v>4719.1000000000004</v>
      </c>
      <c r="N73" s="31">
        <v>4611.7</v>
      </c>
      <c r="O73" s="42">
        <v>2687250</v>
      </c>
      <c r="P73" s="43">
        <v>3.9605396779341363E-2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2854</v>
      </c>
      <c r="F74" s="40">
        <v>2855.4333333333329</v>
      </c>
      <c r="G74" s="41">
        <v>2823.5666666666657</v>
      </c>
      <c r="H74" s="41">
        <v>2793.1333333333328</v>
      </c>
      <c r="I74" s="41">
        <v>2761.2666666666655</v>
      </c>
      <c r="J74" s="41">
        <v>2885.8666666666659</v>
      </c>
      <c r="K74" s="41">
        <v>2917.7333333333336</v>
      </c>
      <c r="L74" s="41">
        <v>2948.1666666666661</v>
      </c>
      <c r="M74" s="31">
        <v>2887.3</v>
      </c>
      <c r="N74" s="31">
        <v>2825</v>
      </c>
      <c r="O74" s="42">
        <v>2361450</v>
      </c>
      <c r="P74" s="43">
        <v>3.3389493031092052E-2</v>
      </c>
    </row>
    <row r="75" spans="1:16" ht="12.75" customHeight="1">
      <c r="A75" s="31">
        <v>65</v>
      </c>
      <c r="B75" s="32" t="s">
        <v>49</v>
      </c>
      <c r="C75" s="318" t="s">
        <v>101</v>
      </c>
      <c r="D75" s="34">
        <v>44588</v>
      </c>
      <c r="E75" s="40">
        <v>1869.55</v>
      </c>
      <c r="F75" s="40">
        <v>1867.0833333333333</v>
      </c>
      <c r="G75" s="41">
        <v>1860.1166666666666</v>
      </c>
      <c r="H75" s="41">
        <v>1850.6833333333334</v>
      </c>
      <c r="I75" s="41">
        <v>1843.7166666666667</v>
      </c>
      <c r="J75" s="41">
        <v>1876.5166666666664</v>
      </c>
      <c r="K75" s="41">
        <v>1883.4833333333331</v>
      </c>
      <c r="L75" s="41">
        <v>1892.9166666666663</v>
      </c>
      <c r="M75" s="31">
        <v>1874.05</v>
      </c>
      <c r="N75" s="31">
        <v>1857.65</v>
      </c>
      <c r="O75" s="42">
        <v>6972350</v>
      </c>
      <c r="P75" s="43">
        <v>-1.8504180860947662E-2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182.65</v>
      </c>
      <c r="F76" s="40">
        <v>181.6</v>
      </c>
      <c r="G76" s="41">
        <v>176.79999999999998</v>
      </c>
      <c r="H76" s="41">
        <v>170.95</v>
      </c>
      <c r="I76" s="41">
        <v>166.14999999999998</v>
      </c>
      <c r="J76" s="41">
        <v>187.45</v>
      </c>
      <c r="K76" s="41">
        <v>192.25</v>
      </c>
      <c r="L76" s="41">
        <v>198.1</v>
      </c>
      <c r="M76" s="31">
        <v>186.4</v>
      </c>
      <c r="N76" s="31">
        <v>175.75</v>
      </c>
      <c r="O76" s="42">
        <v>23936400</v>
      </c>
      <c r="P76" s="43">
        <v>-0.10679742074153681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100.25</v>
      </c>
      <c r="F77" s="40">
        <v>100.18333333333334</v>
      </c>
      <c r="G77" s="41">
        <v>99.566666666666677</v>
      </c>
      <c r="H77" s="41">
        <v>98.88333333333334</v>
      </c>
      <c r="I77" s="41">
        <v>98.26666666666668</v>
      </c>
      <c r="J77" s="41">
        <v>100.86666666666667</v>
      </c>
      <c r="K77" s="41">
        <v>101.48333333333335</v>
      </c>
      <c r="L77" s="41">
        <v>102.16666666666667</v>
      </c>
      <c r="M77" s="31">
        <v>100.8</v>
      </c>
      <c r="N77" s="31">
        <v>99.5</v>
      </c>
      <c r="O77" s="42">
        <v>99400000</v>
      </c>
      <c r="P77" s="43">
        <v>-5.2041633306645317E-3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178.85</v>
      </c>
      <c r="F78" s="40">
        <v>179.30000000000004</v>
      </c>
      <c r="G78" s="41">
        <v>177.60000000000008</v>
      </c>
      <c r="H78" s="41">
        <v>176.35000000000005</v>
      </c>
      <c r="I78" s="41">
        <v>174.65000000000009</v>
      </c>
      <c r="J78" s="41">
        <v>180.55000000000007</v>
      </c>
      <c r="K78" s="41">
        <v>182.25000000000006</v>
      </c>
      <c r="L78" s="41">
        <v>183.50000000000006</v>
      </c>
      <c r="M78" s="31">
        <v>181</v>
      </c>
      <c r="N78" s="31">
        <v>178.05</v>
      </c>
      <c r="O78" s="42">
        <v>13241800</v>
      </c>
      <c r="P78" s="43">
        <v>2.2485444689821322E-2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144.69999999999999</v>
      </c>
      <c r="F79" s="40">
        <v>143.75</v>
      </c>
      <c r="G79" s="41">
        <v>142</v>
      </c>
      <c r="H79" s="41">
        <v>139.30000000000001</v>
      </c>
      <c r="I79" s="41">
        <v>137.55000000000001</v>
      </c>
      <c r="J79" s="41">
        <v>146.44999999999999</v>
      </c>
      <c r="K79" s="41">
        <v>148.19999999999999</v>
      </c>
      <c r="L79" s="41">
        <v>150.89999999999998</v>
      </c>
      <c r="M79" s="31">
        <v>145.5</v>
      </c>
      <c r="N79" s="31">
        <v>141.05000000000001</v>
      </c>
      <c r="O79" s="42">
        <v>36380400</v>
      </c>
      <c r="P79" s="43">
        <v>-1.6739203213927017E-3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519</v>
      </c>
      <c r="F80" s="40">
        <v>515.25</v>
      </c>
      <c r="G80" s="41">
        <v>508.5</v>
      </c>
      <c r="H80" s="41">
        <v>498</v>
      </c>
      <c r="I80" s="41">
        <v>491.25</v>
      </c>
      <c r="J80" s="41">
        <v>525.75</v>
      </c>
      <c r="K80" s="41">
        <v>532.5</v>
      </c>
      <c r="L80" s="41">
        <v>543</v>
      </c>
      <c r="M80" s="31">
        <v>522</v>
      </c>
      <c r="N80" s="31">
        <v>504.75</v>
      </c>
      <c r="O80" s="42">
        <v>8721600</v>
      </c>
      <c r="P80" s="43">
        <v>-1.1470281543274244E-2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45.05</v>
      </c>
      <c r="F81" s="40">
        <v>45.316666666666663</v>
      </c>
      <c r="G81" s="41">
        <v>44.483333333333327</v>
      </c>
      <c r="H81" s="41">
        <v>43.916666666666664</v>
      </c>
      <c r="I81" s="41">
        <v>43.083333333333329</v>
      </c>
      <c r="J81" s="41">
        <v>45.883333333333326</v>
      </c>
      <c r="K81" s="41">
        <v>46.716666666666669</v>
      </c>
      <c r="L81" s="41">
        <v>47.283333333333324</v>
      </c>
      <c r="M81" s="31">
        <v>46.15</v>
      </c>
      <c r="N81" s="31">
        <v>44.75</v>
      </c>
      <c r="O81" s="42">
        <v>74700000</v>
      </c>
      <c r="P81" s="43">
        <v>1.9030079803560467E-2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496.05</v>
      </c>
      <c r="F82" s="40">
        <v>494.64999999999992</v>
      </c>
      <c r="G82" s="41">
        <v>487.54999999999984</v>
      </c>
      <c r="H82" s="41">
        <v>479.0499999999999</v>
      </c>
      <c r="I82" s="41">
        <v>471.94999999999982</v>
      </c>
      <c r="J82" s="41">
        <v>503.14999999999986</v>
      </c>
      <c r="K82" s="41">
        <v>510.24999999999989</v>
      </c>
      <c r="L82" s="41">
        <v>518.74999999999989</v>
      </c>
      <c r="M82" s="31">
        <v>501.75</v>
      </c>
      <c r="N82" s="31">
        <v>486.15</v>
      </c>
      <c r="O82" s="42">
        <v>3812900</v>
      </c>
      <c r="P82" s="43">
        <v>2.4807826694619148E-2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926.15</v>
      </c>
      <c r="F83" s="40">
        <v>923.81666666666661</v>
      </c>
      <c r="G83" s="41">
        <v>911.43333333333317</v>
      </c>
      <c r="H83" s="41">
        <v>896.71666666666658</v>
      </c>
      <c r="I83" s="41">
        <v>884.33333333333314</v>
      </c>
      <c r="J83" s="41">
        <v>938.53333333333319</v>
      </c>
      <c r="K83" s="41">
        <v>950.91666666666663</v>
      </c>
      <c r="L83" s="41">
        <v>965.63333333333321</v>
      </c>
      <c r="M83" s="31">
        <v>936.2</v>
      </c>
      <c r="N83" s="31">
        <v>909.1</v>
      </c>
      <c r="O83" s="42">
        <v>5344500</v>
      </c>
      <c r="P83" s="43">
        <v>-9.3466679128890551E-4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1981.9</v>
      </c>
      <c r="F84" s="40">
        <v>1971.9833333333333</v>
      </c>
      <c r="G84" s="41">
        <v>1949.8666666666668</v>
      </c>
      <c r="H84" s="41">
        <v>1917.8333333333335</v>
      </c>
      <c r="I84" s="41">
        <v>1895.7166666666669</v>
      </c>
      <c r="J84" s="41">
        <v>2004.0166666666667</v>
      </c>
      <c r="K84" s="41">
        <v>2026.133333333333</v>
      </c>
      <c r="L84" s="41">
        <v>2058.1666666666665</v>
      </c>
      <c r="M84" s="31">
        <v>1994.1</v>
      </c>
      <c r="N84" s="31">
        <v>1939.95</v>
      </c>
      <c r="O84" s="42">
        <v>3644225</v>
      </c>
      <c r="P84" s="43">
        <v>3.8433043156140025E-2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331.3</v>
      </c>
      <c r="F85" s="40">
        <v>337.2166666666667</v>
      </c>
      <c r="G85" s="41">
        <v>317.38333333333338</v>
      </c>
      <c r="H85" s="41">
        <v>303.4666666666667</v>
      </c>
      <c r="I85" s="41">
        <v>283.63333333333338</v>
      </c>
      <c r="J85" s="41">
        <v>351.13333333333338</v>
      </c>
      <c r="K85" s="41">
        <v>370.96666666666664</v>
      </c>
      <c r="L85" s="41">
        <v>384.88333333333338</v>
      </c>
      <c r="M85" s="31">
        <v>357.05</v>
      </c>
      <c r="N85" s="31">
        <v>323.3</v>
      </c>
      <c r="O85" s="42">
        <v>18339600</v>
      </c>
      <c r="P85" s="43">
        <v>0.1145440844009043</v>
      </c>
    </row>
    <row r="86" spans="1:16" ht="12.75" customHeight="1">
      <c r="A86" s="31">
        <v>76</v>
      </c>
      <c r="B86" s="32" t="s">
        <v>42</v>
      </c>
      <c r="C86" s="277" t="s">
        <v>111</v>
      </c>
      <c r="D86" s="34">
        <v>44588</v>
      </c>
      <c r="E86" s="40">
        <v>1922.25</v>
      </c>
      <c r="F86" s="40">
        <v>1899.8</v>
      </c>
      <c r="G86" s="41">
        <v>1869.6999999999998</v>
      </c>
      <c r="H86" s="41">
        <v>1817.1499999999999</v>
      </c>
      <c r="I86" s="41">
        <v>1787.0499999999997</v>
      </c>
      <c r="J86" s="41">
        <v>1952.35</v>
      </c>
      <c r="K86" s="41">
        <v>1982.4499999999998</v>
      </c>
      <c r="L86" s="41">
        <v>2035</v>
      </c>
      <c r="M86" s="31">
        <v>1929.9</v>
      </c>
      <c r="N86" s="31">
        <v>1847.25</v>
      </c>
      <c r="O86" s="42">
        <v>10706025</v>
      </c>
      <c r="P86" s="43">
        <v>4.9491706795077584E-3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316.85000000000002</v>
      </c>
      <c r="F87" s="40">
        <v>324.86666666666673</v>
      </c>
      <c r="G87" s="41">
        <v>303.93333333333345</v>
      </c>
      <c r="H87" s="41">
        <v>291.01666666666671</v>
      </c>
      <c r="I87" s="41">
        <v>270.08333333333343</v>
      </c>
      <c r="J87" s="41">
        <v>337.78333333333347</v>
      </c>
      <c r="K87" s="41">
        <v>358.71666666666675</v>
      </c>
      <c r="L87" s="41">
        <v>371.6333333333335</v>
      </c>
      <c r="M87" s="31">
        <v>345.8</v>
      </c>
      <c r="N87" s="31">
        <v>311.95</v>
      </c>
      <c r="O87" s="42">
        <v>2266100</v>
      </c>
      <c r="P87" s="43">
        <v>-2.487198244330651E-2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697.35</v>
      </c>
      <c r="F88" s="40">
        <v>697.86666666666667</v>
      </c>
      <c r="G88" s="41">
        <v>686.48333333333335</v>
      </c>
      <c r="H88" s="41">
        <v>675.61666666666667</v>
      </c>
      <c r="I88" s="41">
        <v>664.23333333333335</v>
      </c>
      <c r="J88" s="41">
        <v>708.73333333333335</v>
      </c>
      <c r="K88" s="41">
        <v>720.11666666666679</v>
      </c>
      <c r="L88" s="41">
        <v>730.98333333333335</v>
      </c>
      <c r="M88" s="31">
        <v>709.25</v>
      </c>
      <c r="N88" s="31">
        <v>687</v>
      </c>
      <c r="O88" s="42">
        <v>2038750</v>
      </c>
      <c r="P88" s="43">
        <v>-5.6134259259259259E-2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1401.9</v>
      </c>
      <c r="F89" s="40">
        <v>1394.6833333333334</v>
      </c>
      <c r="G89" s="41">
        <v>1367.3666666666668</v>
      </c>
      <c r="H89" s="41">
        <v>1332.8333333333335</v>
      </c>
      <c r="I89" s="41">
        <v>1305.5166666666669</v>
      </c>
      <c r="J89" s="41">
        <v>1429.2166666666667</v>
      </c>
      <c r="K89" s="41">
        <v>1456.5333333333333</v>
      </c>
      <c r="L89" s="41">
        <v>1491.0666666666666</v>
      </c>
      <c r="M89" s="31">
        <v>1422</v>
      </c>
      <c r="N89" s="31">
        <v>1360.15</v>
      </c>
      <c r="O89" s="42">
        <v>3169675</v>
      </c>
      <c r="P89" s="43">
        <v>1.9712713936430318E-2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1334.3</v>
      </c>
      <c r="F90" s="40">
        <v>1333.7666666666667</v>
      </c>
      <c r="G90" s="41">
        <v>1323.5333333333333</v>
      </c>
      <c r="H90" s="41">
        <v>1312.7666666666667</v>
      </c>
      <c r="I90" s="41">
        <v>1302.5333333333333</v>
      </c>
      <c r="J90" s="41">
        <v>1344.5333333333333</v>
      </c>
      <c r="K90" s="41">
        <v>1354.7666666666664</v>
      </c>
      <c r="L90" s="41">
        <v>1365.5333333333333</v>
      </c>
      <c r="M90" s="31">
        <v>1344</v>
      </c>
      <c r="N90" s="31">
        <v>1323</v>
      </c>
      <c r="O90" s="42">
        <v>4183000</v>
      </c>
      <c r="P90" s="43">
        <v>1.7142857142857144E-2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1249.8</v>
      </c>
      <c r="F91" s="40">
        <v>1252.8</v>
      </c>
      <c r="G91" s="41">
        <v>1235.6999999999998</v>
      </c>
      <c r="H91" s="41">
        <v>1221.5999999999999</v>
      </c>
      <c r="I91" s="41">
        <v>1204.4999999999998</v>
      </c>
      <c r="J91" s="41">
        <v>1266.8999999999999</v>
      </c>
      <c r="K91" s="41">
        <v>1283.9999999999998</v>
      </c>
      <c r="L91" s="41">
        <v>1298.0999999999999</v>
      </c>
      <c r="M91" s="31">
        <v>1269.9000000000001</v>
      </c>
      <c r="N91" s="31">
        <v>1238.7</v>
      </c>
      <c r="O91" s="42">
        <v>25097800</v>
      </c>
      <c r="P91" s="43">
        <v>0.18576578364255714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2712.75</v>
      </c>
      <c r="F92" s="40">
        <v>2712.7000000000003</v>
      </c>
      <c r="G92" s="41">
        <v>2687.8000000000006</v>
      </c>
      <c r="H92" s="41">
        <v>2662.8500000000004</v>
      </c>
      <c r="I92" s="41">
        <v>2637.9500000000007</v>
      </c>
      <c r="J92" s="41">
        <v>2737.6500000000005</v>
      </c>
      <c r="K92" s="41">
        <v>2762.55</v>
      </c>
      <c r="L92" s="41">
        <v>2787.5000000000005</v>
      </c>
      <c r="M92" s="31">
        <v>2737.6</v>
      </c>
      <c r="N92" s="31">
        <v>2687.75</v>
      </c>
      <c r="O92" s="42">
        <v>13087500</v>
      </c>
      <c r="P92" s="43">
        <v>-3.0166601915122154E-3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2496.6999999999998</v>
      </c>
      <c r="F93" s="40">
        <v>2489.2166666666667</v>
      </c>
      <c r="G93" s="41">
        <v>2474.9833333333336</v>
      </c>
      <c r="H93" s="41">
        <v>2453.2666666666669</v>
      </c>
      <c r="I93" s="41">
        <v>2439.0333333333338</v>
      </c>
      <c r="J93" s="41">
        <v>2510.9333333333334</v>
      </c>
      <c r="K93" s="41">
        <v>2525.1666666666661</v>
      </c>
      <c r="L93" s="41">
        <v>2546.8833333333332</v>
      </c>
      <c r="M93" s="31">
        <v>2503.4499999999998</v>
      </c>
      <c r="N93" s="31">
        <v>2467.5</v>
      </c>
      <c r="O93" s="42">
        <v>3329800</v>
      </c>
      <c r="P93" s="43">
        <v>-5.0200203191298632E-3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1528</v>
      </c>
      <c r="F94" s="40">
        <v>1537.4666666666665</v>
      </c>
      <c r="G94" s="41">
        <v>1515.9333333333329</v>
      </c>
      <c r="H94" s="41">
        <v>1503.8666666666666</v>
      </c>
      <c r="I94" s="41">
        <v>1482.333333333333</v>
      </c>
      <c r="J94" s="41">
        <v>1549.5333333333328</v>
      </c>
      <c r="K94" s="41">
        <v>1571.0666666666662</v>
      </c>
      <c r="L94" s="41">
        <v>1583.1333333333328</v>
      </c>
      <c r="M94" s="31">
        <v>1559</v>
      </c>
      <c r="N94" s="31">
        <v>1525.4</v>
      </c>
      <c r="O94" s="42">
        <v>41144400</v>
      </c>
      <c r="P94" s="43">
        <v>7.416395043292219E-2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676.65</v>
      </c>
      <c r="F95" s="40">
        <v>674.66666666666663</v>
      </c>
      <c r="G95" s="41">
        <v>671.5333333333333</v>
      </c>
      <c r="H95" s="41">
        <v>666.41666666666663</v>
      </c>
      <c r="I95" s="41">
        <v>663.2833333333333</v>
      </c>
      <c r="J95" s="41">
        <v>679.7833333333333</v>
      </c>
      <c r="K95" s="41">
        <v>682.91666666666674</v>
      </c>
      <c r="L95" s="41">
        <v>688.0333333333333</v>
      </c>
      <c r="M95" s="31">
        <v>677.8</v>
      </c>
      <c r="N95" s="31">
        <v>669.55</v>
      </c>
      <c r="O95" s="42">
        <v>20529300</v>
      </c>
      <c r="P95" s="43">
        <v>2.1119439732997757E-2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2703.3</v>
      </c>
      <c r="F96" s="40">
        <v>2662.9333333333334</v>
      </c>
      <c r="G96" s="41">
        <v>2600.3666666666668</v>
      </c>
      <c r="H96" s="41">
        <v>2497.4333333333334</v>
      </c>
      <c r="I96" s="41">
        <v>2434.8666666666668</v>
      </c>
      <c r="J96" s="41">
        <v>2765.8666666666668</v>
      </c>
      <c r="K96" s="41">
        <v>2828.4333333333334</v>
      </c>
      <c r="L96" s="41">
        <v>2931.3666666666668</v>
      </c>
      <c r="M96" s="31">
        <v>2725.5</v>
      </c>
      <c r="N96" s="31">
        <v>2560</v>
      </c>
      <c r="O96" s="42">
        <v>4296600</v>
      </c>
      <c r="P96" s="43">
        <v>-1.5602446903567255E-2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505.95</v>
      </c>
      <c r="F97" s="40">
        <v>503.95</v>
      </c>
      <c r="G97" s="41">
        <v>498.2</v>
      </c>
      <c r="H97" s="41">
        <v>490.45</v>
      </c>
      <c r="I97" s="41">
        <v>484.7</v>
      </c>
      <c r="J97" s="41">
        <v>511.7</v>
      </c>
      <c r="K97" s="41">
        <v>517.45000000000005</v>
      </c>
      <c r="L97" s="41">
        <v>525.20000000000005</v>
      </c>
      <c r="M97" s="31">
        <v>509.7</v>
      </c>
      <c r="N97" s="31">
        <v>496.2</v>
      </c>
      <c r="O97" s="42">
        <v>32791800</v>
      </c>
      <c r="P97" s="43">
        <v>-3.7607269056032309E-2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138</v>
      </c>
      <c r="F98" s="40">
        <v>139.01666666666668</v>
      </c>
      <c r="G98" s="41">
        <v>135.93333333333337</v>
      </c>
      <c r="H98" s="41">
        <v>133.86666666666667</v>
      </c>
      <c r="I98" s="41">
        <v>130.78333333333336</v>
      </c>
      <c r="J98" s="41">
        <v>141.08333333333337</v>
      </c>
      <c r="K98" s="41">
        <v>144.16666666666669</v>
      </c>
      <c r="L98" s="41">
        <v>146.23333333333338</v>
      </c>
      <c r="M98" s="31">
        <v>142.1</v>
      </c>
      <c r="N98" s="31">
        <v>136.94999999999999</v>
      </c>
      <c r="O98" s="42">
        <v>15815400</v>
      </c>
      <c r="P98" s="43">
        <v>9.8566308243727599E-2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328.15</v>
      </c>
      <c r="F99" s="40">
        <v>328.18333333333334</v>
      </c>
      <c r="G99" s="41">
        <v>325.41666666666669</v>
      </c>
      <c r="H99" s="41">
        <v>322.68333333333334</v>
      </c>
      <c r="I99" s="41">
        <v>319.91666666666669</v>
      </c>
      <c r="J99" s="41">
        <v>330.91666666666669</v>
      </c>
      <c r="K99" s="41">
        <v>333.68333333333334</v>
      </c>
      <c r="L99" s="41">
        <v>336.41666666666669</v>
      </c>
      <c r="M99" s="31">
        <v>330.95</v>
      </c>
      <c r="N99" s="31">
        <v>325.45</v>
      </c>
      <c r="O99" s="42">
        <v>12457800</v>
      </c>
      <c r="P99" s="43">
        <v>-5.0617283950617285E-2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2396.3000000000002</v>
      </c>
      <c r="F100" s="40">
        <v>2382.2833333333333</v>
      </c>
      <c r="G100" s="41">
        <v>2366.0666666666666</v>
      </c>
      <c r="H100" s="41">
        <v>2335.8333333333335</v>
      </c>
      <c r="I100" s="41">
        <v>2319.6166666666668</v>
      </c>
      <c r="J100" s="41">
        <v>2412.5166666666664</v>
      </c>
      <c r="K100" s="41">
        <v>2428.7333333333327</v>
      </c>
      <c r="L100" s="41">
        <v>2458.9666666666662</v>
      </c>
      <c r="M100" s="31">
        <v>2398.5</v>
      </c>
      <c r="N100" s="31">
        <v>2352.0500000000002</v>
      </c>
      <c r="O100" s="42">
        <v>9041700</v>
      </c>
      <c r="P100" s="43">
        <v>9.1408290363624196E-3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46200.5</v>
      </c>
      <c r="F101" s="40">
        <v>45685.366666666669</v>
      </c>
      <c r="G101" s="41">
        <v>44915.133333333339</v>
      </c>
      <c r="H101" s="41">
        <v>43629.76666666667</v>
      </c>
      <c r="I101" s="41">
        <v>42859.53333333334</v>
      </c>
      <c r="J101" s="41">
        <v>46970.733333333337</v>
      </c>
      <c r="K101" s="41">
        <v>47740.966666666674</v>
      </c>
      <c r="L101" s="41">
        <v>49026.333333333336</v>
      </c>
      <c r="M101" s="31">
        <v>46455.6</v>
      </c>
      <c r="N101" s="31">
        <v>44400</v>
      </c>
      <c r="O101" s="42">
        <v>9930</v>
      </c>
      <c r="P101" s="43">
        <v>0.34279918864097364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222.9</v>
      </c>
      <c r="F102" s="40">
        <v>222.81666666666669</v>
      </c>
      <c r="G102" s="41">
        <v>221.13333333333338</v>
      </c>
      <c r="H102" s="41">
        <v>219.3666666666667</v>
      </c>
      <c r="I102" s="41">
        <v>217.68333333333339</v>
      </c>
      <c r="J102" s="41">
        <v>224.58333333333337</v>
      </c>
      <c r="K102" s="41">
        <v>226.26666666666671</v>
      </c>
      <c r="L102" s="41">
        <v>228.03333333333336</v>
      </c>
      <c r="M102" s="31">
        <v>224.5</v>
      </c>
      <c r="N102" s="31">
        <v>221.05</v>
      </c>
      <c r="O102" s="42">
        <v>38285000</v>
      </c>
      <c r="P102" s="43">
        <v>-1.4208173690932312E-2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822.25</v>
      </c>
      <c r="F103" s="40">
        <v>823.06666666666661</v>
      </c>
      <c r="G103" s="41">
        <v>815.88333333333321</v>
      </c>
      <c r="H103" s="41">
        <v>809.51666666666665</v>
      </c>
      <c r="I103" s="41">
        <v>802.33333333333326</v>
      </c>
      <c r="J103" s="41">
        <v>829.43333333333317</v>
      </c>
      <c r="K103" s="41">
        <v>836.61666666666656</v>
      </c>
      <c r="L103" s="41">
        <v>842.98333333333312</v>
      </c>
      <c r="M103" s="31">
        <v>830.25</v>
      </c>
      <c r="N103" s="31">
        <v>816.7</v>
      </c>
      <c r="O103" s="42">
        <v>70393125</v>
      </c>
      <c r="P103" s="43">
        <v>2.1937879271798147E-2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1436.95</v>
      </c>
      <c r="F104" s="40">
        <v>1442.3833333333332</v>
      </c>
      <c r="G104" s="41">
        <v>1414.7666666666664</v>
      </c>
      <c r="H104" s="41">
        <v>1392.5833333333333</v>
      </c>
      <c r="I104" s="41">
        <v>1364.9666666666665</v>
      </c>
      <c r="J104" s="41">
        <v>1464.5666666666664</v>
      </c>
      <c r="K104" s="41">
        <v>1492.1833333333332</v>
      </c>
      <c r="L104" s="41">
        <v>1514.3666666666663</v>
      </c>
      <c r="M104" s="31">
        <v>1470</v>
      </c>
      <c r="N104" s="31">
        <v>1420.2</v>
      </c>
      <c r="O104" s="42">
        <v>3104200</v>
      </c>
      <c r="P104" s="43">
        <v>4.4004400440044002E-3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616.6</v>
      </c>
      <c r="F105" s="40">
        <v>611.03333333333342</v>
      </c>
      <c r="G105" s="41">
        <v>598.61666666666679</v>
      </c>
      <c r="H105" s="41">
        <v>580.63333333333333</v>
      </c>
      <c r="I105" s="41">
        <v>568.2166666666667</v>
      </c>
      <c r="J105" s="41">
        <v>629.01666666666688</v>
      </c>
      <c r="K105" s="41">
        <v>641.43333333333362</v>
      </c>
      <c r="L105" s="41">
        <v>659.41666666666697</v>
      </c>
      <c r="M105" s="31">
        <v>623.45000000000005</v>
      </c>
      <c r="N105" s="31">
        <v>593.04999999999995</v>
      </c>
      <c r="O105" s="42">
        <v>5192250</v>
      </c>
      <c r="P105" s="43">
        <v>-6.3446969696969696E-2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12.6</v>
      </c>
      <c r="F106" s="40">
        <v>12.683333333333332</v>
      </c>
      <c r="G106" s="41">
        <v>12.416666666666664</v>
      </c>
      <c r="H106" s="41">
        <v>12.233333333333333</v>
      </c>
      <c r="I106" s="41">
        <v>11.966666666666665</v>
      </c>
      <c r="J106" s="41">
        <v>12.866666666666664</v>
      </c>
      <c r="K106" s="41">
        <v>13.133333333333333</v>
      </c>
      <c r="L106" s="41">
        <v>13.316666666666663</v>
      </c>
      <c r="M106" s="31">
        <v>12.95</v>
      </c>
      <c r="N106" s="31">
        <v>12.5</v>
      </c>
      <c r="O106" s="42">
        <v>757470000</v>
      </c>
      <c r="P106" s="43">
        <v>-1.8770402611534277E-2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65.2</v>
      </c>
      <c r="F107" s="40">
        <v>65.100000000000009</v>
      </c>
      <c r="G107" s="41">
        <v>63.90000000000002</v>
      </c>
      <c r="H107" s="41">
        <v>62.600000000000009</v>
      </c>
      <c r="I107" s="41">
        <v>61.40000000000002</v>
      </c>
      <c r="J107" s="41">
        <v>66.40000000000002</v>
      </c>
      <c r="K107" s="41">
        <v>67.600000000000009</v>
      </c>
      <c r="L107" s="41">
        <v>68.90000000000002</v>
      </c>
      <c r="M107" s="31">
        <v>66.3</v>
      </c>
      <c r="N107" s="31">
        <v>63.8</v>
      </c>
      <c r="O107" s="42">
        <v>68130000</v>
      </c>
      <c r="P107" s="43">
        <v>2.5127896479085164E-2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49.3</v>
      </c>
      <c r="F108" s="40">
        <v>49.433333333333337</v>
      </c>
      <c r="G108" s="41">
        <v>48.916666666666671</v>
      </c>
      <c r="H108" s="41">
        <v>48.533333333333331</v>
      </c>
      <c r="I108" s="41">
        <v>48.016666666666666</v>
      </c>
      <c r="J108" s="41">
        <v>49.816666666666677</v>
      </c>
      <c r="K108" s="41">
        <v>50.333333333333343</v>
      </c>
      <c r="L108" s="41">
        <v>50.716666666666683</v>
      </c>
      <c r="M108" s="31">
        <v>49.95</v>
      </c>
      <c r="N108" s="31">
        <v>49.05</v>
      </c>
      <c r="O108" s="42">
        <v>164457600</v>
      </c>
      <c r="P108" s="43">
        <v>-3.373591525538088E-4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267</v>
      </c>
      <c r="F109" s="40">
        <v>267.34999999999997</v>
      </c>
      <c r="G109" s="41">
        <v>264.64999999999992</v>
      </c>
      <c r="H109" s="41">
        <v>262.29999999999995</v>
      </c>
      <c r="I109" s="41">
        <v>259.59999999999991</v>
      </c>
      <c r="J109" s="41">
        <v>269.69999999999993</v>
      </c>
      <c r="K109" s="41">
        <v>272.39999999999998</v>
      </c>
      <c r="L109" s="41">
        <v>274.74999999999994</v>
      </c>
      <c r="M109" s="31">
        <v>270.05</v>
      </c>
      <c r="N109" s="31">
        <v>265</v>
      </c>
      <c r="O109" s="42">
        <v>46185000</v>
      </c>
      <c r="P109" s="43">
        <v>7.2789727651917883E-3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456.9</v>
      </c>
      <c r="F110" s="40">
        <v>459.09999999999997</v>
      </c>
      <c r="G110" s="41">
        <v>453.44999999999993</v>
      </c>
      <c r="H110" s="41">
        <v>449.99999999999994</v>
      </c>
      <c r="I110" s="41">
        <v>444.34999999999991</v>
      </c>
      <c r="J110" s="41">
        <v>462.54999999999995</v>
      </c>
      <c r="K110" s="41">
        <v>468.19999999999993</v>
      </c>
      <c r="L110" s="41">
        <v>471.65</v>
      </c>
      <c r="M110" s="31">
        <v>464.75</v>
      </c>
      <c r="N110" s="31">
        <v>455.65</v>
      </c>
      <c r="O110" s="42">
        <v>16645750</v>
      </c>
      <c r="P110" s="43">
        <v>6.1557348298842511E-2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209.8</v>
      </c>
      <c r="F111" s="40">
        <v>210.86666666666667</v>
      </c>
      <c r="G111" s="41">
        <v>208.23333333333335</v>
      </c>
      <c r="H111" s="41">
        <v>206.66666666666669</v>
      </c>
      <c r="I111" s="41">
        <v>204.03333333333336</v>
      </c>
      <c r="J111" s="41">
        <v>212.43333333333334</v>
      </c>
      <c r="K111" s="41">
        <v>215.06666666666666</v>
      </c>
      <c r="L111" s="41">
        <v>216.63333333333333</v>
      </c>
      <c r="M111" s="31">
        <v>213.5</v>
      </c>
      <c r="N111" s="31">
        <v>209.3</v>
      </c>
      <c r="O111" s="42">
        <v>13184116</v>
      </c>
      <c r="P111" s="43">
        <v>3.1466331025802388E-2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252.15</v>
      </c>
      <c r="F112" s="40">
        <v>251.98333333333335</v>
      </c>
      <c r="G112" s="41">
        <v>246.9666666666667</v>
      </c>
      <c r="H112" s="41">
        <v>241.78333333333336</v>
      </c>
      <c r="I112" s="41">
        <v>236.76666666666671</v>
      </c>
      <c r="J112" s="41">
        <v>257.16666666666669</v>
      </c>
      <c r="K112" s="41">
        <v>262.18333333333334</v>
      </c>
      <c r="L112" s="41">
        <v>267.36666666666667</v>
      </c>
      <c r="M112" s="31">
        <v>257</v>
      </c>
      <c r="N112" s="31">
        <v>246.8</v>
      </c>
      <c r="O112" s="42">
        <v>16637300</v>
      </c>
      <c r="P112" s="43">
        <v>2.4098536237058193E-2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6721.1</v>
      </c>
      <c r="F113" s="40">
        <v>6739.333333333333</v>
      </c>
      <c r="G113" s="41">
        <v>6618.8166666666657</v>
      </c>
      <c r="H113" s="41">
        <v>6516.5333333333328</v>
      </c>
      <c r="I113" s="41">
        <v>6396.0166666666655</v>
      </c>
      <c r="J113" s="41">
        <v>6841.6166666666659</v>
      </c>
      <c r="K113" s="41">
        <v>6962.1333333333341</v>
      </c>
      <c r="L113" s="41">
        <v>7064.4166666666661</v>
      </c>
      <c r="M113" s="31">
        <v>6859.85</v>
      </c>
      <c r="N113" s="31">
        <v>6637.05</v>
      </c>
      <c r="O113" s="42">
        <v>246150</v>
      </c>
      <c r="P113" s="43">
        <v>-8.7586831772878283E-3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2169.3000000000002</v>
      </c>
      <c r="F114" s="40">
        <v>2163.6166666666668</v>
      </c>
      <c r="G114" s="41">
        <v>2147.4833333333336</v>
      </c>
      <c r="H114" s="41">
        <v>2125.666666666667</v>
      </c>
      <c r="I114" s="41">
        <v>2109.5333333333338</v>
      </c>
      <c r="J114" s="41">
        <v>2185.4333333333334</v>
      </c>
      <c r="K114" s="41">
        <v>2201.5666666666666</v>
      </c>
      <c r="L114" s="41">
        <v>2223.3833333333332</v>
      </c>
      <c r="M114" s="31">
        <v>2179.75</v>
      </c>
      <c r="N114" s="31">
        <v>2141.8000000000002</v>
      </c>
      <c r="O114" s="42">
        <v>2733750</v>
      </c>
      <c r="P114" s="43">
        <v>-2.8431808085295423E-2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924.4</v>
      </c>
      <c r="F115" s="40">
        <v>924.95000000000016</v>
      </c>
      <c r="G115" s="41">
        <v>913.90000000000032</v>
      </c>
      <c r="H115" s="41">
        <v>903.4000000000002</v>
      </c>
      <c r="I115" s="41">
        <v>892.35000000000036</v>
      </c>
      <c r="J115" s="41">
        <v>935.45000000000027</v>
      </c>
      <c r="K115" s="41">
        <v>946.50000000000023</v>
      </c>
      <c r="L115" s="41">
        <v>957.00000000000023</v>
      </c>
      <c r="M115" s="31">
        <v>936</v>
      </c>
      <c r="N115" s="31">
        <v>914.45</v>
      </c>
      <c r="O115" s="42">
        <v>29280600</v>
      </c>
      <c r="P115" s="43">
        <v>3.45444451298501E-3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272</v>
      </c>
      <c r="F116" s="40">
        <v>272.3</v>
      </c>
      <c r="G116" s="41">
        <v>270.40000000000003</v>
      </c>
      <c r="H116" s="41">
        <v>268.8</v>
      </c>
      <c r="I116" s="41">
        <v>266.90000000000003</v>
      </c>
      <c r="J116" s="41">
        <v>273.90000000000003</v>
      </c>
      <c r="K116" s="41">
        <v>275.8</v>
      </c>
      <c r="L116" s="41">
        <v>277.40000000000003</v>
      </c>
      <c r="M116" s="31">
        <v>274.2</v>
      </c>
      <c r="N116" s="31">
        <v>270.7</v>
      </c>
      <c r="O116" s="42">
        <v>12947200</v>
      </c>
      <c r="P116" s="43">
        <v>-2.816309373686423E-2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1939.55</v>
      </c>
      <c r="F117" s="40">
        <v>1940.8166666666666</v>
      </c>
      <c r="G117" s="41">
        <v>1928.7833333333333</v>
      </c>
      <c r="H117" s="41">
        <v>1918.0166666666667</v>
      </c>
      <c r="I117" s="41">
        <v>1905.9833333333333</v>
      </c>
      <c r="J117" s="41">
        <v>1951.5833333333333</v>
      </c>
      <c r="K117" s="41">
        <v>1963.6166666666666</v>
      </c>
      <c r="L117" s="41">
        <v>1974.3833333333332</v>
      </c>
      <c r="M117" s="31">
        <v>1952.85</v>
      </c>
      <c r="N117" s="31">
        <v>1930.05</v>
      </c>
      <c r="O117" s="42">
        <v>32373300</v>
      </c>
      <c r="P117" s="43">
        <v>-1.8134007861406318E-2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124</v>
      </c>
      <c r="F118" s="40">
        <v>124.13333333333333</v>
      </c>
      <c r="G118" s="41">
        <v>123.16666666666666</v>
      </c>
      <c r="H118" s="41">
        <v>122.33333333333333</v>
      </c>
      <c r="I118" s="41">
        <v>121.36666666666666</v>
      </c>
      <c r="J118" s="41">
        <v>124.96666666666665</v>
      </c>
      <c r="K118" s="41">
        <v>125.93333333333332</v>
      </c>
      <c r="L118" s="41">
        <v>126.76666666666665</v>
      </c>
      <c r="M118" s="31">
        <v>125.1</v>
      </c>
      <c r="N118" s="31">
        <v>123.3</v>
      </c>
      <c r="O118" s="42">
        <v>49003500</v>
      </c>
      <c r="P118" s="43">
        <v>1.2625923438549362E-2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1067</v>
      </c>
      <c r="F119" s="40">
        <v>1068.1666666666667</v>
      </c>
      <c r="G119" s="41">
        <v>1055.3333333333335</v>
      </c>
      <c r="H119" s="41">
        <v>1043.6666666666667</v>
      </c>
      <c r="I119" s="41">
        <v>1030.8333333333335</v>
      </c>
      <c r="J119" s="41">
        <v>1079.8333333333335</v>
      </c>
      <c r="K119" s="41">
        <v>1092.666666666667</v>
      </c>
      <c r="L119" s="41">
        <v>1104.3333333333335</v>
      </c>
      <c r="M119" s="31">
        <v>1081</v>
      </c>
      <c r="N119" s="31">
        <v>1056.5</v>
      </c>
      <c r="O119" s="42">
        <v>1755450</v>
      </c>
      <c r="P119" s="43">
        <v>-1.836940110719678E-2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898.9</v>
      </c>
      <c r="F120" s="40">
        <v>904.66666666666663</v>
      </c>
      <c r="G120" s="41">
        <v>888.58333333333326</v>
      </c>
      <c r="H120" s="41">
        <v>878.26666666666665</v>
      </c>
      <c r="I120" s="41">
        <v>862.18333333333328</v>
      </c>
      <c r="J120" s="41">
        <v>914.98333333333323</v>
      </c>
      <c r="K120" s="41">
        <v>931.06666666666649</v>
      </c>
      <c r="L120" s="41">
        <v>941.38333333333321</v>
      </c>
      <c r="M120" s="31">
        <v>920.75</v>
      </c>
      <c r="N120" s="31">
        <v>894.35</v>
      </c>
      <c r="O120" s="42">
        <v>11617375</v>
      </c>
      <c r="P120" s="43">
        <v>5.4986094557012317E-2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225.55</v>
      </c>
      <c r="F121" s="40">
        <v>224.63333333333333</v>
      </c>
      <c r="G121" s="41">
        <v>222.66666666666666</v>
      </c>
      <c r="H121" s="41">
        <v>219.78333333333333</v>
      </c>
      <c r="I121" s="41">
        <v>217.81666666666666</v>
      </c>
      <c r="J121" s="41">
        <v>227.51666666666665</v>
      </c>
      <c r="K121" s="41">
        <v>229.48333333333335</v>
      </c>
      <c r="L121" s="41">
        <v>232.36666666666665</v>
      </c>
      <c r="M121" s="31">
        <v>226.6</v>
      </c>
      <c r="N121" s="31">
        <v>221.75</v>
      </c>
      <c r="O121" s="42">
        <v>228403200</v>
      </c>
      <c r="P121" s="43">
        <v>-1.1303191489361703E-2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419.1</v>
      </c>
      <c r="F122" s="40">
        <v>419.58333333333331</v>
      </c>
      <c r="G122" s="41">
        <v>415.01666666666665</v>
      </c>
      <c r="H122" s="41">
        <v>410.93333333333334</v>
      </c>
      <c r="I122" s="41">
        <v>406.36666666666667</v>
      </c>
      <c r="J122" s="41">
        <v>423.66666666666663</v>
      </c>
      <c r="K122" s="41">
        <v>428.23333333333335</v>
      </c>
      <c r="L122" s="41">
        <v>432.31666666666661</v>
      </c>
      <c r="M122" s="31">
        <v>424.15</v>
      </c>
      <c r="N122" s="31">
        <v>415.5</v>
      </c>
      <c r="O122" s="42">
        <v>35765000</v>
      </c>
      <c r="P122" s="43">
        <v>-6.3897763578274758E-3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3604.8</v>
      </c>
      <c r="F123" s="40">
        <v>3572.2833333333333</v>
      </c>
      <c r="G123" s="41">
        <v>3494.6666666666665</v>
      </c>
      <c r="H123" s="41">
        <v>3384.5333333333333</v>
      </c>
      <c r="I123" s="41">
        <v>3306.9166666666665</v>
      </c>
      <c r="J123" s="41">
        <v>3682.4166666666665</v>
      </c>
      <c r="K123" s="41">
        <v>3760.0333333333333</v>
      </c>
      <c r="L123" s="41">
        <v>3870.1666666666665</v>
      </c>
      <c r="M123" s="31">
        <v>3649.9</v>
      </c>
      <c r="N123" s="31">
        <v>3462.15</v>
      </c>
      <c r="O123" s="42">
        <v>353500</v>
      </c>
      <c r="P123" s="43">
        <v>9.7826086956521743E-2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702</v>
      </c>
      <c r="F124" s="40">
        <v>695.61666666666667</v>
      </c>
      <c r="G124" s="41">
        <v>683.5333333333333</v>
      </c>
      <c r="H124" s="41">
        <v>665.06666666666661</v>
      </c>
      <c r="I124" s="41">
        <v>652.98333333333323</v>
      </c>
      <c r="J124" s="41">
        <v>714.08333333333337</v>
      </c>
      <c r="K124" s="41">
        <v>726.16666666666663</v>
      </c>
      <c r="L124" s="41">
        <v>744.63333333333344</v>
      </c>
      <c r="M124" s="31">
        <v>707.7</v>
      </c>
      <c r="N124" s="31">
        <v>677.15</v>
      </c>
      <c r="O124" s="42">
        <v>42394050</v>
      </c>
      <c r="P124" s="43">
        <v>1.0717734148696492E-2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3905.05</v>
      </c>
      <c r="F125" s="40">
        <v>3924.5833333333335</v>
      </c>
      <c r="G125" s="41">
        <v>3844.416666666667</v>
      </c>
      <c r="H125" s="41">
        <v>3783.7833333333333</v>
      </c>
      <c r="I125" s="41">
        <v>3703.6166666666668</v>
      </c>
      <c r="J125" s="41">
        <v>3985.2166666666672</v>
      </c>
      <c r="K125" s="41">
        <v>4065.3833333333341</v>
      </c>
      <c r="L125" s="41">
        <v>4126.0166666666673</v>
      </c>
      <c r="M125" s="31">
        <v>4004.75</v>
      </c>
      <c r="N125" s="31">
        <v>3863.95</v>
      </c>
      <c r="O125" s="42">
        <v>2150375</v>
      </c>
      <c r="P125" s="43">
        <v>2.0525597674556563E-2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1940.95</v>
      </c>
      <c r="F126" s="40">
        <v>1939.7833333333335</v>
      </c>
      <c r="G126" s="41">
        <v>1923.0666666666671</v>
      </c>
      <c r="H126" s="41">
        <v>1905.1833333333336</v>
      </c>
      <c r="I126" s="41">
        <v>1888.4666666666672</v>
      </c>
      <c r="J126" s="41">
        <v>1957.666666666667</v>
      </c>
      <c r="K126" s="41">
        <v>1974.3833333333337</v>
      </c>
      <c r="L126" s="41">
        <v>1992.2666666666669</v>
      </c>
      <c r="M126" s="31">
        <v>1956.5</v>
      </c>
      <c r="N126" s="31">
        <v>1921.9</v>
      </c>
      <c r="O126" s="42">
        <v>13179200</v>
      </c>
      <c r="P126" s="43">
        <v>-4.8627261469691022E-3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80.45</v>
      </c>
      <c r="F127" s="40">
        <v>80.266666666666666</v>
      </c>
      <c r="G127" s="41">
        <v>79.733333333333334</v>
      </c>
      <c r="H127" s="41">
        <v>79.016666666666666</v>
      </c>
      <c r="I127" s="41">
        <v>78.483333333333334</v>
      </c>
      <c r="J127" s="41">
        <v>80.983333333333334</v>
      </c>
      <c r="K127" s="41">
        <v>81.516666666666666</v>
      </c>
      <c r="L127" s="41">
        <v>82.233333333333334</v>
      </c>
      <c r="M127" s="31">
        <v>80.8</v>
      </c>
      <c r="N127" s="31">
        <v>79.55</v>
      </c>
      <c r="O127" s="42">
        <v>74756348</v>
      </c>
      <c r="P127" s="43">
        <v>2.3082559843673668E-2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3512.3</v>
      </c>
      <c r="F128" s="40">
        <v>3547.25</v>
      </c>
      <c r="G128" s="41">
        <v>3459.2</v>
      </c>
      <c r="H128" s="41">
        <v>3406.1</v>
      </c>
      <c r="I128" s="41">
        <v>3318.0499999999997</v>
      </c>
      <c r="J128" s="41">
        <v>3600.35</v>
      </c>
      <c r="K128" s="41">
        <v>3688.4</v>
      </c>
      <c r="L128" s="41">
        <v>3741.5</v>
      </c>
      <c r="M128" s="31">
        <v>3635.3</v>
      </c>
      <c r="N128" s="31">
        <v>3494.15</v>
      </c>
      <c r="O128" s="42">
        <v>537625</v>
      </c>
      <c r="P128" s="43">
        <v>7.0433051269288199E-2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508.3</v>
      </c>
      <c r="F129" s="40">
        <v>511.59999999999997</v>
      </c>
      <c r="G129" s="41">
        <v>500.69999999999993</v>
      </c>
      <c r="H129" s="41">
        <v>493.09999999999997</v>
      </c>
      <c r="I129" s="41">
        <v>482.19999999999993</v>
      </c>
      <c r="J129" s="41">
        <v>519.19999999999993</v>
      </c>
      <c r="K129" s="41">
        <v>530.09999999999991</v>
      </c>
      <c r="L129" s="41">
        <v>537.69999999999993</v>
      </c>
      <c r="M129" s="31">
        <v>522.5</v>
      </c>
      <c r="N129" s="31">
        <v>504</v>
      </c>
      <c r="O129" s="42">
        <v>5240700</v>
      </c>
      <c r="P129" s="43">
        <v>2.4094266619767851E-2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391.15</v>
      </c>
      <c r="F130" s="40">
        <v>388.11666666666662</v>
      </c>
      <c r="G130" s="41">
        <v>382.23333333333323</v>
      </c>
      <c r="H130" s="41">
        <v>373.31666666666661</v>
      </c>
      <c r="I130" s="41">
        <v>367.43333333333322</v>
      </c>
      <c r="J130" s="41">
        <v>397.03333333333325</v>
      </c>
      <c r="K130" s="41">
        <v>402.91666666666657</v>
      </c>
      <c r="L130" s="41">
        <v>411.83333333333326</v>
      </c>
      <c r="M130" s="31">
        <v>394</v>
      </c>
      <c r="N130" s="31">
        <v>379.2</v>
      </c>
      <c r="O130" s="42">
        <v>19578000</v>
      </c>
      <c r="P130" s="43">
        <v>9.3376521836255999E-2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2071.75</v>
      </c>
      <c r="F131" s="40">
        <v>2063.7666666666669</v>
      </c>
      <c r="G131" s="41">
        <v>2052.9833333333336</v>
      </c>
      <c r="H131" s="41">
        <v>2034.2166666666667</v>
      </c>
      <c r="I131" s="41">
        <v>2023.4333333333334</v>
      </c>
      <c r="J131" s="41">
        <v>2082.5333333333338</v>
      </c>
      <c r="K131" s="41">
        <v>2093.3166666666675</v>
      </c>
      <c r="L131" s="41">
        <v>2112.0833333333339</v>
      </c>
      <c r="M131" s="31">
        <v>2074.5500000000002</v>
      </c>
      <c r="N131" s="31">
        <v>2045</v>
      </c>
      <c r="O131" s="42">
        <v>14125450</v>
      </c>
      <c r="P131" s="43">
        <v>1.1904271532726449E-2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7130</v>
      </c>
      <c r="F132" s="40">
        <v>7095.2666666666664</v>
      </c>
      <c r="G132" s="41">
        <v>7036.7333333333327</v>
      </c>
      <c r="H132" s="41">
        <v>6943.4666666666662</v>
      </c>
      <c r="I132" s="41">
        <v>6884.9333333333325</v>
      </c>
      <c r="J132" s="41">
        <v>7188.5333333333328</v>
      </c>
      <c r="K132" s="41">
        <v>7247.0666666666657</v>
      </c>
      <c r="L132" s="41">
        <v>7340.333333333333</v>
      </c>
      <c r="M132" s="31">
        <v>7153.8</v>
      </c>
      <c r="N132" s="31">
        <v>7002</v>
      </c>
      <c r="O132" s="42">
        <v>1013400</v>
      </c>
      <c r="P132" s="43">
        <v>2.5226294702478114E-3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5587.1</v>
      </c>
      <c r="F133" s="40">
        <v>5574.3</v>
      </c>
      <c r="G133" s="41">
        <v>5538.6</v>
      </c>
      <c r="H133" s="41">
        <v>5490.1</v>
      </c>
      <c r="I133" s="41">
        <v>5454.4000000000005</v>
      </c>
      <c r="J133" s="41">
        <v>5622.8</v>
      </c>
      <c r="K133" s="41">
        <v>5658.4999999999991</v>
      </c>
      <c r="L133" s="41">
        <v>5707</v>
      </c>
      <c r="M133" s="31">
        <v>5610</v>
      </c>
      <c r="N133" s="31">
        <v>5525.8</v>
      </c>
      <c r="O133" s="42">
        <v>876400</v>
      </c>
      <c r="P133" s="43">
        <v>5.507113354749885E-3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943.55</v>
      </c>
      <c r="F134" s="40">
        <v>944.63333333333333</v>
      </c>
      <c r="G134" s="41">
        <v>935.31666666666661</v>
      </c>
      <c r="H134" s="41">
        <v>927.08333333333326</v>
      </c>
      <c r="I134" s="41">
        <v>917.76666666666654</v>
      </c>
      <c r="J134" s="41">
        <v>952.86666666666667</v>
      </c>
      <c r="K134" s="41">
        <v>962.18333333333351</v>
      </c>
      <c r="L134" s="41">
        <v>970.41666666666674</v>
      </c>
      <c r="M134" s="31">
        <v>953.95</v>
      </c>
      <c r="N134" s="31">
        <v>936.4</v>
      </c>
      <c r="O134" s="42">
        <v>6717550</v>
      </c>
      <c r="P134" s="43">
        <v>-1.9235542318193102E-2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901.5</v>
      </c>
      <c r="F135" s="40">
        <v>896.88333333333333</v>
      </c>
      <c r="G135" s="41">
        <v>888.76666666666665</v>
      </c>
      <c r="H135" s="41">
        <v>876.0333333333333</v>
      </c>
      <c r="I135" s="41">
        <v>867.91666666666663</v>
      </c>
      <c r="J135" s="41">
        <v>909.61666666666667</v>
      </c>
      <c r="K135" s="41">
        <v>917.73333333333323</v>
      </c>
      <c r="L135" s="41">
        <v>930.4666666666667</v>
      </c>
      <c r="M135" s="31">
        <v>905</v>
      </c>
      <c r="N135" s="31">
        <v>884.15</v>
      </c>
      <c r="O135" s="42">
        <v>13638100</v>
      </c>
      <c r="P135" s="43">
        <v>-9.7082443834502381E-3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167.9</v>
      </c>
      <c r="F136" s="40">
        <v>167.43333333333334</v>
      </c>
      <c r="G136" s="41">
        <v>165.96666666666667</v>
      </c>
      <c r="H136" s="41">
        <v>164.03333333333333</v>
      </c>
      <c r="I136" s="41">
        <v>162.56666666666666</v>
      </c>
      <c r="J136" s="41">
        <v>169.36666666666667</v>
      </c>
      <c r="K136" s="41">
        <v>170.83333333333337</v>
      </c>
      <c r="L136" s="41">
        <v>172.76666666666668</v>
      </c>
      <c r="M136" s="31">
        <v>168.9</v>
      </c>
      <c r="N136" s="31">
        <v>165.5</v>
      </c>
      <c r="O136" s="42">
        <v>30668000</v>
      </c>
      <c r="P136" s="43">
        <v>-9.3035275875436099E-3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168.8</v>
      </c>
      <c r="F137" s="40">
        <v>168.9</v>
      </c>
      <c r="G137" s="41">
        <v>167</v>
      </c>
      <c r="H137" s="41">
        <v>165.2</v>
      </c>
      <c r="I137" s="41">
        <v>163.29999999999998</v>
      </c>
      <c r="J137" s="41">
        <v>170.70000000000002</v>
      </c>
      <c r="K137" s="41">
        <v>172.60000000000005</v>
      </c>
      <c r="L137" s="41">
        <v>174.40000000000003</v>
      </c>
      <c r="M137" s="31">
        <v>170.8</v>
      </c>
      <c r="N137" s="31">
        <v>167.1</v>
      </c>
      <c r="O137" s="42">
        <v>20670000</v>
      </c>
      <c r="P137" s="43">
        <v>-2.1862578080636002E-2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502.45</v>
      </c>
      <c r="F138" s="40">
        <v>501.09999999999997</v>
      </c>
      <c r="G138" s="41">
        <v>497.39999999999992</v>
      </c>
      <c r="H138" s="41">
        <v>492.34999999999997</v>
      </c>
      <c r="I138" s="41">
        <v>488.64999999999992</v>
      </c>
      <c r="J138" s="41">
        <v>506.14999999999992</v>
      </c>
      <c r="K138" s="41">
        <v>509.84999999999997</v>
      </c>
      <c r="L138" s="41">
        <v>514.89999999999986</v>
      </c>
      <c r="M138" s="31">
        <v>504.8</v>
      </c>
      <c r="N138" s="31">
        <v>496.05</v>
      </c>
      <c r="O138" s="42">
        <v>9539000</v>
      </c>
      <c r="P138" s="43">
        <v>-1.0472300764477955E-3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8286.7000000000007</v>
      </c>
      <c r="F139" s="40">
        <v>8262.8000000000011</v>
      </c>
      <c r="G139" s="41">
        <v>8134.6000000000022</v>
      </c>
      <c r="H139" s="41">
        <v>7982.5000000000009</v>
      </c>
      <c r="I139" s="41">
        <v>7854.300000000002</v>
      </c>
      <c r="J139" s="41">
        <v>8414.9000000000015</v>
      </c>
      <c r="K139" s="41">
        <v>8543.1000000000022</v>
      </c>
      <c r="L139" s="41">
        <v>8695.2000000000025</v>
      </c>
      <c r="M139" s="31">
        <v>8391</v>
      </c>
      <c r="N139" s="31">
        <v>8110.7</v>
      </c>
      <c r="O139" s="42">
        <v>2386800</v>
      </c>
      <c r="P139" s="43">
        <v>2.1090909090909091E-2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948.5</v>
      </c>
      <c r="F140" s="40">
        <v>948.80000000000007</v>
      </c>
      <c r="G140" s="41">
        <v>938.70000000000016</v>
      </c>
      <c r="H140" s="41">
        <v>928.90000000000009</v>
      </c>
      <c r="I140" s="41">
        <v>918.80000000000018</v>
      </c>
      <c r="J140" s="41">
        <v>958.60000000000014</v>
      </c>
      <c r="K140" s="41">
        <v>968.7</v>
      </c>
      <c r="L140" s="41">
        <v>978.50000000000011</v>
      </c>
      <c r="M140" s="31">
        <v>958.9</v>
      </c>
      <c r="N140" s="31">
        <v>939</v>
      </c>
      <c r="O140" s="42">
        <v>16347500</v>
      </c>
      <c r="P140" s="43">
        <v>-1.2982054219167621E-3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1622.4</v>
      </c>
      <c r="F141" s="40">
        <v>1626.55</v>
      </c>
      <c r="G141" s="41">
        <v>1612.1</v>
      </c>
      <c r="H141" s="41">
        <v>1601.8</v>
      </c>
      <c r="I141" s="41">
        <v>1587.35</v>
      </c>
      <c r="J141" s="41">
        <v>1636.85</v>
      </c>
      <c r="K141" s="41">
        <v>1651.3000000000002</v>
      </c>
      <c r="L141" s="41">
        <v>1661.6</v>
      </c>
      <c r="M141" s="31">
        <v>1641</v>
      </c>
      <c r="N141" s="31">
        <v>1616.25</v>
      </c>
      <c r="O141" s="42">
        <v>2160550</v>
      </c>
      <c r="P141" s="43">
        <v>-1.2942889500080893E-3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3006.7</v>
      </c>
      <c r="F142" s="40">
        <v>3015.3333333333335</v>
      </c>
      <c r="G142" s="41">
        <v>2986.416666666667</v>
      </c>
      <c r="H142" s="41">
        <v>2966.1333333333337</v>
      </c>
      <c r="I142" s="41">
        <v>2937.2166666666672</v>
      </c>
      <c r="J142" s="41">
        <v>3035.6166666666668</v>
      </c>
      <c r="K142" s="41">
        <v>3064.5333333333338</v>
      </c>
      <c r="L142" s="41">
        <v>3084.8166666666666</v>
      </c>
      <c r="M142" s="31">
        <v>3044.25</v>
      </c>
      <c r="N142" s="31">
        <v>2995.05</v>
      </c>
      <c r="O142" s="42">
        <v>586200</v>
      </c>
      <c r="P142" s="43">
        <v>1.1736278909216431E-2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1024.5999999999999</v>
      </c>
      <c r="F143" s="40">
        <v>1027.2833333333333</v>
      </c>
      <c r="G143" s="41">
        <v>1016.7166666666667</v>
      </c>
      <c r="H143" s="41">
        <v>1008.8333333333334</v>
      </c>
      <c r="I143" s="41">
        <v>998.26666666666677</v>
      </c>
      <c r="J143" s="41">
        <v>1035.1666666666665</v>
      </c>
      <c r="K143" s="41">
        <v>1045.7333333333331</v>
      </c>
      <c r="L143" s="41">
        <v>1053.6166666666666</v>
      </c>
      <c r="M143" s="31">
        <v>1037.8499999999999</v>
      </c>
      <c r="N143" s="31">
        <v>1019.4</v>
      </c>
      <c r="O143" s="42">
        <v>1935050</v>
      </c>
      <c r="P143" s="43">
        <v>3.3602150537634411E-4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880.6</v>
      </c>
      <c r="F144" s="40">
        <v>878.86666666666667</v>
      </c>
      <c r="G144" s="41">
        <v>872.23333333333335</v>
      </c>
      <c r="H144" s="41">
        <v>863.86666666666667</v>
      </c>
      <c r="I144" s="41">
        <v>857.23333333333335</v>
      </c>
      <c r="J144" s="41">
        <v>887.23333333333335</v>
      </c>
      <c r="K144" s="41">
        <v>893.86666666666679</v>
      </c>
      <c r="L144" s="41">
        <v>902.23333333333335</v>
      </c>
      <c r="M144" s="31">
        <v>885.5</v>
      </c>
      <c r="N144" s="31">
        <v>870.5</v>
      </c>
      <c r="O144" s="42">
        <v>5212200</v>
      </c>
      <c r="P144" s="43">
        <v>3.2814171917726787E-2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4530.95</v>
      </c>
      <c r="F145" s="40">
        <v>4535</v>
      </c>
      <c r="G145" s="41">
        <v>4488.25</v>
      </c>
      <c r="H145" s="41">
        <v>4445.55</v>
      </c>
      <c r="I145" s="41">
        <v>4398.8</v>
      </c>
      <c r="J145" s="41">
        <v>4577.7</v>
      </c>
      <c r="K145" s="41">
        <v>4624.45</v>
      </c>
      <c r="L145" s="41">
        <v>4667.1499999999996</v>
      </c>
      <c r="M145" s="31">
        <v>4581.75</v>
      </c>
      <c r="N145" s="31">
        <v>4492.3</v>
      </c>
      <c r="O145" s="42">
        <v>3055000</v>
      </c>
      <c r="P145" s="43">
        <v>1.7707240293809024E-3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189.75</v>
      </c>
      <c r="F146" s="40">
        <v>190.20000000000002</v>
      </c>
      <c r="G146" s="41">
        <v>187.85000000000002</v>
      </c>
      <c r="H146" s="41">
        <v>185.95000000000002</v>
      </c>
      <c r="I146" s="41">
        <v>183.60000000000002</v>
      </c>
      <c r="J146" s="41">
        <v>192.10000000000002</v>
      </c>
      <c r="K146" s="41">
        <v>194.45</v>
      </c>
      <c r="L146" s="41">
        <v>196.35000000000002</v>
      </c>
      <c r="M146" s="31">
        <v>192.55</v>
      </c>
      <c r="N146" s="31">
        <v>188.3</v>
      </c>
      <c r="O146" s="42">
        <v>25837000</v>
      </c>
      <c r="P146" s="43">
        <v>9.4764941420732607E-2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3291.45</v>
      </c>
      <c r="F147" s="40">
        <v>3271.4500000000003</v>
      </c>
      <c r="G147" s="41">
        <v>3229.9000000000005</v>
      </c>
      <c r="H147" s="41">
        <v>3168.3500000000004</v>
      </c>
      <c r="I147" s="41">
        <v>3126.8000000000006</v>
      </c>
      <c r="J147" s="41">
        <v>3333.0000000000005</v>
      </c>
      <c r="K147" s="41">
        <v>3374.5500000000006</v>
      </c>
      <c r="L147" s="41">
        <v>3436.1000000000004</v>
      </c>
      <c r="M147" s="31">
        <v>3313</v>
      </c>
      <c r="N147" s="31">
        <v>3209.9</v>
      </c>
      <c r="O147" s="42">
        <v>2168950</v>
      </c>
      <c r="P147" s="43">
        <v>-3.9379570843044278E-3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77121.2</v>
      </c>
      <c r="F148" s="40">
        <v>76676.383333333346</v>
      </c>
      <c r="G148" s="41">
        <v>75882.766666666692</v>
      </c>
      <c r="H148" s="41">
        <v>74644.333333333343</v>
      </c>
      <c r="I148" s="41">
        <v>73850.716666666689</v>
      </c>
      <c r="J148" s="41">
        <v>77914.816666666695</v>
      </c>
      <c r="K148" s="41">
        <v>78708.433333333363</v>
      </c>
      <c r="L148" s="41">
        <v>79946.866666666698</v>
      </c>
      <c r="M148" s="31">
        <v>77470</v>
      </c>
      <c r="N148" s="31">
        <v>75437.95</v>
      </c>
      <c r="O148" s="42">
        <v>57970</v>
      </c>
      <c r="P148" s="43">
        <v>1.2222804260520342E-2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1501.6</v>
      </c>
      <c r="F149" s="40">
        <v>1495.7666666666664</v>
      </c>
      <c r="G149" s="41">
        <v>1487.2333333333329</v>
      </c>
      <c r="H149" s="41">
        <v>1472.8666666666666</v>
      </c>
      <c r="I149" s="41">
        <v>1464.333333333333</v>
      </c>
      <c r="J149" s="41">
        <v>1510.1333333333328</v>
      </c>
      <c r="K149" s="41">
        <v>1518.6666666666665</v>
      </c>
      <c r="L149" s="41">
        <v>1533.0333333333326</v>
      </c>
      <c r="M149" s="31">
        <v>1504.3</v>
      </c>
      <c r="N149" s="31">
        <v>1481.4</v>
      </c>
      <c r="O149" s="42">
        <v>3878625</v>
      </c>
      <c r="P149" s="43">
        <v>1.0646535036778939E-3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368.5</v>
      </c>
      <c r="F150" s="40">
        <v>368.88333333333338</v>
      </c>
      <c r="G150" s="41">
        <v>366.61666666666679</v>
      </c>
      <c r="H150" s="41">
        <v>364.73333333333341</v>
      </c>
      <c r="I150" s="41">
        <v>362.46666666666681</v>
      </c>
      <c r="J150" s="41">
        <v>370.76666666666677</v>
      </c>
      <c r="K150" s="41">
        <v>373.0333333333333</v>
      </c>
      <c r="L150" s="41">
        <v>374.91666666666674</v>
      </c>
      <c r="M150" s="31">
        <v>371.15</v>
      </c>
      <c r="N150" s="31">
        <v>367</v>
      </c>
      <c r="O150" s="42">
        <v>3494400</v>
      </c>
      <c r="P150" s="43">
        <v>0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110.75</v>
      </c>
      <c r="F151" s="40">
        <v>111.33333333333333</v>
      </c>
      <c r="G151" s="41">
        <v>108.31666666666666</v>
      </c>
      <c r="H151" s="41">
        <v>105.88333333333334</v>
      </c>
      <c r="I151" s="41">
        <v>102.86666666666667</v>
      </c>
      <c r="J151" s="41">
        <v>113.76666666666665</v>
      </c>
      <c r="K151" s="41">
        <v>116.78333333333333</v>
      </c>
      <c r="L151" s="41">
        <v>119.21666666666664</v>
      </c>
      <c r="M151" s="31">
        <v>114.35</v>
      </c>
      <c r="N151" s="31">
        <v>108.9</v>
      </c>
      <c r="O151" s="42">
        <v>106845000</v>
      </c>
      <c r="P151" s="43">
        <v>-1.0859301227573183E-2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5656.95</v>
      </c>
      <c r="F152" s="40">
        <v>5679.05</v>
      </c>
      <c r="G152" s="41">
        <v>5594.5</v>
      </c>
      <c r="H152" s="41">
        <v>5532.05</v>
      </c>
      <c r="I152" s="41">
        <v>5447.5</v>
      </c>
      <c r="J152" s="41">
        <v>5741.5</v>
      </c>
      <c r="K152" s="41">
        <v>5826.0500000000011</v>
      </c>
      <c r="L152" s="41">
        <v>5888.5</v>
      </c>
      <c r="M152" s="31">
        <v>5763.6</v>
      </c>
      <c r="N152" s="31">
        <v>5616.6</v>
      </c>
      <c r="O152" s="42">
        <v>1369625</v>
      </c>
      <c r="P152" s="43">
        <v>4.1144051691372099E-2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4251.3999999999996</v>
      </c>
      <c r="F153" s="40">
        <v>4244.8166666666666</v>
      </c>
      <c r="G153" s="41">
        <v>4207.6333333333332</v>
      </c>
      <c r="H153" s="41">
        <v>4163.8666666666668</v>
      </c>
      <c r="I153" s="41">
        <v>4126.6833333333334</v>
      </c>
      <c r="J153" s="41">
        <v>4288.583333333333</v>
      </c>
      <c r="K153" s="41">
        <v>4325.7666666666655</v>
      </c>
      <c r="L153" s="41">
        <v>4369.5333333333328</v>
      </c>
      <c r="M153" s="31">
        <v>4282</v>
      </c>
      <c r="N153" s="31">
        <v>4201.05</v>
      </c>
      <c r="O153" s="42">
        <v>459675</v>
      </c>
      <c r="P153" s="43">
        <v>2.4573721163490471E-2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52.75</v>
      </c>
      <c r="F154" s="40">
        <v>53</v>
      </c>
      <c r="G154" s="41">
        <v>52.35</v>
      </c>
      <c r="H154" s="41">
        <v>51.95</v>
      </c>
      <c r="I154" s="41">
        <v>51.300000000000004</v>
      </c>
      <c r="J154" s="41">
        <v>53.4</v>
      </c>
      <c r="K154" s="41">
        <v>54.050000000000004</v>
      </c>
      <c r="L154" s="41">
        <v>54.449999999999996</v>
      </c>
      <c r="M154" s="31">
        <v>53.65</v>
      </c>
      <c r="N154" s="31">
        <v>52.6</v>
      </c>
      <c r="O154" s="42">
        <v>41436000</v>
      </c>
      <c r="P154" s="43">
        <v>1.9486271036315322E-2</v>
      </c>
    </row>
    <row r="155" spans="1:16" ht="12.75" customHeight="1">
      <c r="A155" s="31">
        <v>145</v>
      </c>
      <c r="B155" s="275" t="s">
        <v>56</v>
      </c>
      <c r="C155" s="33" t="s">
        <v>168</v>
      </c>
      <c r="D155" s="34">
        <v>44588</v>
      </c>
      <c r="E155" s="40">
        <v>19353.400000000001</v>
      </c>
      <c r="F155" s="40">
        <v>19356.033333333336</v>
      </c>
      <c r="G155" s="41">
        <v>19152.066666666673</v>
      </c>
      <c r="H155" s="41">
        <v>18950.733333333337</v>
      </c>
      <c r="I155" s="41">
        <v>18746.766666666674</v>
      </c>
      <c r="J155" s="41">
        <v>19557.366666666672</v>
      </c>
      <c r="K155" s="41">
        <v>19761.333333333339</v>
      </c>
      <c r="L155" s="41">
        <v>19962.666666666672</v>
      </c>
      <c r="M155" s="31">
        <v>19560</v>
      </c>
      <c r="N155" s="31">
        <v>19154.7</v>
      </c>
      <c r="O155" s="42">
        <v>304100</v>
      </c>
      <c r="P155" s="43">
        <v>1.2148444000665668E-2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145.05000000000001</v>
      </c>
      <c r="F156" s="40">
        <v>145.04999999999998</v>
      </c>
      <c r="G156" s="41">
        <v>143.59999999999997</v>
      </c>
      <c r="H156" s="41">
        <v>142.14999999999998</v>
      </c>
      <c r="I156" s="41">
        <v>140.69999999999996</v>
      </c>
      <c r="J156" s="41">
        <v>146.49999999999997</v>
      </c>
      <c r="K156" s="41">
        <v>147.94999999999996</v>
      </c>
      <c r="L156" s="41">
        <v>149.39999999999998</v>
      </c>
      <c r="M156" s="31">
        <v>146.5</v>
      </c>
      <c r="N156" s="31">
        <v>143.6</v>
      </c>
      <c r="O156" s="42">
        <v>85646100</v>
      </c>
      <c r="P156" s="43">
        <v>1.2114014251781473E-2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136.6</v>
      </c>
      <c r="F157" s="40">
        <v>136.18333333333331</v>
      </c>
      <c r="G157" s="41">
        <v>135.16666666666663</v>
      </c>
      <c r="H157" s="41">
        <v>133.73333333333332</v>
      </c>
      <c r="I157" s="41">
        <v>132.71666666666664</v>
      </c>
      <c r="J157" s="41">
        <v>137.61666666666662</v>
      </c>
      <c r="K157" s="41">
        <v>138.63333333333333</v>
      </c>
      <c r="L157" s="41">
        <v>140.06666666666661</v>
      </c>
      <c r="M157" s="31">
        <v>137.19999999999999</v>
      </c>
      <c r="N157" s="31">
        <v>134.75</v>
      </c>
      <c r="O157" s="42">
        <v>56623800</v>
      </c>
      <c r="P157" s="43">
        <v>1.3570043873074176E-2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979.3</v>
      </c>
      <c r="F158" s="40">
        <v>972.58333333333337</v>
      </c>
      <c r="G158" s="41">
        <v>960.76666666666677</v>
      </c>
      <c r="H158" s="41">
        <v>942.23333333333335</v>
      </c>
      <c r="I158" s="41">
        <v>930.41666666666674</v>
      </c>
      <c r="J158" s="41">
        <v>991.11666666666679</v>
      </c>
      <c r="K158" s="41">
        <v>1002.9333333333334</v>
      </c>
      <c r="L158" s="41">
        <v>1021.4666666666668</v>
      </c>
      <c r="M158" s="31">
        <v>984.4</v>
      </c>
      <c r="N158" s="31">
        <v>954.05</v>
      </c>
      <c r="O158" s="42">
        <v>3241000</v>
      </c>
      <c r="P158" s="43">
        <v>1.7308524448290783E-3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4091.4</v>
      </c>
      <c r="F159" s="40">
        <v>4096.05</v>
      </c>
      <c r="G159" s="41">
        <v>4066.4000000000005</v>
      </c>
      <c r="H159" s="41">
        <v>4041.4000000000005</v>
      </c>
      <c r="I159" s="41">
        <v>4011.7500000000009</v>
      </c>
      <c r="J159" s="41">
        <v>4121.05</v>
      </c>
      <c r="K159" s="41">
        <v>4150.7</v>
      </c>
      <c r="L159" s="41">
        <v>4175.7</v>
      </c>
      <c r="M159" s="31">
        <v>4125.7</v>
      </c>
      <c r="N159" s="31">
        <v>4071.05</v>
      </c>
      <c r="O159" s="42">
        <v>632125</v>
      </c>
      <c r="P159" s="43">
        <v>2.6802030456852793E-2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165.3</v>
      </c>
      <c r="F160" s="40">
        <v>164.73333333333335</v>
      </c>
      <c r="G160" s="41">
        <v>162.9666666666667</v>
      </c>
      <c r="H160" s="41">
        <v>160.63333333333335</v>
      </c>
      <c r="I160" s="41">
        <v>158.8666666666667</v>
      </c>
      <c r="J160" s="41">
        <v>167.06666666666669</v>
      </c>
      <c r="K160" s="41">
        <v>168.83333333333334</v>
      </c>
      <c r="L160" s="41">
        <v>171.16666666666669</v>
      </c>
      <c r="M160" s="31">
        <v>166.5</v>
      </c>
      <c r="N160" s="31">
        <v>162.4</v>
      </c>
      <c r="O160" s="42">
        <v>58935800</v>
      </c>
      <c r="P160" s="43">
        <v>0.13325436778205507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44549.25</v>
      </c>
      <c r="F161" s="40">
        <v>44598.416666666664</v>
      </c>
      <c r="G161" s="41">
        <v>44301.833333333328</v>
      </c>
      <c r="H161" s="41">
        <v>44054.416666666664</v>
      </c>
      <c r="I161" s="41">
        <v>43757.833333333328</v>
      </c>
      <c r="J161" s="41">
        <v>44845.833333333328</v>
      </c>
      <c r="K161" s="41">
        <v>45142.416666666657</v>
      </c>
      <c r="L161" s="41">
        <v>45389.833333333328</v>
      </c>
      <c r="M161" s="31">
        <v>44895</v>
      </c>
      <c r="N161" s="31">
        <v>44351</v>
      </c>
      <c r="O161" s="42">
        <v>81300</v>
      </c>
      <c r="P161" s="43">
        <v>-1.3109978150036417E-2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2682.4</v>
      </c>
      <c r="F162" s="40">
        <v>2672</v>
      </c>
      <c r="G162" s="41">
        <v>2655.4</v>
      </c>
      <c r="H162" s="41">
        <v>2628.4</v>
      </c>
      <c r="I162" s="41">
        <v>2611.8000000000002</v>
      </c>
      <c r="J162" s="41">
        <v>2699</v>
      </c>
      <c r="K162" s="41">
        <v>2715.6000000000004</v>
      </c>
      <c r="L162" s="41">
        <v>2742.6</v>
      </c>
      <c r="M162" s="31">
        <v>2688.6</v>
      </c>
      <c r="N162" s="31">
        <v>2645</v>
      </c>
      <c r="O162" s="42">
        <v>3421825</v>
      </c>
      <c r="P162" s="43">
        <v>-8.9207487056949426E-3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4396.75</v>
      </c>
      <c r="F163" s="40">
        <v>4398.3166666666666</v>
      </c>
      <c r="G163" s="41">
        <v>4348.6833333333334</v>
      </c>
      <c r="H163" s="41">
        <v>4300.6166666666668</v>
      </c>
      <c r="I163" s="41">
        <v>4250.9833333333336</v>
      </c>
      <c r="J163" s="41">
        <v>4446.3833333333332</v>
      </c>
      <c r="K163" s="41">
        <v>4496.0166666666664</v>
      </c>
      <c r="L163" s="41">
        <v>4544.083333333333</v>
      </c>
      <c r="M163" s="31">
        <v>4447.95</v>
      </c>
      <c r="N163" s="31">
        <v>4350.25</v>
      </c>
      <c r="O163" s="42">
        <v>667650</v>
      </c>
      <c r="P163" s="43">
        <v>4.5081004930734914E-2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224.2</v>
      </c>
      <c r="F164" s="40">
        <v>225.03333333333333</v>
      </c>
      <c r="G164" s="41">
        <v>223.16666666666666</v>
      </c>
      <c r="H164" s="41">
        <v>222.13333333333333</v>
      </c>
      <c r="I164" s="41">
        <v>220.26666666666665</v>
      </c>
      <c r="J164" s="41">
        <v>226.06666666666666</v>
      </c>
      <c r="K164" s="41">
        <v>227.93333333333334</v>
      </c>
      <c r="L164" s="41">
        <v>228.96666666666667</v>
      </c>
      <c r="M164" s="31">
        <v>226.9</v>
      </c>
      <c r="N164" s="31">
        <v>224</v>
      </c>
      <c r="O164" s="42">
        <v>18738000</v>
      </c>
      <c r="P164" s="43">
        <v>3.4448492878436571E-2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127.4</v>
      </c>
      <c r="F165" s="40">
        <v>127.36666666666667</v>
      </c>
      <c r="G165" s="41">
        <v>126.63333333333335</v>
      </c>
      <c r="H165" s="41">
        <v>125.86666666666667</v>
      </c>
      <c r="I165" s="41">
        <v>125.13333333333335</v>
      </c>
      <c r="J165" s="41">
        <v>128.13333333333335</v>
      </c>
      <c r="K165" s="41">
        <v>128.86666666666667</v>
      </c>
      <c r="L165" s="41">
        <v>129.63333333333335</v>
      </c>
      <c r="M165" s="31">
        <v>128.1</v>
      </c>
      <c r="N165" s="31">
        <v>126.6</v>
      </c>
      <c r="O165" s="42">
        <v>41478000</v>
      </c>
      <c r="P165" s="43">
        <v>-2.2644265887509132E-2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4889.8500000000004</v>
      </c>
      <c r="F166" s="40">
        <v>4893.1333333333341</v>
      </c>
      <c r="G166" s="41">
        <v>4864.2666666666682</v>
      </c>
      <c r="H166" s="41">
        <v>4838.6833333333343</v>
      </c>
      <c r="I166" s="41">
        <v>4809.8166666666684</v>
      </c>
      <c r="J166" s="41">
        <v>4918.7166666666681</v>
      </c>
      <c r="K166" s="41">
        <v>4947.5833333333348</v>
      </c>
      <c r="L166" s="41">
        <v>4973.1666666666679</v>
      </c>
      <c r="M166" s="31">
        <v>4922</v>
      </c>
      <c r="N166" s="31">
        <v>4867.55</v>
      </c>
      <c r="O166" s="42">
        <v>207250</v>
      </c>
      <c r="P166" s="43">
        <v>1.5931372549019607E-2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2725.25</v>
      </c>
      <c r="F167" s="40">
        <v>2712.75</v>
      </c>
      <c r="G167" s="41">
        <v>2694.5</v>
      </c>
      <c r="H167" s="41">
        <v>2663.75</v>
      </c>
      <c r="I167" s="41">
        <v>2645.5</v>
      </c>
      <c r="J167" s="41">
        <v>2743.5</v>
      </c>
      <c r="K167" s="41">
        <v>2761.75</v>
      </c>
      <c r="L167" s="41">
        <v>2792.5</v>
      </c>
      <c r="M167" s="31">
        <v>2731</v>
      </c>
      <c r="N167" s="31">
        <v>2682</v>
      </c>
      <c r="O167" s="42">
        <v>2145250</v>
      </c>
      <c r="P167" s="43">
        <v>-8.7790227561510923E-3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2806.1</v>
      </c>
      <c r="F168" s="40">
        <v>2806.2666666666664</v>
      </c>
      <c r="G168" s="41">
        <v>2780.8833333333328</v>
      </c>
      <c r="H168" s="41">
        <v>2755.6666666666665</v>
      </c>
      <c r="I168" s="41">
        <v>2730.2833333333328</v>
      </c>
      <c r="J168" s="41">
        <v>2831.4833333333327</v>
      </c>
      <c r="K168" s="41">
        <v>2856.8666666666659</v>
      </c>
      <c r="L168" s="41">
        <v>2882.0833333333326</v>
      </c>
      <c r="M168" s="31">
        <v>2831.65</v>
      </c>
      <c r="N168" s="31">
        <v>2781.05</v>
      </c>
      <c r="O168" s="42">
        <v>2080250</v>
      </c>
      <c r="P168" s="43">
        <v>1.0320543953375425E-2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39.950000000000003</v>
      </c>
      <c r="F169" s="40">
        <v>40.166666666666664</v>
      </c>
      <c r="G169" s="41">
        <v>39.633333333333326</v>
      </c>
      <c r="H169" s="41">
        <v>39.316666666666663</v>
      </c>
      <c r="I169" s="41">
        <v>38.783333333333324</v>
      </c>
      <c r="J169" s="41">
        <v>40.483333333333327</v>
      </c>
      <c r="K169" s="41">
        <v>41.016666666666673</v>
      </c>
      <c r="L169" s="41">
        <v>41.333333333333329</v>
      </c>
      <c r="M169" s="31">
        <v>40.700000000000003</v>
      </c>
      <c r="N169" s="31">
        <v>39.85</v>
      </c>
      <c r="O169" s="42">
        <v>286976000</v>
      </c>
      <c r="P169" s="43">
        <v>1.5456038045632113E-2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2706.35</v>
      </c>
      <c r="F170" s="40">
        <v>2716.3</v>
      </c>
      <c r="G170" s="41">
        <v>2687.6000000000004</v>
      </c>
      <c r="H170" s="41">
        <v>2668.8500000000004</v>
      </c>
      <c r="I170" s="41">
        <v>2640.1500000000005</v>
      </c>
      <c r="J170" s="41">
        <v>2735.05</v>
      </c>
      <c r="K170" s="41">
        <v>2763.75</v>
      </c>
      <c r="L170" s="41">
        <v>2782.5</v>
      </c>
      <c r="M170" s="31">
        <v>2745</v>
      </c>
      <c r="N170" s="31">
        <v>2697.55</v>
      </c>
      <c r="O170" s="42">
        <v>924600</v>
      </c>
      <c r="P170" s="43">
        <v>5.8746736292428197E-3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207.2</v>
      </c>
      <c r="F171" s="40">
        <v>207.95000000000002</v>
      </c>
      <c r="G171" s="41">
        <v>205.90000000000003</v>
      </c>
      <c r="H171" s="41">
        <v>204.60000000000002</v>
      </c>
      <c r="I171" s="41">
        <v>202.55000000000004</v>
      </c>
      <c r="J171" s="41">
        <v>209.25000000000003</v>
      </c>
      <c r="K171" s="41">
        <v>211.30000000000004</v>
      </c>
      <c r="L171" s="41">
        <v>212.60000000000002</v>
      </c>
      <c r="M171" s="31">
        <v>210</v>
      </c>
      <c r="N171" s="31">
        <v>206.65</v>
      </c>
      <c r="O171" s="42">
        <v>35037810</v>
      </c>
      <c r="P171" s="43">
        <v>1.9553072625698324E-2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1579.3</v>
      </c>
      <c r="F172" s="40">
        <v>1577.5833333333333</v>
      </c>
      <c r="G172" s="41">
        <v>1559.2166666666665</v>
      </c>
      <c r="H172" s="41">
        <v>1539.1333333333332</v>
      </c>
      <c r="I172" s="41">
        <v>1520.7666666666664</v>
      </c>
      <c r="J172" s="41">
        <v>1597.6666666666665</v>
      </c>
      <c r="K172" s="41">
        <v>1616.0333333333333</v>
      </c>
      <c r="L172" s="41">
        <v>1636.1166666666666</v>
      </c>
      <c r="M172" s="31">
        <v>1595.95</v>
      </c>
      <c r="N172" s="31">
        <v>1557.5</v>
      </c>
      <c r="O172" s="42">
        <v>3045174</v>
      </c>
      <c r="P172" s="43">
        <v>3.4568584070796458E-2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249</v>
      </c>
      <c r="F173" s="40">
        <v>247.16666666666666</v>
      </c>
      <c r="G173" s="41">
        <v>240.5333333333333</v>
      </c>
      <c r="H173" s="41">
        <v>232.06666666666663</v>
      </c>
      <c r="I173" s="41">
        <v>225.43333333333328</v>
      </c>
      <c r="J173" s="41">
        <v>255.63333333333333</v>
      </c>
      <c r="K173" s="41">
        <v>262.26666666666671</v>
      </c>
      <c r="L173" s="41">
        <v>270.73333333333335</v>
      </c>
      <c r="M173" s="31">
        <v>253.8</v>
      </c>
      <c r="N173" s="31">
        <v>238.7</v>
      </c>
      <c r="O173" s="42">
        <v>6850000</v>
      </c>
      <c r="P173" s="43">
        <v>6.9476971116315372E-2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1026.8</v>
      </c>
      <c r="F174" s="40">
        <v>1019.1999999999999</v>
      </c>
      <c r="G174" s="41">
        <v>999.49999999999977</v>
      </c>
      <c r="H174" s="41">
        <v>972.19999999999982</v>
      </c>
      <c r="I174" s="41">
        <v>952.49999999999966</v>
      </c>
      <c r="J174" s="41">
        <v>1046.5</v>
      </c>
      <c r="K174" s="41">
        <v>1066.1999999999998</v>
      </c>
      <c r="L174" s="41">
        <v>1093.5</v>
      </c>
      <c r="M174" s="31">
        <v>1038.9000000000001</v>
      </c>
      <c r="N174" s="31">
        <v>991.9</v>
      </c>
      <c r="O174" s="42">
        <v>2094400</v>
      </c>
      <c r="P174" s="43">
        <v>9.7550111358574609E-2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155.6</v>
      </c>
      <c r="F175" s="40">
        <v>156.43333333333334</v>
      </c>
      <c r="G175" s="41">
        <v>153.96666666666667</v>
      </c>
      <c r="H175" s="41">
        <v>152.33333333333334</v>
      </c>
      <c r="I175" s="41">
        <v>149.86666666666667</v>
      </c>
      <c r="J175" s="41">
        <v>158.06666666666666</v>
      </c>
      <c r="K175" s="41">
        <v>160.53333333333336</v>
      </c>
      <c r="L175" s="41">
        <v>162.16666666666666</v>
      </c>
      <c r="M175" s="31">
        <v>158.9</v>
      </c>
      <c r="N175" s="31">
        <v>154.80000000000001</v>
      </c>
      <c r="O175" s="42">
        <v>37004000</v>
      </c>
      <c r="P175" s="43">
        <v>-9.624340266997827E-3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140.44999999999999</v>
      </c>
      <c r="F176" s="40">
        <v>140.26666666666668</v>
      </c>
      <c r="G176" s="41">
        <v>139.63333333333335</v>
      </c>
      <c r="H176" s="41">
        <v>138.81666666666666</v>
      </c>
      <c r="I176" s="41">
        <v>138.18333333333334</v>
      </c>
      <c r="J176" s="41">
        <v>141.08333333333337</v>
      </c>
      <c r="K176" s="41">
        <v>141.7166666666667</v>
      </c>
      <c r="L176" s="41">
        <v>142.53333333333339</v>
      </c>
      <c r="M176" s="31">
        <v>140.9</v>
      </c>
      <c r="N176" s="31">
        <v>139.44999999999999</v>
      </c>
      <c r="O176" s="42">
        <v>37818000</v>
      </c>
      <c r="P176" s="43">
        <v>3.3428844317096467E-3</v>
      </c>
    </row>
    <row r="177" spans="1:16" ht="12.75" customHeight="1">
      <c r="A177" s="31">
        <v>167</v>
      </c>
      <c r="B177" s="276" t="s">
        <v>79</v>
      </c>
      <c r="C177" s="33" t="s">
        <v>187</v>
      </c>
      <c r="D177" s="34">
        <v>44588</v>
      </c>
      <c r="E177" s="40">
        <v>2554.25</v>
      </c>
      <c r="F177" s="40">
        <v>2554.4166666666665</v>
      </c>
      <c r="G177" s="41">
        <v>2540.833333333333</v>
      </c>
      <c r="H177" s="41">
        <v>2527.4166666666665</v>
      </c>
      <c r="I177" s="41">
        <v>2513.833333333333</v>
      </c>
      <c r="J177" s="41">
        <v>2567.833333333333</v>
      </c>
      <c r="K177" s="41">
        <v>2581.4166666666661</v>
      </c>
      <c r="L177" s="41">
        <v>2594.833333333333</v>
      </c>
      <c r="M177" s="31">
        <v>2568</v>
      </c>
      <c r="N177" s="31">
        <v>2541</v>
      </c>
      <c r="O177" s="42">
        <v>32032250</v>
      </c>
      <c r="P177" s="43">
        <v>-1.6616267825072528E-2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108.05</v>
      </c>
      <c r="F178" s="40">
        <v>107.63333333333333</v>
      </c>
      <c r="G178" s="41">
        <v>106.76666666666665</v>
      </c>
      <c r="H178" s="41">
        <v>105.48333333333332</v>
      </c>
      <c r="I178" s="41">
        <v>104.61666666666665</v>
      </c>
      <c r="J178" s="41">
        <v>108.91666666666666</v>
      </c>
      <c r="K178" s="41">
        <v>109.78333333333333</v>
      </c>
      <c r="L178" s="41">
        <v>111.06666666666666</v>
      </c>
      <c r="M178" s="31">
        <v>108.5</v>
      </c>
      <c r="N178" s="31">
        <v>106.35</v>
      </c>
      <c r="O178" s="42">
        <v>163737250</v>
      </c>
      <c r="P178" s="43">
        <v>-1.3140566847981677E-2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887.3</v>
      </c>
      <c r="F179" s="40">
        <v>891.13333333333321</v>
      </c>
      <c r="G179" s="41">
        <v>881.46666666666647</v>
      </c>
      <c r="H179" s="41">
        <v>875.63333333333321</v>
      </c>
      <c r="I179" s="41">
        <v>865.96666666666647</v>
      </c>
      <c r="J179" s="41">
        <v>896.96666666666647</v>
      </c>
      <c r="K179" s="41">
        <v>906.63333333333321</v>
      </c>
      <c r="L179" s="41">
        <v>912.46666666666647</v>
      </c>
      <c r="M179" s="31">
        <v>900.8</v>
      </c>
      <c r="N179" s="31">
        <v>885.3</v>
      </c>
      <c r="O179" s="42">
        <v>5737500</v>
      </c>
      <c r="P179" s="43">
        <v>2.914798206278027E-2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1288.0999999999999</v>
      </c>
      <c r="F180" s="40">
        <v>1281.4166666666667</v>
      </c>
      <c r="G180" s="41">
        <v>1269.0833333333335</v>
      </c>
      <c r="H180" s="41">
        <v>1250.0666666666668</v>
      </c>
      <c r="I180" s="41">
        <v>1237.7333333333336</v>
      </c>
      <c r="J180" s="41">
        <v>1300.4333333333334</v>
      </c>
      <c r="K180" s="41">
        <v>1312.7666666666669</v>
      </c>
      <c r="L180" s="41">
        <v>1331.7833333333333</v>
      </c>
      <c r="M180" s="31">
        <v>1293.75</v>
      </c>
      <c r="N180" s="31">
        <v>1262.4000000000001</v>
      </c>
      <c r="O180" s="42">
        <v>7166250</v>
      </c>
      <c r="P180" s="43">
        <v>-1.0869565217391304E-2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514.85</v>
      </c>
      <c r="F181" s="40">
        <v>514.2166666666667</v>
      </c>
      <c r="G181" s="41">
        <v>509.03333333333342</v>
      </c>
      <c r="H181" s="41">
        <v>503.2166666666667</v>
      </c>
      <c r="I181" s="41">
        <v>498.03333333333342</v>
      </c>
      <c r="J181" s="41">
        <v>520.03333333333342</v>
      </c>
      <c r="K181" s="41">
        <v>525.21666666666681</v>
      </c>
      <c r="L181" s="41">
        <v>531.03333333333342</v>
      </c>
      <c r="M181" s="31">
        <v>519.4</v>
      </c>
      <c r="N181" s="31">
        <v>508.4</v>
      </c>
      <c r="O181" s="42">
        <v>86979000</v>
      </c>
      <c r="P181" s="43">
        <v>-3.4917781772185609E-2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27668.5</v>
      </c>
      <c r="F182" s="40">
        <v>27465.516666666666</v>
      </c>
      <c r="G182" s="41">
        <v>26881.033333333333</v>
      </c>
      <c r="H182" s="41">
        <v>26093.566666666666</v>
      </c>
      <c r="I182" s="41">
        <v>25509.083333333332</v>
      </c>
      <c r="J182" s="41">
        <v>28252.983333333334</v>
      </c>
      <c r="K182" s="41">
        <v>28837.466666666664</v>
      </c>
      <c r="L182" s="41">
        <v>29624.933333333334</v>
      </c>
      <c r="M182" s="31">
        <v>28050</v>
      </c>
      <c r="N182" s="31">
        <v>26678.05</v>
      </c>
      <c r="O182" s="42">
        <v>188625</v>
      </c>
      <c r="P182" s="43">
        <v>3.3420079441172444E-2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2377.35</v>
      </c>
      <c r="F183" s="40">
        <v>2384.7999999999997</v>
      </c>
      <c r="G183" s="41">
        <v>2357.7999999999993</v>
      </c>
      <c r="H183" s="41">
        <v>2338.2499999999995</v>
      </c>
      <c r="I183" s="41">
        <v>2311.2499999999991</v>
      </c>
      <c r="J183" s="41">
        <v>2404.3499999999995</v>
      </c>
      <c r="K183" s="41">
        <v>2431.3500000000004</v>
      </c>
      <c r="L183" s="41">
        <v>2450.8999999999996</v>
      </c>
      <c r="M183" s="31">
        <v>2411.8000000000002</v>
      </c>
      <c r="N183" s="31">
        <v>2365.25</v>
      </c>
      <c r="O183" s="42">
        <v>2066075</v>
      </c>
      <c r="P183" s="43">
        <v>7.780013413816231E-3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2647.65</v>
      </c>
      <c r="F184" s="40">
        <v>2651.1</v>
      </c>
      <c r="G184" s="41">
        <v>2618.35</v>
      </c>
      <c r="H184" s="41">
        <v>2589.0500000000002</v>
      </c>
      <c r="I184" s="41">
        <v>2556.3000000000002</v>
      </c>
      <c r="J184" s="41">
        <v>2680.3999999999996</v>
      </c>
      <c r="K184" s="41">
        <v>2713.1499999999996</v>
      </c>
      <c r="L184" s="41">
        <v>2742.4499999999994</v>
      </c>
      <c r="M184" s="31">
        <v>2683.85</v>
      </c>
      <c r="N184" s="31">
        <v>2621.8</v>
      </c>
      <c r="O184" s="42">
        <v>3153000</v>
      </c>
      <c r="P184" s="43">
        <v>4.4200215028073111E-3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1243.6500000000001</v>
      </c>
      <c r="F185" s="40">
        <v>1247.2666666666667</v>
      </c>
      <c r="G185" s="41">
        <v>1236.4833333333333</v>
      </c>
      <c r="H185" s="41">
        <v>1229.3166666666666</v>
      </c>
      <c r="I185" s="41">
        <v>1218.5333333333333</v>
      </c>
      <c r="J185" s="41">
        <v>1254.4333333333334</v>
      </c>
      <c r="K185" s="41">
        <v>1265.2166666666667</v>
      </c>
      <c r="L185" s="41">
        <v>1272.3833333333334</v>
      </c>
      <c r="M185" s="31">
        <v>1258.05</v>
      </c>
      <c r="N185" s="31">
        <v>1240.0999999999999</v>
      </c>
      <c r="O185" s="42">
        <v>3500800</v>
      </c>
      <c r="P185" s="43">
        <v>-2.4303232998885173E-2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445.05</v>
      </c>
      <c r="F186" s="40">
        <v>448.01666666666671</v>
      </c>
      <c r="G186" s="41">
        <v>438.13333333333344</v>
      </c>
      <c r="H186" s="41">
        <v>431.21666666666675</v>
      </c>
      <c r="I186" s="41">
        <v>421.33333333333348</v>
      </c>
      <c r="J186" s="41">
        <v>454.93333333333339</v>
      </c>
      <c r="K186" s="41">
        <v>464.81666666666672</v>
      </c>
      <c r="L186" s="41">
        <v>471.73333333333335</v>
      </c>
      <c r="M186" s="31">
        <v>457.9</v>
      </c>
      <c r="N186" s="31">
        <v>441.1</v>
      </c>
      <c r="O186" s="42">
        <v>6137100</v>
      </c>
      <c r="P186" s="43">
        <v>-3.7983929875821769E-3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856.3</v>
      </c>
      <c r="F187" s="40">
        <v>857.7833333333333</v>
      </c>
      <c r="G187" s="41">
        <v>851.06666666666661</v>
      </c>
      <c r="H187" s="41">
        <v>845.83333333333326</v>
      </c>
      <c r="I187" s="41">
        <v>839.11666666666656</v>
      </c>
      <c r="J187" s="41">
        <v>863.01666666666665</v>
      </c>
      <c r="K187" s="41">
        <v>869.73333333333335</v>
      </c>
      <c r="L187" s="41">
        <v>874.9666666666667</v>
      </c>
      <c r="M187" s="31">
        <v>864.5</v>
      </c>
      <c r="N187" s="31">
        <v>852.55</v>
      </c>
      <c r="O187" s="42">
        <v>26571300</v>
      </c>
      <c r="P187" s="43">
        <v>3.6222304478874729E-3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518.65</v>
      </c>
      <c r="F188" s="40">
        <v>517.65</v>
      </c>
      <c r="G188" s="41">
        <v>514.79999999999995</v>
      </c>
      <c r="H188" s="41">
        <v>510.94999999999993</v>
      </c>
      <c r="I188" s="41">
        <v>508.09999999999991</v>
      </c>
      <c r="J188" s="41">
        <v>521.5</v>
      </c>
      <c r="K188" s="41">
        <v>524.35000000000014</v>
      </c>
      <c r="L188" s="41">
        <v>528.20000000000005</v>
      </c>
      <c r="M188" s="31">
        <v>520.5</v>
      </c>
      <c r="N188" s="31">
        <v>513.79999999999995</v>
      </c>
      <c r="O188" s="42">
        <v>11758500</v>
      </c>
      <c r="P188" s="43">
        <v>-1.4582023884349466E-2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626.9</v>
      </c>
      <c r="F189" s="40">
        <v>629.46666666666658</v>
      </c>
      <c r="G189" s="41">
        <v>622.98333333333312</v>
      </c>
      <c r="H189" s="41">
        <v>619.06666666666649</v>
      </c>
      <c r="I189" s="41">
        <v>612.58333333333303</v>
      </c>
      <c r="J189" s="41">
        <v>633.38333333333321</v>
      </c>
      <c r="K189" s="41">
        <v>639.86666666666656</v>
      </c>
      <c r="L189" s="41">
        <v>643.7833333333333</v>
      </c>
      <c r="M189" s="31">
        <v>635.95000000000005</v>
      </c>
      <c r="N189" s="31">
        <v>625.54999999999995</v>
      </c>
      <c r="O189" s="42">
        <v>1122000</v>
      </c>
      <c r="P189" s="43">
        <v>-3.7735849056603774E-3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1033</v>
      </c>
      <c r="F190" s="40">
        <v>1023.3666666666667</v>
      </c>
      <c r="G190" s="41">
        <v>1008.5333333333333</v>
      </c>
      <c r="H190" s="41">
        <v>984.06666666666661</v>
      </c>
      <c r="I190" s="41">
        <v>969.23333333333323</v>
      </c>
      <c r="J190" s="41">
        <v>1047.8333333333335</v>
      </c>
      <c r="K190" s="41">
        <v>1062.6666666666665</v>
      </c>
      <c r="L190" s="41">
        <v>1087.1333333333334</v>
      </c>
      <c r="M190" s="31">
        <v>1038.2</v>
      </c>
      <c r="N190" s="31">
        <v>998.9</v>
      </c>
      <c r="O190" s="42">
        <v>7587000</v>
      </c>
      <c r="P190" s="43">
        <v>1.8662728249194415E-2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1554.1</v>
      </c>
      <c r="F191" s="40">
        <v>1563.4833333333333</v>
      </c>
      <c r="G191" s="41">
        <v>1533.6166666666668</v>
      </c>
      <c r="H191" s="41">
        <v>1513.1333333333334</v>
      </c>
      <c r="I191" s="41">
        <v>1483.2666666666669</v>
      </c>
      <c r="J191" s="41">
        <v>1583.9666666666667</v>
      </c>
      <c r="K191" s="41">
        <v>1613.833333333333</v>
      </c>
      <c r="L191" s="41">
        <v>1634.3166666666666</v>
      </c>
      <c r="M191" s="31">
        <v>1593.35</v>
      </c>
      <c r="N191" s="31">
        <v>1543</v>
      </c>
      <c r="O191" s="42">
        <v>3848400</v>
      </c>
      <c r="P191" s="43">
        <v>4.9182115594329334E-2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765.7</v>
      </c>
      <c r="F192" s="40">
        <v>766.4</v>
      </c>
      <c r="G192" s="41">
        <v>760.3</v>
      </c>
      <c r="H192" s="41">
        <v>754.9</v>
      </c>
      <c r="I192" s="41">
        <v>748.8</v>
      </c>
      <c r="J192" s="41">
        <v>771.8</v>
      </c>
      <c r="K192" s="41">
        <v>777.90000000000009</v>
      </c>
      <c r="L192" s="41">
        <v>783.3</v>
      </c>
      <c r="M192" s="31">
        <v>772.5</v>
      </c>
      <c r="N192" s="31">
        <v>761</v>
      </c>
      <c r="O192" s="42">
        <v>11462850</v>
      </c>
      <c r="P192" s="43">
        <v>-1.9911121371270272E-2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525.35</v>
      </c>
      <c r="F193" s="40">
        <v>522.01666666666677</v>
      </c>
      <c r="G193" s="41">
        <v>515.83333333333348</v>
      </c>
      <c r="H193" s="41">
        <v>506.31666666666672</v>
      </c>
      <c r="I193" s="41">
        <v>500.13333333333344</v>
      </c>
      <c r="J193" s="41">
        <v>531.53333333333353</v>
      </c>
      <c r="K193" s="41">
        <v>537.7166666666667</v>
      </c>
      <c r="L193" s="41">
        <v>547.23333333333358</v>
      </c>
      <c r="M193" s="31">
        <v>528.20000000000005</v>
      </c>
      <c r="N193" s="31">
        <v>512.5</v>
      </c>
      <c r="O193" s="42">
        <v>81937500</v>
      </c>
      <c r="P193" s="43">
        <v>-2.0826102047900035E-3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248.9</v>
      </c>
      <c r="F194" s="40">
        <v>248.21666666666667</v>
      </c>
      <c r="G194" s="41">
        <v>246.18333333333334</v>
      </c>
      <c r="H194" s="41">
        <v>243.46666666666667</v>
      </c>
      <c r="I194" s="41">
        <v>241.43333333333334</v>
      </c>
      <c r="J194" s="41">
        <v>250.93333333333334</v>
      </c>
      <c r="K194" s="41">
        <v>252.9666666666667</v>
      </c>
      <c r="L194" s="41">
        <v>255.68333333333334</v>
      </c>
      <c r="M194" s="31">
        <v>250.25</v>
      </c>
      <c r="N194" s="31">
        <v>245.5</v>
      </c>
      <c r="O194" s="42">
        <v>122809500</v>
      </c>
      <c r="P194" s="43">
        <v>-4.638607893495466E-2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1231.75</v>
      </c>
      <c r="F195" s="40">
        <v>1223.25</v>
      </c>
      <c r="G195" s="41">
        <v>1201</v>
      </c>
      <c r="H195" s="41">
        <v>1170.25</v>
      </c>
      <c r="I195" s="41">
        <v>1148</v>
      </c>
      <c r="J195" s="41">
        <v>1254</v>
      </c>
      <c r="K195" s="41">
        <v>1276.25</v>
      </c>
      <c r="L195" s="41">
        <v>1307</v>
      </c>
      <c r="M195" s="31">
        <v>1245.5</v>
      </c>
      <c r="N195" s="31">
        <v>1192.5</v>
      </c>
      <c r="O195" s="42">
        <v>45585925</v>
      </c>
      <c r="P195" s="43">
        <v>-1.2184115523465704E-2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4017.3</v>
      </c>
      <c r="F196" s="40">
        <v>4004.2000000000003</v>
      </c>
      <c r="G196" s="41">
        <v>3970.4000000000005</v>
      </c>
      <c r="H196" s="41">
        <v>3923.5000000000005</v>
      </c>
      <c r="I196" s="41">
        <v>3889.7000000000007</v>
      </c>
      <c r="J196" s="41">
        <v>4051.1000000000004</v>
      </c>
      <c r="K196" s="41">
        <v>4084.9000000000005</v>
      </c>
      <c r="L196" s="41">
        <v>4131.8</v>
      </c>
      <c r="M196" s="31">
        <v>4038</v>
      </c>
      <c r="N196" s="31">
        <v>3957.3</v>
      </c>
      <c r="O196" s="42">
        <v>10901850</v>
      </c>
      <c r="P196" s="43">
        <v>-4.1553474878016618E-2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1729.35</v>
      </c>
      <c r="F197" s="40">
        <v>1737.8</v>
      </c>
      <c r="G197" s="41">
        <v>1717.1</v>
      </c>
      <c r="H197" s="41">
        <v>1704.85</v>
      </c>
      <c r="I197" s="41">
        <v>1684.1499999999999</v>
      </c>
      <c r="J197" s="41">
        <v>1750.05</v>
      </c>
      <c r="K197" s="41">
        <v>1770.7500000000002</v>
      </c>
      <c r="L197" s="41">
        <v>1783</v>
      </c>
      <c r="M197" s="31">
        <v>1758.5</v>
      </c>
      <c r="N197" s="31">
        <v>1725.55</v>
      </c>
      <c r="O197" s="42">
        <v>15928200</v>
      </c>
      <c r="P197" s="43">
        <v>4.4129793510324485E-2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2608.5500000000002</v>
      </c>
      <c r="F198" s="40">
        <v>2594.9333333333334</v>
      </c>
      <c r="G198" s="41">
        <v>2574.916666666667</v>
      </c>
      <c r="H198" s="41">
        <v>2541.2833333333338</v>
      </c>
      <c r="I198" s="41">
        <v>2521.2666666666673</v>
      </c>
      <c r="J198" s="41">
        <v>2628.5666666666666</v>
      </c>
      <c r="K198" s="41">
        <v>2648.583333333333</v>
      </c>
      <c r="L198" s="41">
        <v>2682.2166666666662</v>
      </c>
      <c r="M198" s="31">
        <v>2614.9499999999998</v>
      </c>
      <c r="N198" s="31">
        <v>2561.3000000000002</v>
      </c>
      <c r="O198" s="42">
        <v>5428500</v>
      </c>
      <c r="P198" s="43">
        <v>-8.6289549376797701E-3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3199.55</v>
      </c>
      <c r="F199" s="40">
        <v>3193.0166666666664</v>
      </c>
      <c r="G199" s="41">
        <v>3170.333333333333</v>
      </c>
      <c r="H199" s="41">
        <v>3141.1166666666668</v>
      </c>
      <c r="I199" s="41">
        <v>3118.4333333333334</v>
      </c>
      <c r="J199" s="41">
        <v>3222.2333333333327</v>
      </c>
      <c r="K199" s="41">
        <v>3244.9166666666661</v>
      </c>
      <c r="L199" s="41">
        <v>3274.1333333333323</v>
      </c>
      <c r="M199" s="31">
        <v>3215.7</v>
      </c>
      <c r="N199" s="31">
        <v>3163.8</v>
      </c>
      <c r="O199" s="42">
        <v>678500</v>
      </c>
      <c r="P199" s="43">
        <v>1.3064576334453154E-2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581.85</v>
      </c>
      <c r="F200" s="40">
        <v>580.2166666666667</v>
      </c>
      <c r="G200" s="41">
        <v>576.63333333333344</v>
      </c>
      <c r="H200" s="41">
        <v>571.41666666666674</v>
      </c>
      <c r="I200" s="41">
        <v>567.83333333333348</v>
      </c>
      <c r="J200" s="41">
        <v>585.43333333333339</v>
      </c>
      <c r="K200" s="41">
        <v>589.01666666666665</v>
      </c>
      <c r="L200" s="41">
        <v>594.23333333333335</v>
      </c>
      <c r="M200" s="31">
        <v>583.79999999999995</v>
      </c>
      <c r="N200" s="31">
        <v>575</v>
      </c>
      <c r="O200" s="42">
        <v>3070500</v>
      </c>
      <c r="P200" s="43">
        <v>-3.9868667917448405E-2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1163.0999999999999</v>
      </c>
      <c r="F201" s="40">
        <v>1170.1499999999999</v>
      </c>
      <c r="G201" s="41">
        <v>1150.2999999999997</v>
      </c>
      <c r="H201" s="41">
        <v>1137.4999999999998</v>
      </c>
      <c r="I201" s="41">
        <v>1117.6499999999996</v>
      </c>
      <c r="J201" s="41">
        <v>1182.9499999999998</v>
      </c>
      <c r="K201" s="41">
        <v>1202.7999999999997</v>
      </c>
      <c r="L201" s="41">
        <v>1215.5999999999999</v>
      </c>
      <c r="M201" s="31">
        <v>1190</v>
      </c>
      <c r="N201" s="31">
        <v>1157.3499999999999</v>
      </c>
      <c r="O201" s="42">
        <v>2682500</v>
      </c>
      <c r="P201" s="43">
        <v>4.1960011264432558E-2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659.35</v>
      </c>
      <c r="F202" s="40">
        <v>657.65000000000009</v>
      </c>
      <c r="G202" s="41">
        <v>649.35000000000014</v>
      </c>
      <c r="H202" s="41">
        <v>639.35</v>
      </c>
      <c r="I202" s="41">
        <v>631.05000000000007</v>
      </c>
      <c r="J202" s="41">
        <v>667.6500000000002</v>
      </c>
      <c r="K202" s="41">
        <v>675.95000000000016</v>
      </c>
      <c r="L202" s="41">
        <v>685.95000000000027</v>
      </c>
      <c r="M202" s="31">
        <v>665.95</v>
      </c>
      <c r="N202" s="31">
        <v>647.65</v>
      </c>
      <c r="O202" s="42">
        <v>7786800</v>
      </c>
      <c r="P202" s="43">
        <v>-2.5065731814198071E-2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1669.05</v>
      </c>
      <c r="F203" s="40">
        <v>1666.4833333333336</v>
      </c>
      <c r="G203" s="41">
        <v>1656.9666666666672</v>
      </c>
      <c r="H203" s="41">
        <v>1644.8833333333337</v>
      </c>
      <c r="I203" s="41">
        <v>1635.3666666666672</v>
      </c>
      <c r="J203" s="41">
        <v>1678.5666666666671</v>
      </c>
      <c r="K203" s="41">
        <v>1688.0833333333335</v>
      </c>
      <c r="L203" s="41">
        <v>1700.166666666667</v>
      </c>
      <c r="M203" s="31">
        <v>1676</v>
      </c>
      <c r="N203" s="31">
        <v>1654.4</v>
      </c>
      <c r="O203" s="42">
        <v>973700</v>
      </c>
      <c r="P203" s="43">
        <v>-5.9181602975989178E-2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7896.05</v>
      </c>
      <c r="F204" s="40">
        <v>7793.2833333333328</v>
      </c>
      <c r="G204" s="41">
        <v>7614.8166666666657</v>
      </c>
      <c r="H204" s="41">
        <v>7333.583333333333</v>
      </c>
      <c r="I204" s="41">
        <v>7155.1166666666659</v>
      </c>
      <c r="J204" s="41">
        <v>8074.5166666666655</v>
      </c>
      <c r="K204" s="41">
        <v>8252.9833333333336</v>
      </c>
      <c r="L204" s="41">
        <v>8534.2166666666653</v>
      </c>
      <c r="M204" s="31">
        <v>7971.75</v>
      </c>
      <c r="N204" s="31">
        <v>7512.05</v>
      </c>
      <c r="O204" s="42">
        <v>1886900</v>
      </c>
      <c r="P204" s="43">
        <v>4.950219700762E-2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827.2</v>
      </c>
      <c r="F205" s="40">
        <v>826.6</v>
      </c>
      <c r="G205" s="41">
        <v>819.30000000000007</v>
      </c>
      <c r="H205" s="41">
        <v>811.40000000000009</v>
      </c>
      <c r="I205" s="41">
        <v>804.10000000000014</v>
      </c>
      <c r="J205" s="41">
        <v>834.5</v>
      </c>
      <c r="K205" s="41">
        <v>841.8</v>
      </c>
      <c r="L205" s="41">
        <v>849.69999999999993</v>
      </c>
      <c r="M205" s="31">
        <v>833.9</v>
      </c>
      <c r="N205" s="31">
        <v>818.7</v>
      </c>
      <c r="O205" s="42">
        <v>26449800</v>
      </c>
      <c r="P205" s="43">
        <v>1.2238805970149255E-2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325.55</v>
      </c>
      <c r="F206" s="40">
        <v>326.7</v>
      </c>
      <c r="G206" s="41">
        <v>318.39999999999998</v>
      </c>
      <c r="H206" s="41">
        <v>311.25</v>
      </c>
      <c r="I206" s="41">
        <v>302.95</v>
      </c>
      <c r="J206" s="41">
        <v>333.84999999999997</v>
      </c>
      <c r="K206" s="41">
        <v>342.15000000000003</v>
      </c>
      <c r="L206" s="41">
        <v>349.29999999999995</v>
      </c>
      <c r="M206" s="31">
        <v>335</v>
      </c>
      <c r="N206" s="31">
        <v>319.55</v>
      </c>
      <c r="O206" s="42">
        <v>60133800</v>
      </c>
      <c r="P206" s="43">
        <v>5.2523060227889308E-2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1289.5999999999999</v>
      </c>
      <c r="F207" s="40">
        <v>1296.9333333333334</v>
      </c>
      <c r="G207" s="41">
        <v>1279.4166666666667</v>
      </c>
      <c r="H207" s="41">
        <v>1269.2333333333333</v>
      </c>
      <c r="I207" s="41">
        <v>1251.7166666666667</v>
      </c>
      <c r="J207" s="41">
        <v>1307.1166666666668</v>
      </c>
      <c r="K207" s="41">
        <v>1324.6333333333332</v>
      </c>
      <c r="L207" s="41">
        <v>1334.8166666666668</v>
      </c>
      <c r="M207" s="31">
        <v>1314.45</v>
      </c>
      <c r="N207" s="31">
        <v>1286.75</v>
      </c>
      <c r="O207" s="42">
        <v>3242000</v>
      </c>
      <c r="P207" s="43">
        <v>-4.624633883150917E-4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1882.35</v>
      </c>
      <c r="F208" s="40">
        <v>1889.8</v>
      </c>
      <c r="G208" s="41">
        <v>1857.6</v>
      </c>
      <c r="H208" s="41">
        <v>1832.85</v>
      </c>
      <c r="I208" s="41">
        <v>1800.6499999999999</v>
      </c>
      <c r="J208" s="41">
        <v>1914.55</v>
      </c>
      <c r="K208" s="41">
        <v>1946.7500000000002</v>
      </c>
      <c r="L208" s="41">
        <v>1971.5</v>
      </c>
      <c r="M208" s="31">
        <v>1922</v>
      </c>
      <c r="N208" s="31">
        <v>1865.05</v>
      </c>
      <c r="O208" s="42">
        <v>859250</v>
      </c>
      <c r="P208" s="43">
        <v>-1.7426662794074934E-3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646.95000000000005</v>
      </c>
      <c r="F209" s="40">
        <v>643.93333333333339</v>
      </c>
      <c r="G209" s="41">
        <v>636.26666666666677</v>
      </c>
      <c r="H209" s="41">
        <v>625.58333333333337</v>
      </c>
      <c r="I209" s="41">
        <v>617.91666666666674</v>
      </c>
      <c r="J209" s="41">
        <v>654.61666666666679</v>
      </c>
      <c r="K209" s="41">
        <v>662.2833333333333</v>
      </c>
      <c r="L209" s="41">
        <v>672.96666666666681</v>
      </c>
      <c r="M209" s="31">
        <v>651.6</v>
      </c>
      <c r="N209" s="31">
        <v>633.25</v>
      </c>
      <c r="O209" s="42">
        <v>37180000</v>
      </c>
      <c r="P209" s="43">
        <v>4.3842508366462279E-2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323.75</v>
      </c>
      <c r="F210" s="40">
        <v>323.36666666666662</v>
      </c>
      <c r="G210" s="41">
        <v>321.43333333333322</v>
      </c>
      <c r="H210" s="41">
        <v>319.11666666666662</v>
      </c>
      <c r="I210" s="41">
        <v>317.18333333333322</v>
      </c>
      <c r="J210" s="41">
        <v>325.68333333333322</v>
      </c>
      <c r="K210" s="41">
        <v>327.61666666666662</v>
      </c>
      <c r="L210" s="41">
        <v>329.93333333333322</v>
      </c>
      <c r="M210" s="31">
        <v>325.3</v>
      </c>
      <c r="N210" s="31">
        <v>321.05</v>
      </c>
      <c r="O210" s="42">
        <v>75420000</v>
      </c>
      <c r="P210" s="43">
        <v>-1.512183655880279E-2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18"/>
      <c r="B213" s="386"/>
      <c r="C213" s="318"/>
      <c r="D213" s="387"/>
      <c r="E213" s="319"/>
      <c r="F213" s="319"/>
      <c r="G213" s="388"/>
      <c r="H213" s="388"/>
      <c r="I213" s="388"/>
      <c r="J213" s="388"/>
      <c r="K213" s="388"/>
      <c r="L213" s="388"/>
      <c r="M213" s="318"/>
      <c r="N213" s="318"/>
      <c r="O213" s="389"/>
      <c r="P213" s="390"/>
    </row>
    <row r="214" spans="1:16" ht="12.75" customHeight="1">
      <c r="A214" s="318"/>
      <c r="B214" s="386"/>
      <c r="C214" s="318"/>
      <c r="D214" s="387"/>
      <c r="E214" s="319"/>
      <c r="F214" s="319"/>
      <c r="G214" s="388"/>
      <c r="H214" s="388"/>
      <c r="I214" s="388"/>
      <c r="J214" s="388"/>
      <c r="K214" s="388"/>
      <c r="L214" s="388"/>
      <c r="M214" s="318"/>
      <c r="N214" s="318"/>
      <c r="O214" s="389"/>
      <c r="P214" s="390"/>
    </row>
    <row r="215" spans="1:16" ht="12.75" customHeight="1">
      <c r="A215" s="318"/>
      <c r="B215" s="386"/>
      <c r="C215" s="318"/>
      <c r="D215" s="387"/>
      <c r="E215" s="319"/>
      <c r="F215" s="319"/>
      <c r="G215" s="388"/>
      <c r="H215" s="388"/>
      <c r="I215" s="388"/>
      <c r="J215" s="388"/>
      <c r="K215" s="388"/>
      <c r="L215" s="388"/>
      <c r="M215" s="318"/>
      <c r="N215" s="318"/>
      <c r="O215" s="389"/>
      <c r="P215" s="390"/>
    </row>
    <row r="216" spans="1:16" ht="12.75" customHeight="1">
      <c r="A216" s="318"/>
      <c r="B216" s="386"/>
      <c r="C216" s="318"/>
      <c r="D216" s="387"/>
      <c r="E216" s="319"/>
      <c r="F216" s="319"/>
      <c r="G216" s="388"/>
      <c r="H216" s="388"/>
      <c r="I216" s="388"/>
      <c r="J216" s="388"/>
      <c r="K216" s="388"/>
      <c r="L216" s="388"/>
      <c r="M216" s="318"/>
      <c r="N216" s="318"/>
      <c r="O216" s="389"/>
      <c r="P216" s="390"/>
    </row>
    <row r="217" spans="1:16" ht="12.75" customHeight="1">
      <c r="A217" s="318"/>
      <c r="B217" s="386"/>
      <c r="C217" s="318"/>
      <c r="D217" s="387"/>
      <c r="E217" s="319"/>
      <c r="F217" s="319"/>
      <c r="G217" s="388"/>
      <c r="H217" s="388"/>
      <c r="I217" s="388"/>
      <c r="J217" s="388"/>
      <c r="K217" s="388"/>
      <c r="L217" s="388"/>
      <c r="M217" s="318"/>
      <c r="N217" s="318"/>
      <c r="O217" s="389"/>
      <c r="P217" s="390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3" sqref="C1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56" t="s">
        <v>16</v>
      </c>
      <c r="B8" s="458"/>
      <c r="C8" s="462" t="s">
        <v>20</v>
      </c>
      <c r="D8" s="462" t="s">
        <v>21</v>
      </c>
      <c r="E8" s="453" t="s">
        <v>22</v>
      </c>
      <c r="F8" s="454"/>
      <c r="G8" s="455"/>
      <c r="H8" s="453" t="s">
        <v>23</v>
      </c>
      <c r="I8" s="454"/>
      <c r="J8" s="455"/>
      <c r="K8" s="26"/>
      <c r="L8" s="53"/>
      <c r="M8" s="53"/>
      <c r="N8" s="1"/>
      <c r="O8" s="1"/>
    </row>
    <row r="9" spans="1:15" ht="36" customHeight="1">
      <c r="A9" s="460"/>
      <c r="B9" s="461"/>
      <c r="C9" s="461"/>
      <c r="D9" s="4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18308.099999999999</v>
      </c>
      <c r="D10" s="35">
        <v>18286.133333333331</v>
      </c>
      <c r="E10" s="35">
        <v>18250.716666666664</v>
      </c>
      <c r="F10" s="35">
        <v>18193.333333333332</v>
      </c>
      <c r="G10" s="35">
        <v>18157.916666666664</v>
      </c>
      <c r="H10" s="35">
        <v>18343.516666666663</v>
      </c>
      <c r="I10" s="35">
        <v>18378.933333333334</v>
      </c>
      <c r="J10" s="35">
        <v>18436.316666666662</v>
      </c>
      <c r="K10" s="37">
        <v>18321.55</v>
      </c>
      <c r="L10" s="37">
        <v>18228.75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38216.15</v>
      </c>
      <c r="D11" s="40">
        <v>38323.966666666667</v>
      </c>
      <c r="E11" s="40">
        <v>38030.433333333334</v>
      </c>
      <c r="F11" s="40">
        <v>37844.716666666667</v>
      </c>
      <c r="G11" s="40">
        <v>37551.183333333334</v>
      </c>
      <c r="H11" s="40">
        <v>38509.683333333334</v>
      </c>
      <c r="I11" s="40">
        <v>38803.216666666674</v>
      </c>
      <c r="J11" s="40">
        <v>38988.933333333334</v>
      </c>
      <c r="K11" s="31">
        <v>38617.5</v>
      </c>
      <c r="L11" s="31">
        <v>38138.25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2459.85</v>
      </c>
      <c r="D12" s="40">
        <v>2461.9333333333334</v>
      </c>
      <c r="E12" s="40">
        <v>2449.1166666666668</v>
      </c>
      <c r="F12" s="40">
        <v>2438.3833333333332</v>
      </c>
      <c r="G12" s="40">
        <v>2425.5666666666666</v>
      </c>
      <c r="H12" s="40">
        <v>2472.666666666667</v>
      </c>
      <c r="I12" s="40">
        <v>2485.4833333333336</v>
      </c>
      <c r="J12" s="40">
        <v>2496.2166666666672</v>
      </c>
      <c r="K12" s="31">
        <v>2474.75</v>
      </c>
      <c r="L12" s="31">
        <v>2451.1999999999998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5324.75</v>
      </c>
      <c r="D13" s="40">
        <v>5308.5</v>
      </c>
      <c r="E13" s="40">
        <v>5286.8</v>
      </c>
      <c r="F13" s="40">
        <v>5248.85</v>
      </c>
      <c r="G13" s="40">
        <v>5227.1500000000005</v>
      </c>
      <c r="H13" s="40">
        <v>5346.45</v>
      </c>
      <c r="I13" s="40">
        <v>5368.1500000000005</v>
      </c>
      <c r="J13" s="40">
        <v>5406.0999999999995</v>
      </c>
      <c r="K13" s="31">
        <v>5330.2</v>
      </c>
      <c r="L13" s="31">
        <v>5270.55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38804.949999999997</v>
      </c>
      <c r="D14" s="40">
        <v>38761.516666666663</v>
      </c>
      <c r="E14" s="40">
        <v>38529.783333333326</v>
      </c>
      <c r="F14" s="40">
        <v>38254.616666666661</v>
      </c>
      <c r="G14" s="40">
        <v>38022.883333333324</v>
      </c>
      <c r="H14" s="40">
        <v>39036.683333333327</v>
      </c>
      <c r="I14" s="40">
        <v>39268.416666666664</v>
      </c>
      <c r="J14" s="40">
        <v>39543.583333333328</v>
      </c>
      <c r="K14" s="31">
        <v>38993.25</v>
      </c>
      <c r="L14" s="31">
        <v>38486.35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4151.1499999999996</v>
      </c>
      <c r="D15" s="40">
        <v>4150.6499999999996</v>
      </c>
      <c r="E15" s="40">
        <v>4134.1499999999996</v>
      </c>
      <c r="F15" s="40">
        <v>4117.1499999999996</v>
      </c>
      <c r="G15" s="40">
        <v>4100.6499999999996</v>
      </c>
      <c r="H15" s="40">
        <v>4167.6499999999996</v>
      </c>
      <c r="I15" s="40">
        <v>4184.1499999999996</v>
      </c>
      <c r="J15" s="40">
        <v>4201.1499999999996</v>
      </c>
      <c r="K15" s="31">
        <v>4167.1499999999996</v>
      </c>
      <c r="L15" s="31">
        <v>4133.6499999999996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8900.9</v>
      </c>
      <c r="D16" s="40">
        <v>8905.4166666666661</v>
      </c>
      <c r="E16" s="40">
        <v>8882.9333333333325</v>
      </c>
      <c r="F16" s="40">
        <v>8864.9666666666672</v>
      </c>
      <c r="G16" s="40">
        <v>8842.4833333333336</v>
      </c>
      <c r="H16" s="40">
        <v>8923.3833333333314</v>
      </c>
      <c r="I16" s="40">
        <v>8945.866666666665</v>
      </c>
      <c r="J16" s="40">
        <v>8963.8333333333303</v>
      </c>
      <c r="K16" s="31">
        <v>8927.9</v>
      </c>
      <c r="L16" s="31">
        <v>8887.4500000000007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2378.65</v>
      </c>
      <c r="D17" s="40">
        <v>2356.8833333333332</v>
      </c>
      <c r="E17" s="40">
        <v>2322.7666666666664</v>
      </c>
      <c r="F17" s="40">
        <v>2266.8833333333332</v>
      </c>
      <c r="G17" s="40">
        <v>2232.7666666666664</v>
      </c>
      <c r="H17" s="40">
        <v>2412.7666666666664</v>
      </c>
      <c r="I17" s="40">
        <v>2446.8833333333332</v>
      </c>
      <c r="J17" s="40">
        <v>2502.7666666666664</v>
      </c>
      <c r="K17" s="31">
        <v>2391</v>
      </c>
      <c r="L17" s="31">
        <v>2301</v>
      </c>
      <c r="M17" s="31">
        <v>4.9047499999999999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1273.9000000000001</v>
      </c>
      <c r="D18" s="40">
        <v>1272.8333333333335</v>
      </c>
      <c r="E18" s="40">
        <v>1260.7166666666669</v>
      </c>
      <c r="F18" s="40">
        <v>1247.5333333333335</v>
      </c>
      <c r="G18" s="40">
        <v>1235.416666666667</v>
      </c>
      <c r="H18" s="40">
        <v>1286.0166666666669</v>
      </c>
      <c r="I18" s="40">
        <v>1298.1333333333337</v>
      </c>
      <c r="J18" s="40">
        <v>1311.3166666666668</v>
      </c>
      <c r="K18" s="31">
        <v>1284.95</v>
      </c>
      <c r="L18" s="31">
        <v>1259.6500000000001</v>
      </c>
      <c r="M18" s="31">
        <v>7.4704600000000001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1106.8</v>
      </c>
      <c r="D19" s="40">
        <v>1105.9166666666667</v>
      </c>
      <c r="E19" s="40">
        <v>1093.8333333333335</v>
      </c>
      <c r="F19" s="40">
        <v>1080.8666666666668</v>
      </c>
      <c r="G19" s="40">
        <v>1068.7833333333335</v>
      </c>
      <c r="H19" s="40">
        <v>1118.8833333333334</v>
      </c>
      <c r="I19" s="40">
        <v>1130.9666666666669</v>
      </c>
      <c r="J19" s="40">
        <v>1143.9333333333334</v>
      </c>
      <c r="K19" s="31">
        <v>1118</v>
      </c>
      <c r="L19" s="31">
        <v>1092.95</v>
      </c>
      <c r="M19" s="31">
        <v>4.3406099999999999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1877.8</v>
      </c>
      <c r="D20" s="40">
        <v>1878.2833333333335</v>
      </c>
      <c r="E20" s="40">
        <v>1855.166666666667</v>
      </c>
      <c r="F20" s="40">
        <v>1832.5333333333335</v>
      </c>
      <c r="G20" s="40">
        <v>1809.416666666667</v>
      </c>
      <c r="H20" s="40">
        <v>1900.916666666667</v>
      </c>
      <c r="I20" s="40">
        <v>1924.0333333333333</v>
      </c>
      <c r="J20" s="40">
        <v>1946.666666666667</v>
      </c>
      <c r="K20" s="31">
        <v>1901.4</v>
      </c>
      <c r="L20" s="31">
        <v>1855.65</v>
      </c>
      <c r="M20" s="31">
        <v>17.00525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1835.3</v>
      </c>
      <c r="D21" s="40">
        <v>1795.9000000000003</v>
      </c>
      <c r="E21" s="40">
        <v>1737.8000000000006</v>
      </c>
      <c r="F21" s="40">
        <v>1640.3000000000004</v>
      </c>
      <c r="G21" s="40">
        <v>1582.2000000000007</v>
      </c>
      <c r="H21" s="40">
        <v>1893.4000000000005</v>
      </c>
      <c r="I21" s="40">
        <v>1951.5000000000005</v>
      </c>
      <c r="J21" s="40">
        <v>2049.0000000000005</v>
      </c>
      <c r="K21" s="31">
        <v>1854</v>
      </c>
      <c r="L21" s="31">
        <v>1698.4</v>
      </c>
      <c r="M21" s="31">
        <v>16.709689999999998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779.05</v>
      </c>
      <c r="D22" s="40">
        <v>780.7833333333333</v>
      </c>
      <c r="E22" s="40">
        <v>772.16666666666663</v>
      </c>
      <c r="F22" s="40">
        <v>765.2833333333333</v>
      </c>
      <c r="G22" s="40">
        <v>756.66666666666663</v>
      </c>
      <c r="H22" s="40">
        <v>787.66666666666663</v>
      </c>
      <c r="I22" s="40">
        <v>796.28333333333342</v>
      </c>
      <c r="J22" s="40">
        <v>803.16666666666663</v>
      </c>
      <c r="K22" s="31">
        <v>789.4</v>
      </c>
      <c r="L22" s="31">
        <v>773.9</v>
      </c>
      <c r="M22" s="31">
        <v>31.878710000000002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1798.8</v>
      </c>
      <c r="D23" s="40">
        <v>1805</v>
      </c>
      <c r="E23" s="40">
        <v>1770</v>
      </c>
      <c r="F23" s="40">
        <v>1741.2</v>
      </c>
      <c r="G23" s="40">
        <v>1706.2</v>
      </c>
      <c r="H23" s="40">
        <v>1833.8</v>
      </c>
      <c r="I23" s="40">
        <v>1868.8</v>
      </c>
      <c r="J23" s="40">
        <v>1897.6</v>
      </c>
      <c r="K23" s="31">
        <v>1840</v>
      </c>
      <c r="L23" s="31">
        <v>1776.2</v>
      </c>
      <c r="M23" s="31">
        <v>1.9801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2002.7</v>
      </c>
      <c r="D24" s="40">
        <v>1996.3</v>
      </c>
      <c r="E24" s="40">
        <v>1976.6</v>
      </c>
      <c r="F24" s="40">
        <v>1950.5</v>
      </c>
      <c r="G24" s="40">
        <v>1930.8</v>
      </c>
      <c r="H24" s="40">
        <v>2022.3999999999999</v>
      </c>
      <c r="I24" s="40">
        <v>2042.1000000000001</v>
      </c>
      <c r="J24" s="40">
        <v>2068.1999999999998</v>
      </c>
      <c r="K24" s="31">
        <v>2016</v>
      </c>
      <c r="L24" s="31">
        <v>1970.2</v>
      </c>
      <c r="M24" s="31">
        <v>0.78535999999999995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132.4</v>
      </c>
      <c r="D25" s="40">
        <v>133.28333333333333</v>
      </c>
      <c r="E25" s="40">
        <v>130.86666666666667</v>
      </c>
      <c r="F25" s="40">
        <v>129.33333333333334</v>
      </c>
      <c r="G25" s="40">
        <v>126.91666666666669</v>
      </c>
      <c r="H25" s="40">
        <v>134.81666666666666</v>
      </c>
      <c r="I25" s="40">
        <v>137.23333333333335</v>
      </c>
      <c r="J25" s="40">
        <v>138.76666666666665</v>
      </c>
      <c r="K25" s="31">
        <v>135.69999999999999</v>
      </c>
      <c r="L25" s="31">
        <v>131.75</v>
      </c>
      <c r="M25" s="31">
        <v>40.393979999999999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311.35000000000002</v>
      </c>
      <c r="D26" s="40">
        <v>311.40000000000003</v>
      </c>
      <c r="E26" s="40">
        <v>306.95000000000005</v>
      </c>
      <c r="F26" s="40">
        <v>302.55</v>
      </c>
      <c r="G26" s="40">
        <v>298.10000000000002</v>
      </c>
      <c r="H26" s="40">
        <v>315.80000000000007</v>
      </c>
      <c r="I26" s="40">
        <v>320.25</v>
      </c>
      <c r="J26" s="40">
        <v>324.65000000000009</v>
      </c>
      <c r="K26" s="31">
        <v>315.85000000000002</v>
      </c>
      <c r="L26" s="31">
        <v>307</v>
      </c>
      <c r="M26" s="31">
        <v>47.71631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2305.6</v>
      </c>
      <c r="D27" s="40">
        <v>2299.8833333333337</v>
      </c>
      <c r="E27" s="40">
        <v>2280.7666666666673</v>
      </c>
      <c r="F27" s="40">
        <v>2255.9333333333338</v>
      </c>
      <c r="G27" s="40">
        <v>2236.8166666666675</v>
      </c>
      <c r="H27" s="40">
        <v>2324.7166666666672</v>
      </c>
      <c r="I27" s="40">
        <v>2343.833333333333</v>
      </c>
      <c r="J27" s="40">
        <v>2368.666666666667</v>
      </c>
      <c r="K27" s="31">
        <v>2319</v>
      </c>
      <c r="L27" s="31">
        <v>2275.0500000000002</v>
      </c>
      <c r="M27" s="31">
        <v>0.30356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799</v>
      </c>
      <c r="D28" s="40">
        <v>799.9</v>
      </c>
      <c r="E28" s="40">
        <v>789.94999999999993</v>
      </c>
      <c r="F28" s="40">
        <v>780.9</v>
      </c>
      <c r="G28" s="40">
        <v>770.94999999999993</v>
      </c>
      <c r="H28" s="40">
        <v>808.94999999999993</v>
      </c>
      <c r="I28" s="40">
        <v>818.9</v>
      </c>
      <c r="J28" s="40">
        <v>827.94999999999993</v>
      </c>
      <c r="K28" s="31">
        <v>809.85</v>
      </c>
      <c r="L28" s="31">
        <v>790.85</v>
      </c>
      <c r="M28" s="31">
        <v>2.1472199999999999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3577.5</v>
      </c>
      <c r="D29" s="40">
        <v>3607.5833333333335</v>
      </c>
      <c r="E29" s="40">
        <v>3540.2666666666669</v>
      </c>
      <c r="F29" s="40">
        <v>3503.0333333333333</v>
      </c>
      <c r="G29" s="40">
        <v>3435.7166666666667</v>
      </c>
      <c r="H29" s="40">
        <v>3644.8166666666671</v>
      </c>
      <c r="I29" s="40">
        <v>3712.1333333333337</v>
      </c>
      <c r="J29" s="40">
        <v>3749.3666666666672</v>
      </c>
      <c r="K29" s="31">
        <v>3674.9</v>
      </c>
      <c r="L29" s="31">
        <v>3570.35</v>
      </c>
      <c r="M29" s="31">
        <v>0.73717999999999995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657.65</v>
      </c>
      <c r="D30" s="40">
        <v>654.31666666666672</v>
      </c>
      <c r="E30" s="40">
        <v>644.03333333333342</v>
      </c>
      <c r="F30" s="40">
        <v>630.41666666666674</v>
      </c>
      <c r="G30" s="40">
        <v>620.13333333333344</v>
      </c>
      <c r="H30" s="40">
        <v>667.93333333333339</v>
      </c>
      <c r="I30" s="40">
        <v>678.2166666666667</v>
      </c>
      <c r="J30" s="40">
        <v>691.83333333333337</v>
      </c>
      <c r="K30" s="31">
        <v>664.6</v>
      </c>
      <c r="L30" s="31">
        <v>640.70000000000005</v>
      </c>
      <c r="M30" s="31">
        <v>25.41854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407.8</v>
      </c>
      <c r="D31" s="40">
        <v>403.83333333333331</v>
      </c>
      <c r="E31" s="40">
        <v>398.96666666666664</v>
      </c>
      <c r="F31" s="40">
        <v>390.13333333333333</v>
      </c>
      <c r="G31" s="40">
        <v>385.26666666666665</v>
      </c>
      <c r="H31" s="40">
        <v>412.66666666666663</v>
      </c>
      <c r="I31" s="40">
        <v>417.5333333333333</v>
      </c>
      <c r="J31" s="40">
        <v>426.36666666666662</v>
      </c>
      <c r="K31" s="31">
        <v>408.7</v>
      </c>
      <c r="L31" s="31">
        <v>395</v>
      </c>
      <c r="M31" s="31">
        <v>30.57067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4911.75</v>
      </c>
      <c r="D32" s="40">
        <v>4932.1500000000005</v>
      </c>
      <c r="E32" s="40">
        <v>4879.6000000000013</v>
      </c>
      <c r="F32" s="40">
        <v>4847.4500000000007</v>
      </c>
      <c r="G32" s="40">
        <v>4794.9000000000015</v>
      </c>
      <c r="H32" s="40">
        <v>4964.3000000000011</v>
      </c>
      <c r="I32" s="40">
        <v>5016.8500000000004</v>
      </c>
      <c r="J32" s="40">
        <v>5049.0000000000009</v>
      </c>
      <c r="K32" s="31">
        <v>4984.7</v>
      </c>
      <c r="L32" s="31">
        <v>4900</v>
      </c>
      <c r="M32" s="31">
        <v>3.3707699999999998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243.45</v>
      </c>
      <c r="D33" s="40">
        <v>239.71666666666667</v>
      </c>
      <c r="E33" s="40">
        <v>235.43333333333334</v>
      </c>
      <c r="F33" s="40">
        <v>227.41666666666666</v>
      </c>
      <c r="G33" s="40">
        <v>223.13333333333333</v>
      </c>
      <c r="H33" s="40">
        <v>247.73333333333335</v>
      </c>
      <c r="I33" s="40">
        <v>252.01666666666671</v>
      </c>
      <c r="J33" s="40">
        <v>260.03333333333336</v>
      </c>
      <c r="K33" s="31">
        <v>244</v>
      </c>
      <c r="L33" s="31">
        <v>231.7</v>
      </c>
      <c r="M33" s="31">
        <v>70.507810000000006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139.30000000000001</v>
      </c>
      <c r="D34" s="40">
        <v>139.58333333333334</v>
      </c>
      <c r="E34" s="40">
        <v>137.26666666666668</v>
      </c>
      <c r="F34" s="40">
        <v>135.23333333333335</v>
      </c>
      <c r="G34" s="40">
        <v>132.91666666666669</v>
      </c>
      <c r="H34" s="40">
        <v>141.61666666666667</v>
      </c>
      <c r="I34" s="40">
        <v>143.93333333333334</v>
      </c>
      <c r="J34" s="40">
        <v>145.96666666666667</v>
      </c>
      <c r="K34" s="31">
        <v>141.9</v>
      </c>
      <c r="L34" s="31">
        <v>137.55000000000001</v>
      </c>
      <c r="M34" s="31">
        <v>201.67028999999999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3378.65</v>
      </c>
      <c r="D35" s="40">
        <v>3366.2166666666667</v>
      </c>
      <c r="E35" s="40">
        <v>3333.4333333333334</v>
      </c>
      <c r="F35" s="40">
        <v>3288.2166666666667</v>
      </c>
      <c r="G35" s="40">
        <v>3255.4333333333334</v>
      </c>
      <c r="H35" s="40">
        <v>3411.4333333333334</v>
      </c>
      <c r="I35" s="40">
        <v>3444.2166666666672</v>
      </c>
      <c r="J35" s="40">
        <v>3489.4333333333334</v>
      </c>
      <c r="K35" s="31">
        <v>3399</v>
      </c>
      <c r="L35" s="31">
        <v>3321</v>
      </c>
      <c r="M35" s="31">
        <v>11.03159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2465.1</v>
      </c>
      <c r="D36" s="40">
        <v>2482.4999999999995</v>
      </c>
      <c r="E36" s="40">
        <v>2440.0499999999993</v>
      </c>
      <c r="F36" s="40">
        <v>2414.9999999999995</v>
      </c>
      <c r="G36" s="40">
        <v>2372.5499999999993</v>
      </c>
      <c r="H36" s="40">
        <v>2507.5499999999993</v>
      </c>
      <c r="I36" s="40">
        <v>2549.9999999999991</v>
      </c>
      <c r="J36" s="40">
        <v>2575.0499999999993</v>
      </c>
      <c r="K36" s="31">
        <v>2524.9499999999998</v>
      </c>
      <c r="L36" s="31">
        <v>2457.4499999999998</v>
      </c>
      <c r="M36" s="31">
        <v>4.2822899999999997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685.8</v>
      </c>
      <c r="D37" s="40">
        <v>690.01666666666677</v>
      </c>
      <c r="E37" s="40">
        <v>680.28333333333353</v>
      </c>
      <c r="F37" s="40">
        <v>674.76666666666677</v>
      </c>
      <c r="G37" s="40">
        <v>665.03333333333353</v>
      </c>
      <c r="H37" s="40">
        <v>695.53333333333353</v>
      </c>
      <c r="I37" s="40">
        <v>705.26666666666688</v>
      </c>
      <c r="J37" s="40">
        <v>710.78333333333353</v>
      </c>
      <c r="K37" s="31">
        <v>699.75</v>
      </c>
      <c r="L37" s="31">
        <v>684.5</v>
      </c>
      <c r="M37" s="31">
        <v>22.286269999999998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4400.5</v>
      </c>
      <c r="D38" s="40">
        <v>4368.3166666666666</v>
      </c>
      <c r="E38" s="40">
        <v>4322.6333333333332</v>
      </c>
      <c r="F38" s="40">
        <v>4244.7666666666664</v>
      </c>
      <c r="G38" s="40">
        <v>4199.083333333333</v>
      </c>
      <c r="H38" s="40">
        <v>4446.1833333333334</v>
      </c>
      <c r="I38" s="40">
        <v>4491.8666666666659</v>
      </c>
      <c r="J38" s="40">
        <v>4569.7333333333336</v>
      </c>
      <c r="K38" s="31">
        <v>4414</v>
      </c>
      <c r="L38" s="31">
        <v>4290.45</v>
      </c>
      <c r="M38" s="31">
        <v>8.7033500000000004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712.65</v>
      </c>
      <c r="D39" s="40">
        <v>714.25</v>
      </c>
      <c r="E39" s="40">
        <v>707.9</v>
      </c>
      <c r="F39" s="40">
        <v>703.15</v>
      </c>
      <c r="G39" s="40">
        <v>696.8</v>
      </c>
      <c r="H39" s="40">
        <v>719</v>
      </c>
      <c r="I39" s="40">
        <v>725.34999999999991</v>
      </c>
      <c r="J39" s="40">
        <v>730.1</v>
      </c>
      <c r="K39" s="31">
        <v>720.6</v>
      </c>
      <c r="L39" s="31">
        <v>709.5</v>
      </c>
      <c r="M39" s="31">
        <v>196.80556999999999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3489.75</v>
      </c>
      <c r="D40" s="40">
        <v>3483.6</v>
      </c>
      <c r="E40" s="40">
        <v>3440.2</v>
      </c>
      <c r="F40" s="40">
        <v>3390.65</v>
      </c>
      <c r="G40" s="40">
        <v>3347.25</v>
      </c>
      <c r="H40" s="40">
        <v>3533.1499999999996</v>
      </c>
      <c r="I40" s="40">
        <v>3576.55</v>
      </c>
      <c r="J40" s="40">
        <v>3626.0999999999995</v>
      </c>
      <c r="K40" s="31">
        <v>3527</v>
      </c>
      <c r="L40" s="31">
        <v>3434.05</v>
      </c>
      <c r="M40" s="31">
        <v>6.4627100000000004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7852.6</v>
      </c>
      <c r="D41" s="40">
        <v>7854.7166666666672</v>
      </c>
      <c r="E41" s="40">
        <v>7799.4333333333343</v>
      </c>
      <c r="F41" s="40">
        <v>7746.2666666666673</v>
      </c>
      <c r="G41" s="40">
        <v>7690.9833333333345</v>
      </c>
      <c r="H41" s="40">
        <v>7907.8833333333341</v>
      </c>
      <c r="I41" s="40">
        <v>7963.166666666667</v>
      </c>
      <c r="J41" s="40">
        <v>8016.3333333333339</v>
      </c>
      <c r="K41" s="31">
        <v>7910</v>
      </c>
      <c r="L41" s="31">
        <v>7801.55</v>
      </c>
      <c r="M41" s="31">
        <v>6.7977400000000001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18370.599999999999</v>
      </c>
      <c r="D42" s="40">
        <v>18342.2</v>
      </c>
      <c r="E42" s="40">
        <v>18249.400000000001</v>
      </c>
      <c r="F42" s="40">
        <v>18128.2</v>
      </c>
      <c r="G42" s="40">
        <v>18035.400000000001</v>
      </c>
      <c r="H42" s="40">
        <v>18463.400000000001</v>
      </c>
      <c r="I42" s="40">
        <v>18556.199999999997</v>
      </c>
      <c r="J42" s="40">
        <v>18677.400000000001</v>
      </c>
      <c r="K42" s="31">
        <v>18435</v>
      </c>
      <c r="L42" s="31">
        <v>18221</v>
      </c>
      <c r="M42" s="31">
        <v>1.35273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5496.05</v>
      </c>
      <c r="D43" s="40">
        <v>5483.0166666666664</v>
      </c>
      <c r="E43" s="40">
        <v>5448.0333333333328</v>
      </c>
      <c r="F43" s="40">
        <v>5400.0166666666664</v>
      </c>
      <c r="G43" s="40">
        <v>5365.0333333333328</v>
      </c>
      <c r="H43" s="40">
        <v>5531.0333333333328</v>
      </c>
      <c r="I43" s="40">
        <v>5566.0166666666664</v>
      </c>
      <c r="J43" s="40">
        <v>5614.0333333333328</v>
      </c>
      <c r="K43" s="31">
        <v>5518</v>
      </c>
      <c r="L43" s="31">
        <v>5435</v>
      </c>
      <c r="M43" s="31">
        <v>0.24576999999999999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2514.25</v>
      </c>
      <c r="D44" s="40">
        <v>2501.6166666666668</v>
      </c>
      <c r="E44" s="40">
        <v>2482.6833333333334</v>
      </c>
      <c r="F44" s="40">
        <v>2451.1166666666668</v>
      </c>
      <c r="G44" s="40">
        <v>2432.1833333333334</v>
      </c>
      <c r="H44" s="40">
        <v>2533.1833333333334</v>
      </c>
      <c r="I44" s="40">
        <v>2552.1166666666668</v>
      </c>
      <c r="J44" s="40">
        <v>2583.6833333333334</v>
      </c>
      <c r="K44" s="31">
        <v>2520.5500000000002</v>
      </c>
      <c r="L44" s="31">
        <v>2470.0500000000002</v>
      </c>
      <c r="M44" s="31">
        <v>2.1275200000000001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301.2</v>
      </c>
      <c r="D45" s="40">
        <v>300.36666666666667</v>
      </c>
      <c r="E45" s="40">
        <v>296.98333333333335</v>
      </c>
      <c r="F45" s="40">
        <v>292.76666666666665</v>
      </c>
      <c r="G45" s="40">
        <v>289.38333333333333</v>
      </c>
      <c r="H45" s="40">
        <v>304.58333333333337</v>
      </c>
      <c r="I45" s="40">
        <v>307.9666666666667</v>
      </c>
      <c r="J45" s="40">
        <v>312.18333333333339</v>
      </c>
      <c r="K45" s="31">
        <v>303.75</v>
      </c>
      <c r="L45" s="31">
        <v>296.14999999999998</v>
      </c>
      <c r="M45" s="31">
        <v>83.717060000000004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93.75</v>
      </c>
      <c r="D46" s="40">
        <v>93.866666666666674</v>
      </c>
      <c r="E46" s="40">
        <v>93.033333333333346</v>
      </c>
      <c r="F46" s="40">
        <v>92.316666666666677</v>
      </c>
      <c r="G46" s="40">
        <v>91.483333333333348</v>
      </c>
      <c r="H46" s="40">
        <v>94.583333333333343</v>
      </c>
      <c r="I46" s="40">
        <v>95.416666666666657</v>
      </c>
      <c r="J46" s="40">
        <v>96.13333333333334</v>
      </c>
      <c r="K46" s="31">
        <v>94.7</v>
      </c>
      <c r="L46" s="31">
        <v>93.15</v>
      </c>
      <c r="M46" s="31">
        <v>145.06863000000001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54.35</v>
      </c>
      <c r="D47" s="40">
        <v>54.683333333333337</v>
      </c>
      <c r="E47" s="40">
        <v>53.766666666666673</v>
      </c>
      <c r="F47" s="40">
        <v>53.183333333333337</v>
      </c>
      <c r="G47" s="40">
        <v>52.266666666666673</v>
      </c>
      <c r="H47" s="40">
        <v>55.266666666666673</v>
      </c>
      <c r="I47" s="40">
        <v>56.18333333333333</v>
      </c>
      <c r="J47" s="40">
        <v>56.766666666666673</v>
      </c>
      <c r="K47" s="31">
        <v>55.6</v>
      </c>
      <c r="L47" s="31">
        <v>54.1</v>
      </c>
      <c r="M47" s="31">
        <v>47.347380000000001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2041.5</v>
      </c>
      <c r="D48" s="40">
        <v>2033.3833333333332</v>
      </c>
      <c r="E48" s="40">
        <v>2015.2666666666664</v>
      </c>
      <c r="F48" s="40">
        <v>1989.0333333333333</v>
      </c>
      <c r="G48" s="40">
        <v>1970.9166666666665</v>
      </c>
      <c r="H48" s="40">
        <v>2059.6166666666663</v>
      </c>
      <c r="I48" s="40">
        <v>2077.7333333333331</v>
      </c>
      <c r="J48" s="40">
        <v>2103.9666666666662</v>
      </c>
      <c r="K48" s="31">
        <v>2051.5</v>
      </c>
      <c r="L48" s="31">
        <v>2007.15</v>
      </c>
      <c r="M48" s="31">
        <v>5.44536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775.9</v>
      </c>
      <c r="D49" s="40">
        <v>771.04999999999984</v>
      </c>
      <c r="E49" s="40">
        <v>763.39999999999964</v>
      </c>
      <c r="F49" s="40">
        <v>750.89999999999975</v>
      </c>
      <c r="G49" s="40">
        <v>743.24999999999955</v>
      </c>
      <c r="H49" s="40">
        <v>783.54999999999973</v>
      </c>
      <c r="I49" s="40">
        <v>791.2</v>
      </c>
      <c r="J49" s="40">
        <v>803.69999999999982</v>
      </c>
      <c r="K49" s="31">
        <v>778.7</v>
      </c>
      <c r="L49" s="31">
        <v>758.55</v>
      </c>
      <c r="M49" s="31">
        <v>4.00387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216.5</v>
      </c>
      <c r="D50" s="40">
        <v>218.36666666666667</v>
      </c>
      <c r="E50" s="40">
        <v>213.93333333333334</v>
      </c>
      <c r="F50" s="40">
        <v>211.36666666666667</v>
      </c>
      <c r="G50" s="40">
        <v>206.93333333333334</v>
      </c>
      <c r="H50" s="40">
        <v>220.93333333333334</v>
      </c>
      <c r="I50" s="40">
        <v>225.36666666666667</v>
      </c>
      <c r="J50" s="40">
        <v>227.93333333333334</v>
      </c>
      <c r="K50" s="31">
        <v>222.8</v>
      </c>
      <c r="L50" s="31">
        <v>215.8</v>
      </c>
      <c r="M50" s="31">
        <v>96.142960000000002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775.5</v>
      </c>
      <c r="D51" s="40">
        <v>777.69999999999993</v>
      </c>
      <c r="E51" s="40">
        <v>767.89999999999986</v>
      </c>
      <c r="F51" s="40">
        <v>760.3</v>
      </c>
      <c r="G51" s="40">
        <v>750.49999999999989</v>
      </c>
      <c r="H51" s="40">
        <v>785.29999999999984</v>
      </c>
      <c r="I51" s="40">
        <v>795.0999999999998</v>
      </c>
      <c r="J51" s="40">
        <v>802.69999999999982</v>
      </c>
      <c r="K51" s="31">
        <v>787.5</v>
      </c>
      <c r="L51" s="31">
        <v>770.1</v>
      </c>
      <c r="M51" s="31">
        <v>10.70495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63.85</v>
      </c>
      <c r="D52" s="40">
        <v>64</v>
      </c>
      <c r="E52" s="40">
        <v>63.400000000000006</v>
      </c>
      <c r="F52" s="40">
        <v>62.95</v>
      </c>
      <c r="G52" s="40">
        <v>62.350000000000009</v>
      </c>
      <c r="H52" s="40">
        <v>64.45</v>
      </c>
      <c r="I52" s="40">
        <v>65.05</v>
      </c>
      <c r="J52" s="40">
        <v>65.5</v>
      </c>
      <c r="K52" s="31">
        <v>64.599999999999994</v>
      </c>
      <c r="L52" s="31">
        <v>63.55</v>
      </c>
      <c r="M52" s="31">
        <v>248.87808999999999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400.55</v>
      </c>
      <c r="D53" s="40">
        <v>401.18333333333339</v>
      </c>
      <c r="E53" s="40">
        <v>397.96666666666681</v>
      </c>
      <c r="F53" s="40">
        <v>395.38333333333344</v>
      </c>
      <c r="G53" s="40">
        <v>392.16666666666686</v>
      </c>
      <c r="H53" s="40">
        <v>403.76666666666677</v>
      </c>
      <c r="I53" s="40">
        <v>406.98333333333335</v>
      </c>
      <c r="J53" s="40">
        <v>409.56666666666672</v>
      </c>
      <c r="K53" s="31">
        <v>404.4</v>
      </c>
      <c r="L53" s="31">
        <v>398.6</v>
      </c>
      <c r="M53" s="31">
        <v>48.358049999999999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728.6</v>
      </c>
      <c r="D54" s="40">
        <v>727.63333333333321</v>
      </c>
      <c r="E54" s="40">
        <v>720.51666666666642</v>
      </c>
      <c r="F54" s="40">
        <v>712.43333333333317</v>
      </c>
      <c r="G54" s="40">
        <v>705.31666666666638</v>
      </c>
      <c r="H54" s="40">
        <v>735.71666666666647</v>
      </c>
      <c r="I54" s="40">
        <v>742.83333333333326</v>
      </c>
      <c r="J54" s="40">
        <v>750.91666666666652</v>
      </c>
      <c r="K54" s="31">
        <v>734.75</v>
      </c>
      <c r="L54" s="31">
        <v>719.55</v>
      </c>
      <c r="M54" s="31">
        <v>43.409239999999997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357.1</v>
      </c>
      <c r="D55" s="40">
        <v>357.2</v>
      </c>
      <c r="E55" s="40">
        <v>353.4</v>
      </c>
      <c r="F55" s="40">
        <v>349.7</v>
      </c>
      <c r="G55" s="40">
        <v>345.9</v>
      </c>
      <c r="H55" s="40">
        <v>360.9</v>
      </c>
      <c r="I55" s="40">
        <v>364.70000000000005</v>
      </c>
      <c r="J55" s="40">
        <v>368.4</v>
      </c>
      <c r="K55" s="31">
        <v>361</v>
      </c>
      <c r="L55" s="31">
        <v>353.5</v>
      </c>
      <c r="M55" s="31">
        <v>15.71893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17692.3</v>
      </c>
      <c r="D56" s="40">
        <v>17740.583333333332</v>
      </c>
      <c r="E56" s="40">
        <v>17551.216666666664</v>
      </c>
      <c r="F56" s="40">
        <v>17410.133333333331</v>
      </c>
      <c r="G56" s="40">
        <v>17220.766666666663</v>
      </c>
      <c r="H56" s="40">
        <v>17881.666666666664</v>
      </c>
      <c r="I56" s="40">
        <v>18071.033333333333</v>
      </c>
      <c r="J56" s="40">
        <v>18212.116666666665</v>
      </c>
      <c r="K56" s="31">
        <v>17929.95</v>
      </c>
      <c r="L56" s="31">
        <v>17599.5</v>
      </c>
      <c r="M56" s="31">
        <v>0.36236000000000002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3665.15</v>
      </c>
      <c r="D57" s="40">
        <v>3673.4333333333338</v>
      </c>
      <c r="E57" s="40">
        <v>3634.0666666666675</v>
      </c>
      <c r="F57" s="40">
        <v>3602.9833333333336</v>
      </c>
      <c r="G57" s="40">
        <v>3563.6166666666672</v>
      </c>
      <c r="H57" s="40">
        <v>3704.5166666666678</v>
      </c>
      <c r="I57" s="40">
        <v>3743.8833333333337</v>
      </c>
      <c r="J57" s="40">
        <v>3774.9666666666681</v>
      </c>
      <c r="K57" s="31">
        <v>3712.8</v>
      </c>
      <c r="L57" s="31">
        <v>3642.35</v>
      </c>
      <c r="M57" s="31">
        <v>1.70221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438.05</v>
      </c>
      <c r="D58" s="40">
        <v>439.68333333333334</v>
      </c>
      <c r="E58" s="40">
        <v>435.36666666666667</v>
      </c>
      <c r="F58" s="40">
        <v>432.68333333333334</v>
      </c>
      <c r="G58" s="40">
        <v>428.36666666666667</v>
      </c>
      <c r="H58" s="40">
        <v>442.36666666666667</v>
      </c>
      <c r="I58" s="40">
        <v>446.68333333333339</v>
      </c>
      <c r="J58" s="40">
        <v>449.36666666666667</v>
      </c>
      <c r="K58" s="31">
        <v>444</v>
      </c>
      <c r="L58" s="31">
        <v>437</v>
      </c>
      <c r="M58" s="31">
        <v>29.014019999999999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227.7</v>
      </c>
      <c r="D59" s="40">
        <v>228.38333333333333</v>
      </c>
      <c r="E59" s="40">
        <v>226.41666666666666</v>
      </c>
      <c r="F59" s="40">
        <v>225.13333333333333</v>
      </c>
      <c r="G59" s="40">
        <v>223.16666666666666</v>
      </c>
      <c r="H59" s="40">
        <v>229.66666666666666</v>
      </c>
      <c r="I59" s="40">
        <v>231.63333333333335</v>
      </c>
      <c r="J59" s="40">
        <v>232.91666666666666</v>
      </c>
      <c r="K59" s="31">
        <v>230.35</v>
      </c>
      <c r="L59" s="31">
        <v>227.1</v>
      </c>
      <c r="M59" s="31">
        <v>49.058759999999999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128.05000000000001</v>
      </c>
      <c r="D60" s="40">
        <v>127.43333333333334</v>
      </c>
      <c r="E60" s="40">
        <v>126.56666666666666</v>
      </c>
      <c r="F60" s="40">
        <v>125.08333333333333</v>
      </c>
      <c r="G60" s="40">
        <v>124.21666666666665</v>
      </c>
      <c r="H60" s="40">
        <v>128.91666666666669</v>
      </c>
      <c r="I60" s="40">
        <v>129.78333333333336</v>
      </c>
      <c r="J60" s="40">
        <v>131.26666666666668</v>
      </c>
      <c r="K60" s="31">
        <v>128.30000000000001</v>
      </c>
      <c r="L60" s="31">
        <v>125.95</v>
      </c>
      <c r="M60" s="31">
        <v>14.73114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600.70000000000005</v>
      </c>
      <c r="D61" s="40">
        <v>597.5</v>
      </c>
      <c r="E61" s="40">
        <v>590.20000000000005</v>
      </c>
      <c r="F61" s="40">
        <v>579.70000000000005</v>
      </c>
      <c r="G61" s="40">
        <v>572.40000000000009</v>
      </c>
      <c r="H61" s="40">
        <v>608</v>
      </c>
      <c r="I61" s="40">
        <v>615.29999999999995</v>
      </c>
      <c r="J61" s="40">
        <v>625.79999999999995</v>
      </c>
      <c r="K61" s="31">
        <v>604.79999999999995</v>
      </c>
      <c r="L61" s="31">
        <v>587</v>
      </c>
      <c r="M61" s="31">
        <v>17.052430000000001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910.2</v>
      </c>
      <c r="D62" s="40">
        <v>913.13333333333333</v>
      </c>
      <c r="E62" s="40">
        <v>906.06666666666661</v>
      </c>
      <c r="F62" s="40">
        <v>901.93333333333328</v>
      </c>
      <c r="G62" s="40">
        <v>894.86666666666656</v>
      </c>
      <c r="H62" s="40">
        <v>917.26666666666665</v>
      </c>
      <c r="I62" s="40">
        <v>924.33333333333348</v>
      </c>
      <c r="J62" s="40">
        <v>928.4666666666667</v>
      </c>
      <c r="K62" s="31">
        <v>920.2</v>
      </c>
      <c r="L62" s="31">
        <v>909</v>
      </c>
      <c r="M62" s="31">
        <v>10.588570000000001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146.1</v>
      </c>
      <c r="D63" s="40">
        <v>146.98333333333332</v>
      </c>
      <c r="E63" s="40">
        <v>144.26666666666665</v>
      </c>
      <c r="F63" s="40">
        <v>142.43333333333334</v>
      </c>
      <c r="G63" s="40">
        <v>139.71666666666667</v>
      </c>
      <c r="H63" s="40">
        <v>148.81666666666663</v>
      </c>
      <c r="I63" s="40">
        <v>151.53333333333327</v>
      </c>
      <c r="J63" s="40">
        <v>153.36666666666662</v>
      </c>
      <c r="K63" s="31">
        <v>149.69999999999999</v>
      </c>
      <c r="L63" s="31">
        <v>145.15</v>
      </c>
      <c r="M63" s="31">
        <v>21.94557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163.69999999999999</v>
      </c>
      <c r="D64" s="40">
        <v>163.95</v>
      </c>
      <c r="E64" s="40">
        <v>161.79999999999998</v>
      </c>
      <c r="F64" s="40">
        <v>159.9</v>
      </c>
      <c r="G64" s="40">
        <v>157.75</v>
      </c>
      <c r="H64" s="40">
        <v>165.84999999999997</v>
      </c>
      <c r="I64" s="40">
        <v>167.99999999999994</v>
      </c>
      <c r="J64" s="40">
        <v>169.89999999999995</v>
      </c>
      <c r="K64" s="31">
        <v>166.1</v>
      </c>
      <c r="L64" s="31">
        <v>162.05000000000001</v>
      </c>
      <c r="M64" s="31">
        <v>83.846249999999998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5628</v>
      </c>
      <c r="D65" s="40">
        <v>5653.7666666666664</v>
      </c>
      <c r="E65" s="40">
        <v>5587.5333333333328</v>
      </c>
      <c r="F65" s="40">
        <v>5547.0666666666666</v>
      </c>
      <c r="G65" s="40">
        <v>5480.833333333333</v>
      </c>
      <c r="H65" s="40">
        <v>5694.2333333333327</v>
      </c>
      <c r="I65" s="40">
        <v>5760.4666666666662</v>
      </c>
      <c r="J65" s="40">
        <v>5800.9333333333325</v>
      </c>
      <c r="K65" s="31">
        <v>5720</v>
      </c>
      <c r="L65" s="31">
        <v>5613.3</v>
      </c>
      <c r="M65" s="31">
        <v>1.7062999999999999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1467.15</v>
      </c>
      <c r="D66" s="40">
        <v>1464.4333333333334</v>
      </c>
      <c r="E66" s="40">
        <v>1455.9666666666667</v>
      </c>
      <c r="F66" s="40">
        <v>1444.7833333333333</v>
      </c>
      <c r="G66" s="40">
        <v>1436.3166666666666</v>
      </c>
      <c r="H66" s="40">
        <v>1475.6166666666668</v>
      </c>
      <c r="I66" s="40">
        <v>1484.0833333333335</v>
      </c>
      <c r="J66" s="40">
        <v>1495.2666666666669</v>
      </c>
      <c r="K66" s="31">
        <v>1472.9</v>
      </c>
      <c r="L66" s="31">
        <v>1453.25</v>
      </c>
      <c r="M66" s="31">
        <v>3.8839999999999999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687.9</v>
      </c>
      <c r="D67" s="40">
        <v>689.98333333333323</v>
      </c>
      <c r="E67" s="40">
        <v>683.51666666666642</v>
      </c>
      <c r="F67" s="40">
        <v>679.13333333333321</v>
      </c>
      <c r="G67" s="40">
        <v>672.6666666666664</v>
      </c>
      <c r="H67" s="40">
        <v>694.36666666666645</v>
      </c>
      <c r="I67" s="40">
        <v>700.83333333333337</v>
      </c>
      <c r="J67" s="40">
        <v>705.21666666666647</v>
      </c>
      <c r="K67" s="31">
        <v>696.45</v>
      </c>
      <c r="L67" s="31">
        <v>685.6</v>
      </c>
      <c r="M67" s="31">
        <v>10.184570000000001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805.1</v>
      </c>
      <c r="D68" s="40">
        <v>802.88333333333333</v>
      </c>
      <c r="E68" s="40">
        <v>785.9666666666667</v>
      </c>
      <c r="F68" s="40">
        <v>766.83333333333337</v>
      </c>
      <c r="G68" s="40">
        <v>749.91666666666674</v>
      </c>
      <c r="H68" s="40">
        <v>822.01666666666665</v>
      </c>
      <c r="I68" s="40">
        <v>838.93333333333339</v>
      </c>
      <c r="J68" s="40">
        <v>858.06666666666661</v>
      </c>
      <c r="K68" s="31">
        <v>819.8</v>
      </c>
      <c r="L68" s="31">
        <v>783.75</v>
      </c>
      <c r="M68" s="31">
        <v>9.6555400000000002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444.6</v>
      </c>
      <c r="D69" s="40">
        <v>446.26666666666665</v>
      </c>
      <c r="E69" s="40">
        <v>441.83333333333331</v>
      </c>
      <c r="F69" s="40">
        <v>439.06666666666666</v>
      </c>
      <c r="G69" s="40">
        <v>434.63333333333333</v>
      </c>
      <c r="H69" s="40">
        <v>449.0333333333333</v>
      </c>
      <c r="I69" s="40">
        <v>453.4666666666667</v>
      </c>
      <c r="J69" s="40">
        <v>456.23333333333329</v>
      </c>
      <c r="K69" s="31">
        <v>450.7</v>
      </c>
      <c r="L69" s="31">
        <v>443.5</v>
      </c>
      <c r="M69" s="31">
        <v>8.8947299999999991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1001.75</v>
      </c>
      <c r="D70" s="40">
        <v>998.98333333333323</v>
      </c>
      <c r="E70" s="40">
        <v>988.76666666666642</v>
      </c>
      <c r="F70" s="40">
        <v>975.78333333333319</v>
      </c>
      <c r="G70" s="40">
        <v>965.56666666666638</v>
      </c>
      <c r="H70" s="40">
        <v>1011.9666666666665</v>
      </c>
      <c r="I70" s="40">
        <v>1022.1833333333334</v>
      </c>
      <c r="J70" s="40">
        <v>1035.1666666666665</v>
      </c>
      <c r="K70" s="31">
        <v>1009.2</v>
      </c>
      <c r="L70" s="31">
        <v>986</v>
      </c>
      <c r="M70" s="31">
        <v>4.7922399999999996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423.8</v>
      </c>
      <c r="D71" s="40">
        <v>420.66666666666669</v>
      </c>
      <c r="E71" s="40">
        <v>416.33333333333337</v>
      </c>
      <c r="F71" s="40">
        <v>408.86666666666667</v>
      </c>
      <c r="G71" s="40">
        <v>404.53333333333336</v>
      </c>
      <c r="H71" s="40">
        <v>428.13333333333338</v>
      </c>
      <c r="I71" s="40">
        <v>432.46666666666675</v>
      </c>
      <c r="J71" s="40">
        <v>439.93333333333339</v>
      </c>
      <c r="K71" s="31">
        <v>425</v>
      </c>
      <c r="L71" s="31">
        <v>413.2</v>
      </c>
      <c r="M71" s="31">
        <v>45.846130000000002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569.6</v>
      </c>
      <c r="D72" s="40">
        <v>572.31666666666672</v>
      </c>
      <c r="E72" s="40">
        <v>566.18333333333339</v>
      </c>
      <c r="F72" s="40">
        <v>562.76666666666665</v>
      </c>
      <c r="G72" s="40">
        <v>556.63333333333333</v>
      </c>
      <c r="H72" s="40">
        <v>575.73333333333346</v>
      </c>
      <c r="I72" s="40">
        <v>581.8666666666669</v>
      </c>
      <c r="J72" s="40">
        <v>585.28333333333353</v>
      </c>
      <c r="K72" s="31">
        <v>578.45000000000005</v>
      </c>
      <c r="L72" s="31">
        <v>568.9</v>
      </c>
      <c r="M72" s="31">
        <v>14.86008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2066.6999999999998</v>
      </c>
      <c r="D73" s="40">
        <v>2060.2833333333333</v>
      </c>
      <c r="E73" s="40">
        <v>2016.4166666666665</v>
      </c>
      <c r="F73" s="40">
        <v>1966.1333333333332</v>
      </c>
      <c r="G73" s="40">
        <v>1922.2666666666664</v>
      </c>
      <c r="H73" s="40">
        <v>2110.5666666666666</v>
      </c>
      <c r="I73" s="40">
        <v>2154.4333333333334</v>
      </c>
      <c r="J73" s="40">
        <v>2204.7166666666667</v>
      </c>
      <c r="K73" s="31">
        <v>2104.15</v>
      </c>
      <c r="L73" s="31">
        <v>2010</v>
      </c>
      <c r="M73" s="31">
        <v>2.8955299999999999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2659.9</v>
      </c>
      <c r="D74" s="40">
        <v>2654.9666666666667</v>
      </c>
      <c r="E74" s="40">
        <v>2635.9333333333334</v>
      </c>
      <c r="F74" s="40">
        <v>2611.9666666666667</v>
      </c>
      <c r="G74" s="40">
        <v>2592.9333333333334</v>
      </c>
      <c r="H74" s="40">
        <v>2678.9333333333334</v>
      </c>
      <c r="I74" s="40">
        <v>2697.9666666666672</v>
      </c>
      <c r="J74" s="40">
        <v>2721.9333333333334</v>
      </c>
      <c r="K74" s="31">
        <v>2674</v>
      </c>
      <c r="L74" s="31">
        <v>2631</v>
      </c>
      <c r="M74" s="31">
        <v>3.3850600000000002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157.05000000000001</v>
      </c>
      <c r="D75" s="40">
        <v>157.9</v>
      </c>
      <c r="E75" s="40">
        <v>155.80000000000001</v>
      </c>
      <c r="F75" s="40">
        <v>154.55000000000001</v>
      </c>
      <c r="G75" s="40">
        <v>152.45000000000002</v>
      </c>
      <c r="H75" s="40">
        <v>159.15</v>
      </c>
      <c r="I75" s="40">
        <v>161.24999999999997</v>
      </c>
      <c r="J75" s="40">
        <v>162.5</v>
      </c>
      <c r="K75" s="31">
        <v>160</v>
      </c>
      <c r="L75" s="31">
        <v>156.65</v>
      </c>
      <c r="M75" s="31">
        <v>10.374560000000001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4630.3500000000004</v>
      </c>
      <c r="D76" s="40">
        <v>4619.7833333333338</v>
      </c>
      <c r="E76" s="40">
        <v>4571.5666666666675</v>
      </c>
      <c r="F76" s="40">
        <v>4512.7833333333338</v>
      </c>
      <c r="G76" s="40">
        <v>4464.5666666666675</v>
      </c>
      <c r="H76" s="40">
        <v>4678.5666666666675</v>
      </c>
      <c r="I76" s="40">
        <v>4726.7833333333328</v>
      </c>
      <c r="J76" s="40">
        <v>4785.5666666666675</v>
      </c>
      <c r="K76" s="31">
        <v>4668</v>
      </c>
      <c r="L76" s="31">
        <v>4561</v>
      </c>
      <c r="M76" s="31">
        <v>3.15394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5388.1</v>
      </c>
      <c r="D77" s="40">
        <v>5351.0333333333338</v>
      </c>
      <c r="E77" s="40">
        <v>5292.0666666666675</v>
      </c>
      <c r="F77" s="40">
        <v>5196.0333333333338</v>
      </c>
      <c r="G77" s="40">
        <v>5137.0666666666675</v>
      </c>
      <c r="H77" s="40">
        <v>5447.0666666666675</v>
      </c>
      <c r="I77" s="40">
        <v>5506.0333333333328</v>
      </c>
      <c r="J77" s="40">
        <v>5602.0666666666675</v>
      </c>
      <c r="K77" s="31">
        <v>5410</v>
      </c>
      <c r="L77" s="31">
        <v>5255</v>
      </c>
      <c r="M77" s="31">
        <v>3.2562799999999998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3502.6</v>
      </c>
      <c r="D78" s="40">
        <v>3549.1833333333329</v>
      </c>
      <c r="E78" s="40">
        <v>3445.4166666666661</v>
      </c>
      <c r="F78" s="40">
        <v>3388.2333333333331</v>
      </c>
      <c r="G78" s="40">
        <v>3284.4666666666662</v>
      </c>
      <c r="H78" s="40">
        <v>3606.3666666666659</v>
      </c>
      <c r="I78" s="40">
        <v>3710.1333333333332</v>
      </c>
      <c r="J78" s="40">
        <v>3767.3166666666657</v>
      </c>
      <c r="K78" s="31">
        <v>3652.95</v>
      </c>
      <c r="L78" s="31">
        <v>3492</v>
      </c>
      <c r="M78" s="31">
        <v>2.5120300000000002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4672.3999999999996</v>
      </c>
      <c r="D79" s="40">
        <v>4659.2833333333328</v>
      </c>
      <c r="E79" s="40">
        <v>4618.6166666666659</v>
      </c>
      <c r="F79" s="40">
        <v>4564.833333333333</v>
      </c>
      <c r="G79" s="40">
        <v>4524.1666666666661</v>
      </c>
      <c r="H79" s="40">
        <v>4713.0666666666657</v>
      </c>
      <c r="I79" s="40">
        <v>4753.7333333333336</v>
      </c>
      <c r="J79" s="40">
        <v>4807.5166666666655</v>
      </c>
      <c r="K79" s="31">
        <v>4699.95</v>
      </c>
      <c r="L79" s="31">
        <v>4605.5</v>
      </c>
      <c r="M79" s="31">
        <v>5.3864900000000002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2844.3</v>
      </c>
      <c r="D80" s="40">
        <v>2842.7666666666664</v>
      </c>
      <c r="E80" s="40">
        <v>2805.5333333333328</v>
      </c>
      <c r="F80" s="40">
        <v>2766.7666666666664</v>
      </c>
      <c r="G80" s="40">
        <v>2729.5333333333328</v>
      </c>
      <c r="H80" s="40">
        <v>2881.5333333333328</v>
      </c>
      <c r="I80" s="40">
        <v>2918.7666666666664</v>
      </c>
      <c r="J80" s="40">
        <v>2957.5333333333328</v>
      </c>
      <c r="K80" s="31">
        <v>2880</v>
      </c>
      <c r="L80" s="31">
        <v>2804</v>
      </c>
      <c r="M80" s="31">
        <v>6.8021900000000004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500</v>
      </c>
      <c r="D81" s="40">
        <v>501.66666666666669</v>
      </c>
      <c r="E81" s="40">
        <v>497.33333333333337</v>
      </c>
      <c r="F81" s="40">
        <v>494.66666666666669</v>
      </c>
      <c r="G81" s="40">
        <v>490.33333333333337</v>
      </c>
      <c r="H81" s="40">
        <v>504.33333333333337</v>
      </c>
      <c r="I81" s="40">
        <v>508.66666666666674</v>
      </c>
      <c r="J81" s="40">
        <v>511.33333333333337</v>
      </c>
      <c r="K81" s="31">
        <v>506</v>
      </c>
      <c r="L81" s="31">
        <v>499</v>
      </c>
      <c r="M81" s="31">
        <v>1.8988400000000001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1705.05</v>
      </c>
      <c r="D82" s="40">
        <v>1708.7333333333333</v>
      </c>
      <c r="E82" s="40">
        <v>1681.3166666666666</v>
      </c>
      <c r="F82" s="40">
        <v>1657.5833333333333</v>
      </c>
      <c r="G82" s="40">
        <v>1630.1666666666665</v>
      </c>
      <c r="H82" s="40">
        <v>1732.4666666666667</v>
      </c>
      <c r="I82" s="40">
        <v>1759.8833333333332</v>
      </c>
      <c r="J82" s="40">
        <v>1783.6166666666668</v>
      </c>
      <c r="K82" s="31">
        <v>1736.15</v>
      </c>
      <c r="L82" s="31">
        <v>1685</v>
      </c>
      <c r="M82" s="31">
        <v>0.79420000000000002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1865.45</v>
      </c>
      <c r="D83" s="40">
        <v>1866.7</v>
      </c>
      <c r="E83" s="40">
        <v>1855.25</v>
      </c>
      <c r="F83" s="40">
        <v>1845.05</v>
      </c>
      <c r="G83" s="40">
        <v>1833.6</v>
      </c>
      <c r="H83" s="40">
        <v>1876.9</v>
      </c>
      <c r="I83" s="40">
        <v>1888.3500000000004</v>
      </c>
      <c r="J83" s="40">
        <v>1898.5500000000002</v>
      </c>
      <c r="K83" s="31">
        <v>1878.15</v>
      </c>
      <c r="L83" s="31">
        <v>1856.5</v>
      </c>
      <c r="M83" s="31">
        <v>3.5664799999999999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182.5</v>
      </c>
      <c r="D84" s="40">
        <v>180.68333333333331</v>
      </c>
      <c r="E84" s="40">
        <v>177.31666666666661</v>
      </c>
      <c r="F84" s="40">
        <v>172.1333333333333</v>
      </c>
      <c r="G84" s="40">
        <v>168.76666666666659</v>
      </c>
      <c r="H84" s="40">
        <v>185.86666666666662</v>
      </c>
      <c r="I84" s="40">
        <v>189.23333333333335</v>
      </c>
      <c r="J84" s="40">
        <v>194.41666666666663</v>
      </c>
      <c r="K84" s="31">
        <v>184.05</v>
      </c>
      <c r="L84" s="31">
        <v>175.5</v>
      </c>
      <c r="M84" s="31">
        <v>131.57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100</v>
      </c>
      <c r="D85" s="40">
        <v>99.899999999999991</v>
      </c>
      <c r="E85" s="40">
        <v>99.299999999999983</v>
      </c>
      <c r="F85" s="40">
        <v>98.6</v>
      </c>
      <c r="G85" s="40">
        <v>97.999999999999986</v>
      </c>
      <c r="H85" s="40">
        <v>100.59999999999998</v>
      </c>
      <c r="I85" s="40">
        <v>101.19999999999997</v>
      </c>
      <c r="J85" s="40">
        <v>101.89999999999998</v>
      </c>
      <c r="K85" s="31">
        <v>100.5</v>
      </c>
      <c r="L85" s="31">
        <v>99.2</v>
      </c>
      <c r="M85" s="31">
        <v>83.736840000000001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289.39999999999998</v>
      </c>
      <c r="D86" s="40">
        <v>287.61666666666662</v>
      </c>
      <c r="E86" s="40">
        <v>285.33333333333326</v>
      </c>
      <c r="F86" s="40">
        <v>281.26666666666665</v>
      </c>
      <c r="G86" s="40">
        <v>278.98333333333329</v>
      </c>
      <c r="H86" s="40">
        <v>291.68333333333322</v>
      </c>
      <c r="I86" s="40">
        <v>293.96666666666664</v>
      </c>
      <c r="J86" s="40">
        <v>298.03333333333319</v>
      </c>
      <c r="K86" s="31">
        <v>289.89999999999998</v>
      </c>
      <c r="L86" s="31">
        <v>283.55</v>
      </c>
      <c r="M86" s="31">
        <v>8.1894299999999998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144.69999999999999</v>
      </c>
      <c r="D87" s="40">
        <v>143.58333333333334</v>
      </c>
      <c r="E87" s="40">
        <v>141.86666666666667</v>
      </c>
      <c r="F87" s="40">
        <v>139.03333333333333</v>
      </c>
      <c r="G87" s="40">
        <v>137.31666666666666</v>
      </c>
      <c r="H87" s="40">
        <v>146.41666666666669</v>
      </c>
      <c r="I87" s="40">
        <v>148.13333333333333</v>
      </c>
      <c r="J87" s="40">
        <v>150.9666666666667</v>
      </c>
      <c r="K87" s="31">
        <v>145.30000000000001</v>
      </c>
      <c r="L87" s="31">
        <v>140.75</v>
      </c>
      <c r="M87" s="31">
        <v>83.496039999999994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44.85</v>
      </c>
      <c r="D88" s="40">
        <v>45.183333333333337</v>
      </c>
      <c r="E88" s="40">
        <v>44.266666666666673</v>
      </c>
      <c r="F88" s="40">
        <v>43.683333333333337</v>
      </c>
      <c r="G88" s="40">
        <v>42.766666666666673</v>
      </c>
      <c r="H88" s="40">
        <v>45.766666666666673</v>
      </c>
      <c r="I88" s="40">
        <v>46.68333333333333</v>
      </c>
      <c r="J88" s="40">
        <v>47.266666666666673</v>
      </c>
      <c r="K88" s="31">
        <v>46.1</v>
      </c>
      <c r="L88" s="31">
        <v>44.6</v>
      </c>
      <c r="M88" s="31">
        <v>219.95345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3697.35</v>
      </c>
      <c r="D89" s="40">
        <v>3703</v>
      </c>
      <c r="E89" s="40">
        <v>3680.35</v>
      </c>
      <c r="F89" s="40">
        <v>3663.35</v>
      </c>
      <c r="G89" s="40">
        <v>3640.7</v>
      </c>
      <c r="H89" s="40">
        <v>3720</v>
      </c>
      <c r="I89" s="40">
        <v>3742.6499999999996</v>
      </c>
      <c r="J89" s="40">
        <v>3759.65</v>
      </c>
      <c r="K89" s="31">
        <v>3725.65</v>
      </c>
      <c r="L89" s="31">
        <v>3686</v>
      </c>
      <c r="M89" s="31">
        <v>1.76311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516.95000000000005</v>
      </c>
      <c r="D90" s="40">
        <v>513.98333333333335</v>
      </c>
      <c r="E90" s="40">
        <v>507.9666666666667</v>
      </c>
      <c r="F90" s="40">
        <v>498.98333333333335</v>
      </c>
      <c r="G90" s="40">
        <v>492.9666666666667</v>
      </c>
      <c r="H90" s="40">
        <v>522.9666666666667</v>
      </c>
      <c r="I90" s="40">
        <v>528.98333333333335</v>
      </c>
      <c r="J90" s="40">
        <v>537.9666666666667</v>
      </c>
      <c r="K90" s="31">
        <v>520</v>
      </c>
      <c r="L90" s="31">
        <v>505</v>
      </c>
      <c r="M90" s="31">
        <v>10.02253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924.95</v>
      </c>
      <c r="D91" s="40">
        <v>922.58333333333337</v>
      </c>
      <c r="E91" s="40">
        <v>910.36666666666679</v>
      </c>
      <c r="F91" s="40">
        <v>895.78333333333342</v>
      </c>
      <c r="G91" s="40">
        <v>883.56666666666683</v>
      </c>
      <c r="H91" s="40">
        <v>937.16666666666674</v>
      </c>
      <c r="I91" s="40">
        <v>949.38333333333321</v>
      </c>
      <c r="J91" s="40">
        <v>963.9666666666667</v>
      </c>
      <c r="K91" s="31">
        <v>934.8</v>
      </c>
      <c r="L91" s="31">
        <v>908</v>
      </c>
      <c r="M91" s="31">
        <v>13.42109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634.9</v>
      </c>
      <c r="D92" s="40">
        <v>633.93333333333328</v>
      </c>
      <c r="E92" s="40">
        <v>629.26666666666654</v>
      </c>
      <c r="F92" s="40">
        <v>623.63333333333321</v>
      </c>
      <c r="G92" s="40">
        <v>618.96666666666647</v>
      </c>
      <c r="H92" s="40">
        <v>639.56666666666661</v>
      </c>
      <c r="I92" s="40">
        <v>644.23333333333335</v>
      </c>
      <c r="J92" s="40">
        <v>649.86666666666667</v>
      </c>
      <c r="K92" s="31">
        <v>638.6</v>
      </c>
      <c r="L92" s="31">
        <v>628.29999999999995</v>
      </c>
      <c r="M92" s="31">
        <v>0.69647000000000003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1977.95</v>
      </c>
      <c r="D93" s="40">
        <v>1968.6166666666668</v>
      </c>
      <c r="E93" s="40">
        <v>1947.3333333333335</v>
      </c>
      <c r="F93" s="40">
        <v>1916.7166666666667</v>
      </c>
      <c r="G93" s="40">
        <v>1895.4333333333334</v>
      </c>
      <c r="H93" s="40">
        <v>1999.2333333333336</v>
      </c>
      <c r="I93" s="40">
        <v>2020.5166666666669</v>
      </c>
      <c r="J93" s="40">
        <v>2051.1333333333337</v>
      </c>
      <c r="K93" s="31">
        <v>1989.9</v>
      </c>
      <c r="L93" s="31">
        <v>1938</v>
      </c>
      <c r="M93" s="31">
        <v>7.9829400000000001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1918.7</v>
      </c>
      <c r="D94" s="40">
        <v>1897.8999999999999</v>
      </c>
      <c r="E94" s="40">
        <v>1866.7999999999997</v>
      </c>
      <c r="F94" s="40">
        <v>1814.8999999999999</v>
      </c>
      <c r="G94" s="40">
        <v>1783.7999999999997</v>
      </c>
      <c r="H94" s="40">
        <v>1949.7999999999997</v>
      </c>
      <c r="I94" s="40">
        <v>1980.8999999999996</v>
      </c>
      <c r="J94" s="40">
        <v>2032.7999999999997</v>
      </c>
      <c r="K94" s="31">
        <v>1929</v>
      </c>
      <c r="L94" s="31">
        <v>1846</v>
      </c>
      <c r="M94" s="31">
        <v>12.512600000000001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696.1</v>
      </c>
      <c r="D95" s="40">
        <v>695.48333333333323</v>
      </c>
      <c r="E95" s="40">
        <v>685.66666666666652</v>
      </c>
      <c r="F95" s="40">
        <v>675.23333333333323</v>
      </c>
      <c r="G95" s="40">
        <v>665.41666666666652</v>
      </c>
      <c r="H95" s="40">
        <v>705.91666666666652</v>
      </c>
      <c r="I95" s="40">
        <v>715.73333333333335</v>
      </c>
      <c r="J95" s="40">
        <v>726.16666666666652</v>
      </c>
      <c r="K95" s="31">
        <v>705.3</v>
      </c>
      <c r="L95" s="31">
        <v>685.05</v>
      </c>
      <c r="M95" s="31">
        <v>4.7821199999999999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315.60000000000002</v>
      </c>
      <c r="D96" s="40">
        <v>315.7</v>
      </c>
      <c r="E96" s="40">
        <v>311.39999999999998</v>
      </c>
      <c r="F96" s="40">
        <v>307.2</v>
      </c>
      <c r="G96" s="40">
        <v>302.89999999999998</v>
      </c>
      <c r="H96" s="40">
        <v>319.89999999999998</v>
      </c>
      <c r="I96" s="40">
        <v>324.20000000000005</v>
      </c>
      <c r="J96" s="40">
        <v>328.4</v>
      </c>
      <c r="K96" s="31">
        <v>320</v>
      </c>
      <c r="L96" s="31">
        <v>311.5</v>
      </c>
      <c r="M96" s="31">
        <v>3.5938400000000001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1258.75</v>
      </c>
      <c r="D97" s="40">
        <v>1258.3833333333334</v>
      </c>
      <c r="E97" s="40">
        <v>1243.7666666666669</v>
      </c>
      <c r="F97" s="40">
        <v>1228.7833333333335</v>
      </c>
      <c r="G97" s="40">
        <v>1214.166666666667</v>
      </c>
      <c r="H97" s="40">
        <v>1273.3666666666668</v>
      </c>
      <c r="I97" s="40">
        <v>1287.9833333333331</v>
      </c>
      <c r="J97" s="40">
        <v>1302.9666666666667</v>
      </c>
      <c r="K97" s="31">
        <v>1273</v>
      </c>
      <c r="L97" s="31">
        <v>1243.4000000000001</v>
      </c>
      <c r="M97" s="31">
        <v>119.73283000000001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2489.15</v>
      </c>
      <c r="D98" s="40">
        <v>2482.35</v>
      </c>
      <c r="E98" s="40">
        <v>2470.1</v>
      </c>
      <c r="F98" s="40">
        <v>2451.0500000000002</v>
      </c>
      <c r="G98" s="40">
        <v>2438.8000000000002</v>
      </c>
      <c r="H98" s="40">
        <v>2501.3999999999996</v>
      </c>
      <c r="I98" s="40">
        <v>2513.6499999999996</v>
      </c>
      <c r="J98" s="40">
        <v>2532.6999999999994</v>
      </c>
      <c r="K98" s="31">
        <v>2494.6</v>
      </c>
      <c r="L98" s="31">
        <v>2463.3000000000002</v>
      </c>
      <c r="M98" s="31">
        <v>1.80829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1521.5</v>
      </c>
      <c r="D99" s="40">
        <v>1532.2166666666665</v>
      </c>
      <c r="E99" s="40">
        <v>1508.4333333333329</v>
      </c>
      <c r="F99" s="40">
        <v>1495.3666666666666</v>
      </c>
      <c r="G99" s="40">
        <v>1471.583333333333</v>
      </c>
      <c r="H99" s="40">
        <v>1545.2833333333328</v>
      </c>
      <c r="I99" s="40">
        <v>1569.0666666666662</v>
      </c>
      <c r="J99" s="40">
        <v>1582.1333333333328</v>
      </c>
      <c r="K99" s="31">
        <v>1556</v>
      </c>
      <c r="L99" s="31">
        <v>1519.15</v>
      </c>
      <c r="M99" s="31">
        <v>114.94686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674.15</v>
      </c>
      <c r="D100" s="40">
        <v>672.56666666666661</v>
      </c>
      <c r="E100" s="40">
        <v>669.58333333333326</v>
      </c>
      <c r="F100" s="40">
        <v>665.01666666666665</v>
      </c>
      <c r="G100" s="40">
        <v>662.0333333333333</v>
      </c>
      <c r="H100" s="40">
        <v>677.13333333333321</v>
      </c>
      <c r="I100" s="40">
        <v>680.11666666666656</v>
      </c>
      <c r="J100" s="40">
        <v>684.68333333333317</v>
      </c>
      <c r="K100" s="31">
        <v>675.55</v>
      </c>
      <c r="L100" s="31">
        <v>668</v>
      </c>
      <c r="M100" s="31">
        <v>12.55654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1329.05</v>
      </c>
      <c r="D101" s="40">
        <v>1331.55</v>
      </c>
      <c r="E101" s="40">
        <v>1319.1499999999999</v>
      </c>
      <c r="F101" s="40">
        <v>1309.25</v>
      </c>
      <c r="G101" s="40">
        <v>1296.8499999999999</v>
      </c>
      <c r="H101" s="40">
        <v>1341.4499999999998</v>
      </c>
      <c r="I101" s="40">
        <v>1353.85</v>
      </c>
      <c r="J101" s="40">
        <v>1363.7499999999998</v>
      </c>
      <c r="K101" s="31">
        <v>1343.95</v>
      </c>
      <c r="L101" s="31">
        <v>1321.65</v>
      </c>
      <c r="M101" s="31">
        <v>4.34192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2701.5</v>
      </c>
      <c r="D102" s="40">
        <v>2672.4666666666667</v>
      </c>
      <c r="E102" s="40">
        <v>2620.4833333333336</v>
      </c>
      <c r="F102" s="40">
        <v>2539.4666666666667</v>
      </c>
      <c r="G102" s="40">
        <v>2487.4833333333336</v>
      </c>
      <c r="H102" s="40">
        <v>2753.4833333333336</v>
      </c>
      <c r="I102" s="40">
        <v>2805.4666666666662</v>
      </c>
      <c r="J102" s="40">
        <v>2886.4833333333336</v>
      </c>
      <c r="K102" s="31">
        <v>2724.45</v>
      </c>
      <c r="L102" s="31">
        <v>2591.4499999999998</v>
      </c>
      <c r="M102" s="31">
        <v>23.578479999999999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505.95</v>
      </c>
      <c r="D103" s="40">
        <v>503.65000000000003</v>
      </c>
      <c r="E103" s="40">
        <v>498.30000000000007</v>
      </c>
      <c r="F103" s="40">
        <v>490.65000000000003</v>
      </c>
      <c r="G103" s="40">
        <v>485.30000000000007</v>
      </c>
      <c r="H103" s="40">
        <v>511.30000000000007</v>
      </c>
      <c r="I103" s="40">
        <v>516.65000000000009</v>
      </c>
      <c r="J103" s="40">
        <v>524.30000000000007</v>
      </c>
      <c r="K103" s="31">
        <v>509</v>
      </c>
      <c r="L103" s="31">
        <v>496</v>
      </c>
      <c r="M103" s="31">
        <v>67.217060000000004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1396.85</v>
      </c>
      <c r="D104" s="40">
        <v>1391</v>
      </c>
      <c r="E104" s="40">
        <v>1364.55</v>
      </c>
      <c r="F104" s="40">
        <v>1332.25</v>
      </c>
      <c r="G104" s="40">
        <v>1305.8</v>
      </c>
      <c r="H104" s="40">
        <v>1423.3</v>
      </c>
      <c r="I104" s="40">
        <v>1449.7499999999998</v>
      </c>
      <c r="J104" s="40">
        <v>1482.05</v>
      </c>
      <c r="K104" s="31">
        <v>1417.45</v>
      </c>
      <c r="L104" s="31">
        <v>1358.7</v>
      </c>
      <c r="M104" s="31">
        <v>11.01174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137.55000000000001</v>
      </c>
      <c r="D105" s="40">
        <v>138.63333333333333</v>
      </c>
      <c r="E105" s="40">
        <v>135.66666666666666</v>
      </c>
      <c r="F105" s="40">
        <v>133.78333333333333</v>
      </c>
      <c r="G105" s="40">
        <v>130.81666666666666</v>
      </c>
      <c r="H105" s="40">
        <v>140.51666666666665</v>
      </c>
      <c r="I105" s="40">
        <v>143.48333333333335</v>
      </c>
      <c r="J105" s="40">
        <v>145.36666666666665</v>
      </c>
      <c r="K105" s="31">
        <v>141.6</v>
      </c>
      <c r="L105" s="31">
        <v>136.75</v>
      </c>
      <c r="M105" s="31">
        <v>64.057109999999994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327.95</v>
      </c>
      <c r="D106" s="40">
        <v>327.91666666666663</v>
      </c>
      <c r="E106" s="40">
        <v>325.43333333333328</v>
      </c>
      <c r="F106" s="40">
        <v>322.91666666666663</v>
      </c>
      <c r="G106" s="40">
        <v>320.43333333333328</v>
      </c>
      <c r="H106" s="40">
        <v>330.43333333333328</v>
      </c>
      <c r="I106" s="40">
        <v>332.91666666666663</v>
      </c>
      <c r="J106" s="40">
        <v>335.43333333333328</v>
      </c>
      <c r="K106" s="31">
        <v>330.4</v>
      </c>
      <c r="L106" s="31">
        <v>325.39999999999998</v>
      </c>
      <c r="M106" s="31">
        <v>38.920099999999998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2389.5500000000002</v>
      </c>
      <c r="D107" s="40">
        <v>2376.25</v>
      </c>
      <c r="E107" s="40">
        <v>2358.3000000000002</v>
      </c>
      <c r="F107" s="40">
        <v>2327.0500000000002</v>
      </c>
      <c r="G107" s="40">
        <v>2309.1000000000004</v>
      </c>
      <c r="H107" s="40">
        <v>2407.5</v>
      </c>
      <c r="I107" s="40">
        <v>2425.4499999999998</v>
      </c>
      <c r="J107" s="40">
        <v>2456.6999999999998</v>
      </c>
      <c r="K107" s="31">
        <v>2394.1999999999998</v>
      </c>
      <c r="L107" s="31">
        <v>2345</v>
      </c>
      <c r="M107" s="31">
        <v>9.1220499999999998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327.5</v>
      </c>
      <c r="D108" s="40">
        <v>328.15000000000003</v>
      </c>
      <c r="E108" s="40">
        <v>326.35000000000008</v>
      </c>
      <c r="F108" s="40">
        <v>325.20000000000005</v>
      </c>
      <c r="G108" s="40">
        <v>323.40000000000009</v>
      </c>
      <c r="H108" s="40">
        <v>329.30000000000007</v>
      </c>
      <c r="I108" s="40">
        <v>331.1</v>
      </c>
      <c r="J108" s="40">
        <v>332.25000000000006</v>
      </c>
      <c r="K108" s="31">
        <v>329.95</v>
      </c>
      <c r="L108" s="31">
        <v>327</v>
      </c>
      <c r="M108" s="31">
        <v>2.8570500000000001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2702.7</v>
      </c>
      <c r="D109" s="40">
        <v>2709.4333333333329</v>
      </c>
      <c r="E109" s="40">
        <v>2685.766666666666</v>
      </c>
      <c r="F109" s="40">
        <v>2668.833333333333</v>
      </c>
      <c r="G109" s="40">
        <v>2645.1666666666661</v>
      </c>
      <c r="H109" s="40">
        <v>2726.3666666666659</v>
      </c>
      <c r="I109" s="40">
        <v>2750.0333333333328</v>
      </c>
      <c r="J109" s="40">
        <v>2766.9666666666658</v>
      </c>
      <c r="K109" s="31">
        <v>2733.1</v>
      </c>
      <c r="L109" s="31">
        <v>2692.5</v>
      </c>
      <c r="M109" s="31">
        <v>16.149889999999999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819.3</v>
      </c>
      <c r="D110" s="40">
        <v>820.91666666666663</v>
      </c>
      <c r="E110" s="40">
        <v>812.93333333333328</v>
      </c>
      <c r="F110" s="40">
        <v>806.56666666666661</v>
      </c>
      <c r="G110" s="40">
        <v>798.58333333333326</v>
      </c>
      <c r="H110" s="40">
        <v>827.2833333333333</v>
      </c>
      <c r="I110" s="40">
        <v>835.26666666666665</v>
      </c>
      <c r="J110" s="40">
        <v>841.63333333333333</v>
      </c>
      <c r="K110" s="31">
        <v>828.9</v>
      </c>
      <c r="L110" s="31">
        <v>814.55</v>
      </c>
      <c r="M110" s="31">
        <v>67.227000000000004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1432.35</v>
      </c>
      <c r="D111" s="40">
        <v>1437.3999999999999</v>
      </c>
      <c r="E111" s="40">
        <v>1410.4999999999998</v>
      </c>
      <c r="F111" s="40">
        <v>1388.6499999999999</v>
      </c>
      <c r="G111" s="40">
        <v>1361.7499999999998</v>
      </c>
      <c r="H111" s="40">
        <v>1459.2499999999998</v>
      </c>
      <c r="I111" s="40">
        <v>1486.1499999999999</v>
      </c>
      <c r="J111" s="40">
        <v>1507.9999999999998</v>
      </c>
      <c r="K111" s="31">
        <v>1464.3</v>
      </c>
      <c r="L111" s="31">
        <v>1415.55</v>
      </c>
      <c r="M111" s="31">
        <v>4.9145099999999999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615.65</v>
      </c>
      <c r="D112" s="40">
        <v>609.2166666666667</v>
      </c>
      <c r="E112" s="40">
        <v>597.43333333333339</v>
      </c>
      <c r="F112" s="40">
        <v>579.2166666666667</v>
      </c>
      <c r="G112" s="40">
        <v>567.43333333333339</v>
      </c>
      <c r="H112" s="40">
        <v>627.43333333333339</v>
      </c>
      <c r="I112" s="40">
        <v>639.2166666666667</v>
      </c>
      <c r="J112" s="40">
        <v>657.43333333333339</v>
      </c>
      <c r="K112" s="31">
        <v>621</v>
      </c>
      <c r="L112" s="31">
        <v>591</v>
      </c>
      <c r="M112" s="31">
        <v>28.069389999999999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823.45</v>
      </c>
      <c r="D113" s="40">
        <v>826.48333333333323</v>
      </c>
      <c r="E113" s="40">
        <v>816.96666666666647</v>
      </c>
      <c r="F113" s="40">
        <v>810.48333333333323</v>
      </c>
      <c r="G113" s="40">
        <v>800.96666666666647</v>
      </c>
      <c r="H113" s="40">
        <v>832.96666666666647</v>
      </c>
      <c r="I113" s="40">
        <v>842.48333333333312</v>
      </c>
      <c r="J113" s="40">
        <v>848.96666666666647</v>
      </c>
      <c r="K113" s="31">
        <v>836</v>
      </c>
      <c r="L113" s="31">
        <v>820</v>
      </c>
      <c r="M113" s="31">
        <v>2.6467800000000001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49</v>
      </c>
      <c r="D114" s="40">
        <v>49.216666666666669</v>
      </c>
      <c r="E114" s="40">
        <v>48.683333333333337</v>
      </c>
      <c r="F114" s="40">
        <v>48.366666666666667</v>
      </c>
      <c r="G114" s="40">
        <v>47.833333333333336</v>
      </c>
      <c r="H114" s="40">
        <v>49.533333333333339</v>
      </c>
      <c r="I114" s="40">
        <v>50.06666666666667</v>
      </c>
      <c r="J114" s="40">
        <v>50.38333333333334</v>
      </c>
      <c r="K114" s="31">
        <v>49.75</v>
      </c>
      <c r="L114" s="31">
        <v>48.9</v>
      </c>
      <c r="M114" s="31">
        <v>198.23854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224.6</v>
      </c>
      <c r="D115" s="40">
        <v>223.85</v>
      </c>
      <c r="E115" s="40">
        <v>222.1</v>
      </c>
      <c r="F115" s="40">
        <v>219.6</v>
      </c>
      <c r="G115" s="40">
        <v>217.85</v>
      </c>
      <c r="H115" s="40">
        <v>226.35</v>
      </c>
      <c r="I115" s="40">
        <v>228.1</v>
      </c>
      <c r="J115" s="40">
        <v>230.6</v>
      </c>
      <c r="K115" s="31">
        <v>225.6</v>
      </c>
      <c r="L115" s="31">
        <v>221.35</v>
      </c>
      <c r="M115" s="31">
        <v>123.18313000000001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6703.55</v>
      </c>
      <c r="D116" s="40">
        <v>6732.7333333333327</v>
      </c>
      <c r="E116" s="40">
        <v>6615.4666666666653</v>
      </c>
      <c r="F116" s="40">
        <v>6527.3833333333323</v>
      </c>
      <c r="G116" s="40">
        <v>6410.116666666665</v>
      </c>
      <c r="H116" s="40">
        <v>6820.8166666666657</v>
      </c>
      <c r="I116" s="40">
        <v>6938.0833333333339</v>
      </c>
      <c r="J116" s="40">
        <v>7026.1666666666661</v>
      </c>
      <c r="K116" s="31">
        <v>6850</v>
      </c>
      <c r="L116" s="31">
        <v>6644.65</v>
      </c>
      <c r="M116" s="31">
        <v>0.62385000000000002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145.75</v>
      </c>
      <c r="D117" s="40">
        <v>146.35</v>
      </c>
      <c r="E117" s="40">
        <v>144.79999999999998</v>
      </c>
      <c r="F117" s="40">
        <v>143.85</v>
      </c>
      <c r="G117" s="40">
        <v>142.29999999999998</v>
      </c>
      <c r="H117" s="40">
        <v>147.29999999999998</v>
      </c>
      <c r="I117" s="40">
        <v>148.85</v>
      </c>
      <c r="J117" s="40">
        <v>149.79999999999998</v>
      </c>
      <c r="K117" s="31">
        <v>147.9</v>
      </c>
      <c r="L117" s="31">
        <v>145.4</v>
      </c>
      <c r="M117" s="31">
        <v>14.80166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208.95</v>
      </c>
      <c r="D118" s="40">
        <v>209.98333333333335</v>
      </c>
      <c r="E118" s="40">
        <v>207.2166666666667</v>
      </c>
      <c r="F118" s="40">
        <v>205.48333333333335</v>
      </c>
      <c r="G118" s="40">
        <v>202.7166666666667</v>
      </c>
      <c r="H118" s="40">
        <v>211.7166666666667</v>
      </c>
      <c r="I118" s="40">
        <v>214.48333333333335</v>
      </c>
      <c r="J118" s="40">
        <v>216.2166666666667</v>
      </c>
      <c r="K118" s="31">
        <v>212.75</v>
      </c>
      <c r="L118" s="31">
        <v>208.25</v>
      </c>
      <c r="M118" s="31">
        <v>35.578629999999997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123.75</v>
      </c>
      <c r="D119" s="40">
        <v>123.98333333333333</v>
      </c>
      <c r="E119" s="40">
        <v>122.96666666666667</v>
      </c>
      <c r="F119" s="40">
        <v>122.18333333333334</v>
      </c>
      <c r="G119" s="40">
        <v>121.16666666666667</v>
      </c>
      <c r="H119" s="40">
        <v>124.76666666666667</v>
      </c>
      <c r="I119" s="40">
        <v>125.78333333333335</v>
      </c>
      <c r="J119" s="40">
        <v>126.56666666666666</v>
      </c>
      <c r="K119" s="31">
        <v>125</v>
      </c>
      <c r="L119" s="31">
        <v>123.2</v>
      </c>
      <c r="M119" s="31">
        <v>96.99015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897.35</v>
      </c>
      <c r="D120" s="40">
        <v>902.41666666666663</v>
      </c>
      <c r="E120" s="40">
        <v>886.18333333333328</v>
      </c>
      <c r="F120" s="40">
        <v>875.01666666666665</v>
      </c>
      <c r="G120" s="40">
        <v>858.7833333333333</v>
      </c>
      <c r="H120" s="40">
        <v>913.58333333333326</v>
      </c>
      <c r="I120" s="40">
        <v>929.81666666666661</v>
      </c>
      <c r="J120" s="40">
        <v>940.98333333333323</v>
      </c>
      <c r="K120" s="31">
        <v>918.65</v>
      </c>
      <c r="L120" s="31">
        <v>891.25</v>
      </c>
      <c r="M120" s="31">
        <v>68.348690000000005</v>
      </c>
      <c r="N120" s="1"/>
      <c r="O120" s="1"/>
    </row>
    <row r="121" spans="1:15" ht="12.75" customHeight="1">
      <c r="A121" s="56">
        <v>112</v>
      </c>
      <c r="B121" s="31" t="s">
        <v>837</v>
      </c>
      <c r="C121" s="31">
        <v>24.05</v>
      </c>
      <c r="D121" s="40">
        <v>24.033333333333331</v>
      </c>
      <c r="E121" s="40">
        <v>23.816666666666663</v>
      </c>
      <c r="F121" s="40">
        <v>23.583333333333332</v>
      </c>
      <c r="G121" s="40">
        <v>23.366666666666664</v>
      </c>
      <c r="H121" s="40">
        <v>24.266666666666662</v>
      </c>
      <c r="I121" s="40">
        <v>24.483333333333331</v>
      </c>
      <c r="J121" s="40">
        <v>24.716666666666661</v>
      </c>
      <c r="K121" s="31">
        <v>24.25</v>
      </c>
      <c r="L121" s="31">
        <v>23.8</v>
      </c>
      <c r="M121" s="31">
        <v>165.79585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454.8</v>
      </c>
      <c r="D122" s="40">
        <v>456.85000000000008</v>
      </c>
      <c r="E122" s="40">
        <v>451.85000000000014</v>
      </c>
      <c r="F122" s="40">
        <v>448.90000000000003</v>
      </c>
      <c r="G122" s="40">
        <v>443.90000000000009</v>
      </c>
      <c r="H122" s="40">
        <v>459.80000000000018</v>
      </c>
      <c r="I122" s="40">
        <v>464.80000000000007</v>
      </c>
      <c r="J122" s="40">
        <v>467.75000000000023</v>
      </c>
      <c r="K122" s="31">
        <v>461.85</v>
      </c>
      <c r="L122" s="31">
        <v>453.9</v>
      </c>
      <c r="M122" s="31">
        <v>36.118760000000002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271.55</v>
      </c>
      <c r="D123" s="40">
        <v>271.98333333333329</v>
      </c>
      <c r="E123" s="40">
        <v>269.96666666666658</v>
      </c>
      <c r="F123" s="40">
        <v>268.38333333333327</v>
      </c>
      <c r="G123" s="40">
        <v>266.36666666666656</v>
      </c>
      <c r="H123" s="40">
        <v>273.56666666666661</v>
      </c>
      <c r="I123" s="40">
        <v>275.58333333333337</v>
      </c>
      <c r="J123" s="40">
        <v>277.16666666666663</v>
      </c>
      <c r="K123" s="31">
        <v>274</v>
      </c>
      <c r="L123" s="31">
        <v>270.39999999999998</v>
      </c>
      <c r="M123" s="31">
        <v>14.718590000000001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920.5</v>
      </c>
      <c r="D124" s="40">
        <v>921.55000000000007</v>
      </c>
      <c r="E124" s="40">
        <v>911.20000000000016</v>
      </c>
      <c r="F124" s="40">
        <v>901.90000000000009</v>
      </c>
      <c r="G124" s="40">
        <v>891.55000000000018</v>
      </c>
      <c r="H124" s="40">
        <v>930.85000000000014</v>
      </c>
      <c r="I124" s="40">
        <v>941.2</v>
      </c>
      <c r="J124" s="40">
        <v>950.50000000000011</v>
      </c>
      <c r="K124" s="31">
        <v>931.9</v>
      </c>
      <c r="L124" s="31">
        <v>912.25</v>
      </c>
      <c r="M124" s="31">
        <v>30.484970000000001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5652.35</v>
      </c>
      <c r="D125" s="40">
        <v>5676.4833333333336</v>
      </c>
      <c r="E125" s="40">
        <v>5591.3166666666675</v>
      </c>
      <c r="F125" s="40">
        <v>5530.2833333333338</v>
      </c>
      <c r="G125" s="40">
        <v>5445.1166666666677</v>
      </c>
      <c r="H125" s="40">
        <v>5737.5166666666673</v>
      </c>
      <c r="I125" s="40">
        <v>5822.6833333333334</v>
      </c>
      <c r="J125" s="40">
        <v>5883.7166666666672</v>
      </c>
      <c r="K125" s="31">
        <v>5761.65</v>
      </c>
      <c r="L125" s="31">
        <v>5615.45</v>
      </c>
      <c r="M125" s="31">
        <v>3.5534699999999999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1939.5</v>
      </c>
      <c r="D126" s="40">
        <v>1941.3</v>
      </c>
      <c r="E126" s="40">
        <v>1928.6999999999998</v>
      </c>
      <c r="F126" s="40">
        <v>1917.8999999999999</v>
      </c>
      <c r="G126" s="40">
        <v>1905.2999999999997</v>
      </c>
      <c r="H126" s="40">
        <v>1952.1</v>
      </c>
      <c r="I126" s="40">
        <v>1964.6999999999998</v>
      </c>
      <c r="J126" s="40">
        <v>1975.5</v>
      </c>
      <c r="K126" s="31">
        <v>1953.9</v>
      </c>
      <c r="L126" s="31">
        <v>1930.5</v>
      </c>
      <c r="M126" s="31">
        <v>52.624639999999999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2165.25</v>
      </c>
      <c r="D127" s="40">
        <v>2158.2166666666667</v>
      </c>
      <c r="E127" s="40">
        <v>2143.0333333333333</v>
      </c>
      <c r="F127" s="40">
        <v>2120.8166666666666</v>
      </c>
      <c r="G127" s="40">
        <v>2105.6333333333332</v>
      </c>
      <c r="H127" s="40">
        <v>2180.4333333333334</v>
      </c>
      <c r="I127" s="40">
        <v>2195.6166666666668</v>
      </c>
      <c r="J127" s="40">
        <v>2217.8333333333335</v>
      </c>
      <c r="K127" s="31">
        <v>2173.4</v>
      </c>
      <c r="L127" s="31">
        <v>2136</v>
      </c>
      <c r="M127" s="31">
        <v>4.4333600000000004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1063.0999999999999</v>
      </c>
      <c r="D128" s="40">
        <v>1065.9333333333332</v>
      </c>
      <c r="E128" s="40">
        <v>1053.0666666666664</v>
      </c>
      <c r="F128" s="40">
        <v>1043.0333333333333</v>
      </c>
      <c r="G128" s="40">
        <v>1030.1666666666665</v>
      </c>
      <c r="H128" s="40">
        <v>1075.9666666666662</v>
      </c>
      <c r="I128" s="40">
        <v>1088.833333333333</v>
      </c>
      <c r="J128" s="40">
        <v>1098.8666666666661</v>
      </c>
      <c r="K128" s="31">
        <v>1078.8</v>
      </c>
      <c r="L128" s="31">
        <v>1055.9000000000001</v>
      </c>
      <c r="M128" s="31">
        <v>2.4984999999999999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312.55</v>
      </c>
      <c r="D129" s="40">
        <v>311.84999999999997</v>
      </c>
      <c r="E129" s="40">
        <v>308.69999999999993</v>
      </c>
      <c r="F129" s="40">
        <v>304.84999999999997</v>
      </c>
      <c r="G129" s="40">
        <v>301.69999999999993</v>
      </c>
      <c r="H129" s="40">
        <v>315.69999999999993</v>
      </c>
      <c r="I129" s="40">
        <v>318.84999999999991</v>
      </c>
      <c r="J129" s="40">
        <v>322.69999999999993</v>
      </c>
      <c r="K129" s="31">
        <v>315</v>
      </c>
      <c r="L129" s="31">
        <v>308</v>
      </c>
      <c r="M129" s="31">
        <v>2.58297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699.4</v>
      </c>
      <c r="D130" s="40">
        <v>693.2166666666667</v>
      </c>
      <c r="E130" s="40">
        <v>681.58333333333337</v>
      </c>
      <c r="F130" s="40">
        <v>663.76666666666665</v>
      </c>
      <c r="G130" s="40">
        <v>652.13333333333333</v>
      </c>
      <c r="H130" s="40">
        <v>711.03333333333342</v>
      </c>
      <c r="I130" s="40">
        <v>722.66666666666663</v>
      </c>
      <c r="J130" s="40">
        <v>740.48333333333346</v>
      </c>
      <c r="K130" s="31">
        <v>704.85</v>
      </c>
      <c r="L130" s="31">
        <v>675.4</v>
      </c>
      <c r="M130" s="31">
        <v>59.202820000000003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418.65</v>
      </c>
      <c r="D131" s="40">
        <v>418.93333333333334</v>
      </c>
      <c r="E131" s="40">
        <v>414.26666666666665</v>
      </c>
      <c r="F131" s="40">
        <v>409.88333333333333</v>
      </c>
      <c r="G131" s="40">
        <v>405.21666666666664</v>
      </c>
      <c r="H131" s="40">
        <v>423.31666666666666</v>
      </c>
      <c r="I131" s="40">
        <v>427.98333333333329</v>
      </c>
      <c r="J131" s="40">
        <v>432.36666666666667</v>
      </c>
      <c r="K131" s="31">
        <v>423.6</v>
      </c>
      <c r="L131" s="31">
        <v>414.55</v>
      </c>
      <c r="M131" s="31">
        <v>56.290170000000003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3893.95</v>
      </c>
      <c r="D132" s="40">
        <v>3913.5833333333335</v>
      </c>
      <c r="E132" s="40">
        <v>3842.166666666667</v>
      </c>
      <c r="F132" s="40">
        <v>3790.3833333333337</v>
      </c>
      <c r="G132" s="40">
        <v>3718.9666666666672</v>
      </c>
      <c r="H132" s="40">
        <v>3965.3666666666668</v>
      </c>
      <c r="I132" s="40">
        <v>4036.7833333333338</v>
      </c>
      <c r="J132" s="40">
        <v>4088.5666666666666</v>
      </c>
      <c r="K132" s="31">
        <v>3985</v>
      </c>
      <c r="L132" s="31">
        <v>3861.8</v>
      </c>
      <c r="M132" s="31">
        <v>4.7459600000000002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1937.45</v>
      </c>
      <c r="D133" s="40">
        <v>1936.3333333333333</v>
      </c>
      <c r="E133" s="40">
        <v>1919.7166666666665</v>
      </c>
      <c r="F133" s="40">
        <v>1901.9833333333331</v>
      </c>
      <c r="G133" s="40">
        <v>1885.3666666666663</v>
      </c>
      <c r="H133" s="40">
        <v>1954.0666666666666</v>
      </c>
      <c r="I133" s="40">
        <v>1970.6833333333334</v>
      </c>
      <c r="J133" s="40">
        <v>1988.4166666666667</v>
      </c>
      <c r="K133" s="31">
        <v>1952.95</v>
      </c>
      <c r="L133" s="31">
        <v>1918.6</v>
      </c>
      <c r="M133" s="31">
        <v>16.76473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80.099999999999994</v>
      </c>
      <c r="D134" s="40">
        <v>79.983333333333334</v>
      </c>
      <c r="E134" s="40">
        <v>79.466666666666669</v>
      </c>
      <c r="F134" s="40">
        <v>78.833333333333329</v>
      </c>
      <c r="G134" s="40">
        <v>78.316666666666663</v>
      </c>
      <c r="H134" s="40">
        <v>80.616666666666674</v>
      </c>
      <c r="I134" s="40">
        <v>81.133333333333354</v>
      </c>
      <c r="J134" s="40">
        <v>81.76666666666668</v>
      </c>
      <c r="K134" s="31">
        <v>80.5</v>
      </c>
      <c r="L134" s="31">
        <v>79.349999999999994</v>
      </c>
      <c r="M134" s="31">
        <v>47.296239999999997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5575.15</v>
      </c>
      <c r="D135" s="40">
        <v>5565.8666666666659</v>
      </c>
      <c r="E135" s="40">
        <v>5529.2833333333319</v>
      </c>
      <c r="F135" s="40">
        <v>5483.4166666666661</v>
      </c>
      <c r="G135" s="40">
        <v>5446.8333333333321</v>
      </c>
      <c r="H135" s="40">
        <v>5611.7333333333318</v>
      </c>
      <c r="I135" s="40">
        <v>5648.3166666666657</v>
      </c>
      <c r="J135" s="40">
        <v>5694.1833333333316</v>
      </c>
      <c r="K135" s="31">
        <v>5602.45</v>
      </c>
      <c r="L135" s="31">
        <v>5520</v>
      </c>
      <c r="M135" s="31">
        <v>1.742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389.5</v>
      </c>
      <c r="D136" s="40">
        <v>386.65000000000003</v>
      </c>
      <c r="E136" s="40">
        <v>380.95000000000005</v>
      </c>
      <c r="F136" s="40">
        <v>372.40000000000003</v>
      </c>
      <c r="G136" s="40">
        <v>366.70000000000005</v>
      </c>
      <c r="H136" s="40">
        <v>395.20000000000005</v>
      </c>
      <c r="I136" s="40">
        <v>400.9</v>
      </c>
      <c r="J136" s="40">
        <v>409.45000000000005</v>
      </c>
      <c r="K136" s="31">
        <v>392.35</v>
      </c>
      <c r="L136" s="31">
        <v>378.1</v>
      </c>
      <c r="M136" s="31">
        <v>72.403639999999996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7103</v>
      </c>
      <c r="D137" s="40">
        <v>7068.9666666666672</v>
      </c>
      <c r="E137" s="40">
        <v>7010.1333333333341</v>
      </c>
      <c r="F137" s="40">
        <v>6917.2666666666673</v>
      </c>
      <c r="G137" s="40">
        <v>6858.4333333333343</v>
      </c>
      <c r="H137" s="40">
        <v>7161.8333333333339</v>
      </c>
      <c r="I137" s="40">
        <v>7220.6666666666661</v>
      </c>
      <c r="J137" s="40">
        <v>7313.5333333333338</v>
      </c>
      <c r="K137" s="31">
        <v>7127.8</v>
      </c>
      <c r="L137" s="31">
        <v>6976.1</v>
      </c>
      <c r="M137" s="31">
        <v>2.1278100000000002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2069.4</v>
      </c>
      <c r="D138" s="40">
        <v>2061.1166666666668</v>
      </c>
      <c r="E138" s="40">
        <v>2050.2833333333338</v>
      </c>
      <c r="F138" s="40">
        <v>2031.166666666667</v>
      </c>
      <c r="G138" s="40">
        <v>2020.3333333333339</v>
      </c>
      <c r="H138" s="40">
        <v>2080.2333333333336</v>
      </c>
      <c r="I138" s="40">
        <v>2091.0666666666666</v>
      </c>
      <c r="J138" s="40">
        <v>2110.1833333333334</v>
      </c>
      <c r="K138" s="31">
        <v>2071.9499999999998</v>
      </c>
      <c r="L138" s="31">
        <v>2042</v>
      </c>
      <c r="M138" s="31">
        <v>18.586510000000001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507.7</v>
      </c>
      <c r="D139" s="40">
        <v>511.09999999999997</v>
      </c>
      <c r="E139" s="40">
        <v>500.59999999999991</v>
      </c>
      <c r="F139" s="40">
        <v>493.49999999999994</v>
      </c>
      <c r="G139" s="40">
        <v>482.99999999999989</v>
      </c>
      <c r="H139" s="40">
        <v>518.19999999999993</v>
      </c>
      <c r="I139" s="40">
        <v>528.70000000000005</v>
      </c>
      <c r="J139" s="40">
        <v>535.79999999999995</v>
      </c>
      <c r="K139" s="31">
        <v>521.6</v>
      </c>
      <c r="L139" s="31">
        <v>504</v>
      </c>
      <c r="M139" s="31">
        <v>30.382529999999999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942.55</v>
      </c>
      <c r="D140" s="40">
        <v>943.83333333333337</v>
      </c>
      <c r="E140" s="40">
        <v>933.9666666666667</v>
      </c>
      <c r="F140" s="40">
        <v>925.38333333333333</v>
      </c>
      <c r="G140" s="40">
        <v>915.51666666666665</v>
      </c>
      <c r="H140" s="40">
        <v>952.41666666666674</v>
      </c>
      <c r="I140" s="40">
        <v>962.2833333333333</v>
      </c>
      <c r="J140" s="40">
        <v>970.86666666666679</v>
      </c>
      <c r="K140" s="31">
        <v>953.7</v>
      </c>
      <c r="L140" s="31">
        <v>935.25</v>
      </c>
      <c r="M140" s="31">
        <v>7.1020399999999997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76822.2</v>
      </c>
      <c r="D141" s="40">
        <v>76602.566666666666</v>
      </c>
      <c r="E141" s="40">
        <v>76019.683333333334</v>
      </c>
      <c r="F141" s="40">
        <v>75217.166666666672</v>
      </c>
      <c r="G141" s="40">
        <v>74634.28333333334</v>
      </c>
      <c r="H141" s="40">
        <v>77405.083333333328</v>
      </c>
      <c r="I141" s="40">
        <v>77987.96666666666</v>
      </c>
      <c r="J141" s="40">
        <v>78790.483333333323</v>
      </c>
      <c r="K141" s="31">
        <v>77185.45</v>
      </c>
      <c r="L141" s="31">
        <v>75800.05</v>
      </c>
      <c r="M141" s="31">
        <v>6.8519999999999998E-2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878.35</v>
      </c>
      <c r="D142" s="40">
        <v>878.01666666666677</v>
      </c>
      <c r="E142" s="40">
        <v>870.33333333333348</v>
      </c>
      <c r="F142" s="40">
        <v>862.31666666666672</v>
      </c>
      <c r="G142" s="40">
        <v>854.63333333333344</v>
      </c>
      <c r="H142" s="40">
        <v>886.03333333333353</v>
      </c>
      <c r="I142" s="40">
        <v>893.7166666666667</v>
      </c>
      <c r="J142" s="40">
        <v>901.73333333333358</v>
      </c>
      <c r="K142" s="31">
        <v>885.7</v>
      </c>
      <c r="L142" s="31">
        <v>870</v>
      </c>
      <c r="M142" s="31">
        <v>4.3841599999999996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167.4</v>
      </c>
      <c r="D143" s="40">
        <v>166.88333333333333</v>
      </c>
      <c r="E143" s="40">
        <v>165.26666666666665</v>
      </c>
      <c r="F143" s="40">
        <v>163.13333333333333</v>
      </c>
      <c r="G143" s="40">
        <v>161.51666666666665</v>
      </c>
      <c r="H143" s="40">
        <v>169.01666666666665</v>
      </c>
      <c r="I143" s="40">
        <v>170.63333333333333</v>
      </c>
      <c r="J143" s="40">
        <v>172.76666666666665</v>
      </c>
      <c r="K143" s="31">
        <v>168.5</v>
      </c>
      <c r="L143" s="31">
        <v>164.75</v>
      </c>
      <c r="M143" s="31">
        <v>28.63167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900.8</v>
      </c>
      <c r="D144" s="40">
        <v>895.81666666666661</v>
      </c>
      <c r="E144" s="40">
        <v>887.63333333333321</v>
      </c>
      <c r="F144" s="40">
        <v>874.46666666666658</v>
      </c>
      <c r="G144" s="40">
        <v>866.28333333333319</v>
      </c>
      <c r="H144" s="40">
        <v>908.98333333333323</v>
      </c>
      <c r="I144" s="40">
        <v>917.16666666666663</v>
      </c>
      <c r="J144" s="40">
        <v>930.33333333333326</v>
      </c>
      <c r="K144" s="31">
        <v>904</v>
      </c>
      <c r="L144" s="31">
        <v>882.65</v>
      </c>
      <c r="M144" s="31">
        <v>36.172690000000003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168</v>
      </c>
      <c r="D145" s="40">
        <v>168.61666666666667</v>
      </c>
      <c r="E145" s="40">
        <v>166.48333333333335</v>
      </c>
      <c r="F145" s="40">
        <v>164.96666666666667</v>
      </c>
      <c r="G145" s="40">
        <v>162.83333333333334</v>
      </c>
      <c r="H145" s="40">
        <v>170.13333333333335</v>
      </c>
      <c r="I145" s="40">
        <v>172.26666666666668</v>
      </c>
      <c r="J145" s="40">
        <v>173.78333333333336</v>
      </c>
      <c r="K145" s="31">
        <v>170.75</v>
      </c>
      <c r="L145" s="31">
        <v>167.1</v>
      </c>
      <c r="M145" s="31">
        <v>20.103619999999999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501.05</v>
      </c>
      <c r="D146" s="40">
        <v>499.5</v>
      </c>
      <c r="E146" s="40">
        <v>495.9</v>
      </c>
      <c r="F146" s="40">
        <v>490.75</v>
      </c>
      <c r="G146" s="40">
        <v>487.15</v>
      </c>
      <c r="H146" s="40">
        <v>504.65</v>
      </c>
      <c r="I146" s="40">
        <v>508.25</v>
      </c>
      <c r="J146" s="40">
        <v>513.4</v>
      </c>
      <c r="K146" s="31">
        <v>503.1</v>
      </c>
      <c r="L146" s="31">
        <v>494.35</v>
      </c>
      <c r="M146" s="31">
        <v>11.83216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8265.5</v>
      </c>
      <c r="D147" s="40">
        <v>8244.8333333333339</v>
      </c>
      <c r="E147" s="40">
        <v>8120.7666666666682</v>
      </c>
      <c r="F147" s="40">
        <v>7976.0333333333347</v>
      </c>
      <c r="G147" s="40">
        <v>7851.966666666669</v>
      </c>
      <c r="H147" s="40">
        <v>8389.5666666666675</v>
      </c>
      <c r="I147" s="40">
        <v>8513.6333333333332</v>
      </c>
      <c r="J147" s="40">
        <v>8658.3666666666668</v>
      </c>
      <c r="K147" s="31">
        <v>8368.9</v>
      </c>
      <c r="L147" s="31">
        <v>8100.1</v>
      </c>
      <c r="M147" s="31">
        <v>8.6224900000000009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1020</v>
      </c>
      <c r="D148" s="40">
        <v>1023.9666666666666</v>
      </c>
      <c r="E148" s="40">
        <v>1012.2333333333331</v>
      </c>
      <c r="F148" s="40">
        <v>1004.4666666666666</v>
      </c>
      <c r="G148" s="40">
        <v>992.73333333333312</v>
      </c>
      <c r="H148" s="40">
        <v>1031.7333333333331</v>
      </c>
      <c r="I148" s="40">
        <v>1043.4666666666665</v>
      </c>
      <c r="J148" s="40">
        <v>1051.2333333333331</v>
      </c>
      <c r="K148" s="31">
        <v>1035.7</v>
      </c>
      <c r="L148" s="31">
        <v>1016.2</v>
      </c>
      <c r="M148" s="31">
        <v>3.4792999999999998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4511.8999999999996</v>
      </c>
      <c r="D149" s="40">
        <v>4520.3166666666666</v>
      </c>
      <c r="E149" s="40">
        <v>4476.583333333333</v>
      </c>
      <c r="F149" s="40">
        <v>4441.2666666666664</v>
      </c>
      <c r="G149" s="40">
        <v>4397.5333333333328</v>
      </c>
      <c r="H149" s="40">
        <v>4555.6333333333332</v>
      </c>
      <c r="I149" s="40">
        <v>4599.3666666666668</v>
      </c>
      <c r="J149" s="40">
        <v>4634.6833333333334</v>
      </c>
      <c r="K149" s="31">
        <v>4564.05</v>
      </c>
      <c r="L149" s="31">
        <v>4485</v>
      </c>
      <c r="M149" s="31">
        <v>8.0819600000000005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3284.65</v>
      </c>
      <c r="D150" s="40">
        <v>3262.25</v>
      </c>
      <c r="E150" s="40">
        <v>3224.5</v>
      </c>
      <c r="F150" s="40">
        <v>3164.35</v>
      </c>
      <c r="G150" s="40">
        <v>3126.6</v>
      </c>
      <c r="H150" s="40">
        <v>3322.4</v>
      </c>
      <c r="I150" s="40">
        <v>3360.15</v>
      </c>
      <c r="J150" s="40">
        <v>3420.3</v>
      </c>
      <c r="K150" s="31">
        <v>3300</v>
      </c>
      <c r="L150" s="31">
        <v>3202.1</v>
      </c>
      <c r="M150" s="31">
        <v>6.2401999999999997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1496.25</v>
      </c>
      <c r="D151" s="40">
        <v>1492.0833333333333</v>
      </c>
      <c r="E151" s="40">
        <v>1484.1666666666665</v>
      </c>
      <c r="F151" s="40">
        <v>1472.0833333333333</v>
      </c>
      <c r="G151" s="40">
        <v>1464.1666666666665</v>
      </c>
      <c r="H151" s="40">
        <v>1504.1666666666665</v>
      </c>
      <c r="I151" s="40">
        <v>1512.083333333333</v>
      </c>
      <c r="J151" s="40">
        <v>1524.1666666666665</v>
      </c>
      <c r="K151" s="31">
        <v>1500</v>
      </c>
      <c r="L151" s="31">
        <v>1480</v>
      </c>
      <c r="M151" s="31">
        <v>2.4294500000000001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927.75</v>
      </c>
      <c r="D152" s="40">
        <v>931.2833333333333</v>
      </c>
      <c r="E152" s="40">
        <v>918.56666666666661</v>
      </c>
      <c r="F152" s="40">
        <v>909.38333333333333</v>
      </c>
      <c r="G152" s="40">
        <v>896.66666666666663</v>
      </c>
      <c r="H152" s="40">
        <v>940.46666666666658</v>
      </c>
      <c r="I152" s="40">
        <v>953.18333333333328</v>
      </c>
      <c r="J152" s="40">
        <v>962.36666666666656</v>
      </c>
      <c r="K152" s="31">
        <v>944</v>
      </c>
      <c r="L152" s="31">
        <v>922.1</v>
      </c>
      <c r="M152" s="31">
        <v>1.64707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144.80000000000001</v>
      </c>
      <c r="D153" s="40">
        <v>144.9</v>
      </c>
      <c r="E153" s="40">
        <v>143.4</v>
      </c>
      <c r="F153" s="40">
        <v>142</v>
      </c>
      <c r="G153" s="40">
        <v>140.5</v>
      </c>
      <c r="H153" s="40">
        <v>146.30000000000001</v>
      </c>
      <c r="I153" s="40">
        <v>147.80000000000001</v>
      </c>
      <c r="J153" s="40">
        <v>149.20000000000002</v>
      </c>
      <c r="K153" s="31">
        <v>146.4</v>
      </c>
      <c r="L153" s="31">
        <v>143.5</v>
      </c>
      <c r="M153" s="31">
        <v>45.639620000000001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136.6</v>
      </c>
      <c r="D154" s="40">
        <v>136.13333333333333</v>
      </c>
      <c r="E154" s="40">
        <v>134.91666666666666</v>
      </c>
      <c r="F154" s="40">
        <v>133.23333333333332</v>
      </c>
      <c r="G154" s="40">
        <v>132.01666666666665</v>
      </c>
      <c r="H154" s="40">
        <v>137.81666666666666</v>
      </c>
      <c r="I154" s="40">
        <v>139.03333333333336</v>
      </c>
      <c r="J154" s="40">
        <v>140.71666666666667</v>
      </c>
      <c r="K154" s="31">
        <v>137.35</v>
      </c>
      <c r="L154" s="31">
        <v>134.44999999999999</v>
      </c>
      <c r="M154" s="31">
        <v>98.031409999999994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110.25</v>
      </c>
      <c r="D155" s="40">
        <v>110.89999999999999</v>
      </c>
      <c r="E155" s="40">
        <v>107.89999999999998</v>
      </c>
      <c r="F155" s="40">
        <v>105.54999999999998</v>
      </c>
      <c r="G155" s="40">
        <v>102.54999999999997</v>
      </c>
      <c r="H155" s="40">
        <v>113.24999999999999</v>
      </c>
      <c r="I155" s="40">
        <v>116.25000000000001</v>
      </c>
      <c r="J155" s="40">
        <v>118.6</v>
      </c>
      <c r="K155" s="31">
        <v>113.9</v>
      </c>
      <c r="L155" s="31">
        <v>108.55</v>
      </c>
      <c r="M155" s="31">
        <v>305.40287999999998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4233.45</v>
      </c>
      <c r="D156" s="40">
        <v>4228.1166666666668</v>
      </c>
      <c r="E156" s="40">
        <v>4186.9833333333336</v>
      </c>
      <c r="F156" s="40">
        <v>4140.5166666666664</v>
      </c>
      <c r="G156" s="40">
        <v>4099.3833333333332</v>
      </c>
      <c r="H156" s="40">
        <v>4274.5833333333339</v>
      </c>
      <c r="I156" s="40">
        <v>4315.7166666666672</v>
      </c>
      <c r="J156" s="40">
        <v>4362.1833333333343</v>
      </c>
      <c r="K156" s="31">
        <v>4269.25</v>
      </c>
      <c r="L156" s="31">
        <v>4181.6499999999996</v>
      </c>
      <c r="M156" s="31">
        <v>1.72993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19333.2</v>
      </c>
      <c r="D157" s="40">
        <v>19319.766666666666</v>
      </c>
      <c r="E157" s="40">
        <v>19124.533333333333</v>
      </c>
      <c r="F157" s="40">
        <v>18915.866666666665</v>
      </c>
      <c r="G157" s="40">
        <v>18720.633333333331</v>
      </c>
      <c r="H157" s="40">
        <v>19528.433333333334</v>
      </c>
      <c r="I157" s="40">
        <v>19723.666666666664</v>
      </c>
      <c r="J157" s="40">
        <v>19932.333333333336</v>
      </c>
      <c r="K157" s="31">
        <v>19515</v>
      </c>
      <c r="L157" s="31">
        <v>19111.099999999999</v>
      </c>
      <c r="M157" s="31">
        <v>0.36403000000000002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367.4</v>
      </c>
      <c r="D158" s="40">
        <v>369</v>
      </c>
      <c r="E158" s="40">
        <v>365.45</v>
      </c>
      <c r="F158" s="40">
        <v>363.5</v>
      </c>
      <c r="G158" s="40">
        <v>359.95</v>
      </c>
      <c r="H158" s="40">
        <v>370.95</v>
      </c>
      <c r="I158" s="40">
        <v>374.49999999999994</v>
      </c>
      <c r="J158" s="40">
        <v>376.45</v>
      </c>
      <c r="K158" s="31">
        <v>372.55</v>
      </c>
      <c r="L158" s="31">
        <v>367.05</v>
      </c>
      <c r="M158" s="31">
        <v>2.5924100000000001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975.65</v>
      </c>
      <c r="D159" s="40">
        <v>970</v>
      </c>
      <c r="E159" s="40">
        <v>957.25</v>
      </c>
      <c r="F159" s="40">
        <v>938.85</v>
      </c>
      <c r="G159" s="40">
        <v>926.1</v>
      </c>
      <c r="H159" s="40">
        <v>988.4</v>
      </c>
      <c r="I159" s="40">
        <v>1001.15</v>
      </c>
      <c r="J159" s="40">
        <v>1019.55</v>
      </c>
      <c r="K159" s="31">
        <v>982.75</v>
      </c>
      <c r="L159" s="31">
        <v>951.6</v>
      </c>
      <c r="M159" s="31">
        <v>7.0704099999999999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165.85</v>
      </c>
      <c r="D160" s="40">
        <v>165.45</v>
      </c>
      <c r="E160" s="40">
        <v>162.69999999999999</v>
      </c>
      <c r="F160" s="40">
        <v>159.55000000000001</v>
      </c>
      <c r="G160" s="40">
        <v>156.80000000000001</v>
      </c>
      <c r="H160" s="40">
        <v>168.59999999999997</v>
      </c>
      <c r="I160" s="40">
        <v>171.34999999999997</v>
      </c>
      <c r="J160" s="40">
        <v>174.49999999999994</v>
      </c>
      <c r="K160" s="31">
        <v>168.2</v>
      </c>
      <c r="L160" s="31">
        <v>162.30000000000001</v>
      </c>
      <c r="M160" s="31">
        <v>325.77834999999999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224.65</v>
      </c>
      <c r="D161" s="40">
        <v>225.5</v>
      </c>
      <c r="E161" s="40">
        <v>221.15</v>
      </c>
      <c r="F161" s="40">
        <v>217.65</v>
      </c>
      <c r="G161" s="40">
        <v>213.3</v>
      </c>
      <c r="H161" s="40">
        <v>229</v>
      </c>
      <c r="I161" s="40">
        <v>233.35000000000002</v>
      </c>
      <c r="J161" s="40">
        <v>236.85</v>
      </c>
      <c r="K161" s="31">
        <v>229.85</v>
      </c>
      <c r="L161" s="31">
        <v>222</v>
      </c>
      <c r="M161" s="31">
        <v>19.012129999999999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2796.1</v>
      </c>
      <c r="D162" s="40">
        <v>2796.7833333333333</v>
      </c>
      <c r="E162" s="40">
        <v>2774.3166666666666</v>
      </c>
      <c r="F162" s="40">
        <v>2752.5333333333333</v>
      </c>
      <c r="G162" s="40">
        <v>2730.0666666666666</v>
      </c>
      <c r="H162" s="40">
        <v>2818.5666666666666</v>
      </c>
      <c r="I162" s="40">
        <v>2841.0333333333328</v>
      </c>
      <c r="J162" s="40">
        <v>2862.8166666666666</v>
      </c>
      <c r="K162" s="31">
        <v>2819.25</v>
      </c>
      <c r="L162" s="31">
        <v>2775</v>
      </c>
      <c r="M162" s="31">
        <v>2.74417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44450.45</v>
      </c>
      <c r="D163" s="40">
        <v>44783.483333333337</v>
      </c>
      <c r="E163" s="40">
        <v>43966.966666666674</v>
      </c>
      <c r="F163" s="40">
        <v>43483.483333333337</v>
      </c>
      <c r="G163" s="40">
        <v>42666.966666666674</v>
      </c>
      <c r="H163" s="40">
        <v>45266.966666666674</v>
      </c>
      <c r="I163" s="40">
        <v>46083.483333333337</v>
      </c>
      <c r="J163" s="40">
        <v>46566.966666666674</v>
      </c>
      <c r="K163" s="31">
        <v>45600</v>
      </c>
      <c r="L163" s="31">
        <v>44300</v>
      </c>
      <c r="M163" s="31">
        <v>0.17938000000000001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223.2</v>
      </c>
      <c r="D164" s="40">
        <v>224.28333333333333</v>
      </c>
      <c r="E164" s="40">
        <v>221.81666666666666</v>
      </c>
      <c r="F164" s="40">
        <v>220.43333333333334</v>
      </c>
      <c r="G164" s="40">
        <v>217.96666666666667</v>
      </c>
      <c r="H164" s="40">
        <v>225.66666666666666</v>
      </c>
      <c r="I164" s="40">
        <v>228.1333333333333</v>
      </c>
      <c r="J164" s="40">
        <v>229.51666666666665</v>
      </c>
      <c r="K164" s="31">
        <v>226.75</v>
      </c>
      <c r="L164" s="31">
        <v>222.9</v>
      </c>
      <c r="M164" s="31">
        <v>16.28679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4875.25</v>
      </c>
      <c r="D165" s="40">
        <v>4880.75</v>
      </c>
      <c r="E165" s="40">
        <v>4855.5</v>
      </c>
      <c r="F165" s="40">
        <v>4835.75</v>
      </c>
      <c r="G165" s="40">
        <v>4810.5</v>
      </c>
      <c r="H165" s="40">
        <v>4900.5</v>
      </c>
      <c r="I165" s="40">
        <v>4925.75</v>
      </c>
      <c r="J165" s="40">
        <v>4945.5</v>
      </c>
      <c r="K165" s="31">
        <v>4906</v>
      </c>
      <c r="L165" s="31">
        <v>4861</v>
      </c>
      <c r="M165" s="31">
        <v>0.1792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2714.55</v>
      </c>
      <c r="D166" s="40">
        <v>2703.8666666666668</v>
      </c>
      <c r="E166" s="40">
        <v>2687.5833333333335</v>
      </c>
      <c r="F166" s="40">
        <v>2660.6166666666668</v>
      </c>
      <c r="G166" s="40">
        <v>2644.3333333333335</v>
      </c>
      <c r="H166" s="40">
        <v>2730.8333333333335</v>
      </c>
      <c r="I166" s="40">
        <v>2747.1166666666663</v>
      </c>
      <c r="J166" s="40">
        <v>2774.0833333333335</v>
      </c>
      <c r="K166" s="31">
        <v>2720.15</v>
      </c>
      <c r="L166" s="31">
        <v>2676.9</v>
      </c>
      <c r="M166" s="31">
        <v>3.5988699999999998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2671.85</v>
      </c>
      <c r="D167" s="40">
        <v>2661.2833333333333</v>
      </c>
      <c r="E167" s="40">
        <v>2645.5666666666666</v>
      </c>
      <c r="F167" s="40">
        <v>2619.2833333333333</v>
      </c>
      <c r="G167" s="40">
        <v>2603.5666666666666</v>
      </c>
      <c r="H167" s="40">
        <v>2687.5666666666666</v>
      </c>
      <c r="I167" s="40">
        <v>2703.2833333333328</v>
      </c>
      <c r="J167" s="40">
        <v>2729.5666666666666</v>
      </c>
      <c r="K167" s="31">
        <v>2677</v>
      </c>
      <c r="L167" s="31">
        <v>2635</v>
      </c>
      <c r="M167" s="31">
        <v>3.9776899999999999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2702.75</v>
      </c>
      <c r="D168" s="40">
        <v>2711.4333333333334</v>
      </c>
      <c r="E168" s="40">
        <v>2683.0166666666669</v>
      </c>
      <c r="F168" s="40">
        <v>2663.2833333333333</v>
      </c>
      <c r="G168" s="40">
        <v>2634.8666666666668</v>
      </c>
      <c r="H168" s="40">
        <v>2731.166666666667</v>
      </c>
      <c r="I168" s="40">
        <v>2759.583333333333</v>
      </c>
      <c r="J168" s="40">
        <v>2779.3166666666671</v>
      </c>
      <c r="K168" s="31">
        <v>2739.85</v>
      </c>
      <c r="L168" s="31">
        <v>2691.7</v>
      </c>
      <c r="M168" s="31">
        <v>4.0785999999999998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126.95</v>
      </c>
      <c r="D169" s="40">
        <v>127.06666666666666</v>
      </c>
      <c r="E169" s="40">
        <v>126.18333333333332</v>
      </c>
      <c r="F169" s="40">
        <v>125.41666666666666</v>
      </c>
      <c r="G169" s="40">
        <v>124.53333333333332</v>
      </c>
      <c r="H169" s="40">
        <v>127.83333333333333</v>
      </c>
      <c r="I169" s="40">
        <v>128.71666666666664</v>
      </c>
      <c r="J169" s="40">
        <v>129.48333333333335</v>
      </c>
      <c r="K169" s="31">
        <v>127.95</v>
      </c>
      <c r="L169" s="31">
        <v>126.3</v>
      </c>
      <c r="M169" s="31">
        <v>15.084350000000001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206.35</v>
      </c>
      <c r="D170" s="40">
        <v>207.23333333333335</v>
      </c>
      <c r="E170" s="40">
        <v>204.91666666666669</v>
      </c>
      <c r="F170" s="40">
        <v>203.48333333333335</v>
      </c>
      <c r="G170" s="40">
        <v>201.16666666666669</v>
      </c>
      <c r="H170" s="40">
        <v>208.66666666666669</v>
      </c>
      <c r="I170" s="40">
        <v>210.98333333333335</v>
      </c>
      <c r="J170" s="40">
        <v>212.41666666666669</v>
      </c>
      <c r="K170" s="31">
        <v>209.55</v>
      </c>
      <c r="L170" s="31">
        <v>205.8</v>
      </c>
      <c r="M170" s="31">
        <v>56.809049999999999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512.45000000000005</v>
      </c>
      <c r="D171" s="40">
        <v>515.7166666666667</v>
      </c>
      <c r="E171" s="40">
        <v>501.23333333333335</v>
      </c>
      <c r="F171" s="40">
        <v>490.01666666666665</v>
      </c>
      <c r="G171" s="40">
        <v>475.5333333333333</v>
      </c>
      <c r="H171" s="40">
        <v>526.93333333333339</v>
      </c>
      <c r="I171" s="40">
        <v>541.41666666666674</v>
      </c>
      <c r="J171" s="40">
        <v>552.63333333333344</v>
      </c>
      <c r="K171" s="31">
        <v>530.20000000000005</v>
      </c>
      <c r="L171" s="31">
        <v>504.5</v>
      </c>
      <c r="M171" s="31">
        <v>26.996210000000001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15897.1</v>
      </c>
      <c r="D172" s="40">
        <v>15917.050000000001</v>
      </c>
      <c r="E172" s="40">
        <v>15680.050000000003</v>
      </c>
      <c r="F172" s="40">
        <v>15463.000000000002</v>
      </c>
      <c r="G172" s="40">
        <v>15226.000000000004</v>
      </c>
      <c r="H172" s="40">
        <v>16134.100000000002</v>
      </c>
      <c r="I172" s="40">
        <v>16371.099999999999</v>
      </c>
      <c r="J172" s="40">
        <v>16588.150000000001</v>
      </c>
      <c r="K172" s="31">
        <v>16154.05</v>
      </c>
      <c r="L172" s="31">
        <v>15700</v>
      </c>
      <c r="M172" s="31">
        <v>0.49975000000000003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39.85</v>
      </c>
      <c r="D173" s="40">
        <v>40.033333333333331</v>
      </c>
      <c r="E173" s="40">
        <v>39.566666666666663</v>
      </c>
      <c r="F173" s="40">
        <v>39.283333333333331</v>
      </c>
      <c r="G173" s="40">
        <v>38.816666666666663</v>
      </c>
      <c r="H173" s="40">
        <v>40.316666666666663</v>
      </c>
      <c r="I173" s="40">
        <v>40.783333333333331</v>
      </c>
      <c r="J173" s="40">
        <v>41.066666666666663</v>
      </c>
      <c r="K173" s="31">
        <v>40.5</v>
      </c>
      <c r="L173" s="31">
        <v>39.75</v>
      </c>
      <c r="M173" s="31">
        <v>285.09122000000002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155.19999999999999</v>
      </c>
      <c r="D174" s="40">
        <v>156.20000000000002</v>
      </c>
      <c r="E174" s="40">
        <v>153.65000000000003</v>
      </c>
      <c r="F174" s="40">
        <v>152.10000000000002</v>
      </c>
      <c r="G174" s="40">
        <v>149.55000000000004</v>
      </c>
      <c r="H174" s="40">
        <v>157.75000000000003</v>
      </c>
      <c r="I174" s="40">
        <v>160.30000000000004</v>
      </c>
      <c r="J174" s="40">
        <v>161.85000000000002</v>
      </c>
      <c r="K174" s="31">
        <v>158.75</v>
      </c>
      <c r="L174" s="31">
        <v>154.65</v>
      </c>
      <c r="M174" s="31">
        <v>144.33489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139.80000000000001</v>
      </c>
      <c r="D175" s="40">
        <v>139.71666666666667</v>
      </c>
      <c r="E175" s="40">
        <v>138.98333333333335</v>
      </c>
      <c r="F175" s="40">
        <v>138.16666666666669</v>
      </c>
      <c r="G175" s="40">
        <v>137.43333333333337</v>
      </c>
      <c r="H175" s="40">
        <v>140.53333333333333</v>
      </c>
      <c r="I175" s="40">
        <v>141.26666666666662</v>
      </c>
      <c r="J175" s="40">
        <v>142.08333333333331</v>
      </c>
      <c r="K175" s="31">
        <v>140.44999999999999</v>
      </c>
      <c r="L175" s="31">
        <v>138.9</v>
      </c>
      <c r="M175" s="31">
        <v>16.589169999999999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2552.25</v>
      </c>
      <c r="D176" s="40">
        <v>2551.4166666666665</v>
      </c>
      <c r="E176" s="40">
        <v>2537.833333333333</v>
      </c>
      <c r="F176" s="40">
        <v>2523.4166666666665</v>
      </c>
      <c r="G176" s="40">
        <v>2509.833333333333</v>
      </c>
      <c r="H176" s="40">
        <v>2565.833333333333</v>
      </c>
      <c r="I176" s="40">
        <v>2579.4166666666661</v>
      </c>
      <c r="J176" s="40">
        <v>2593.833333333333</v>
      </c>
      <c r="K176" s="31">
        <v>2565</v>
      </c>
      <c r="L176" s="31">
        <v>2537</v>
      </c>
      <c r="M176" s="31">
        <v>37.08822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886.55</v>
      </c>
      <c r="D177" s="40">
        <v>889.41666666666663</v>
      </c>
      <c r="E177" s="40">
        <v>880.18333333333328</v>
      </c>
      <c r="F177" s="40">
        <v>873.81666666666661</v>
      </c>
      <c r="G177" s="40">
        <v>864.58333333333326</v>
      </c>
      <c r="H177" s="40">
        <v>895.7833333333333</v>
      </c>
      <c r="I177" s="40">
        <v>905.01666666666665</v>
      </c>
      <c r="J177" s="40">
        <v>911.38333333333333</v>
      </c>
      <c r="K177" s="31">
        <v>898.65</v>
      </c>
      <c r="L177" s="31">
        <v>883.05</v>
      </c>
      <c r="M177" s="31">
        <v>8.6731300000000005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1287.95</v>
      </c>
      <c r="D178" s="40">
        <v>1279.1666666666667</v>
      </c>
      <c r="E178" s="40">
        <v>1265.0833333333335</v>
      </c>
      <c r="F178" s="40">
        <v>1242.2166666666667</v>
      </c>
      <c r="G178" s="40">
        <v>1228.1333333333334</v>
      </c>
      <c r="H178" s="40">
        <v>1302.0333333333335</v>
      </c>
      <c r="I178" s="40">
        <v>1316.116666666667</v>
      </c>
      <c r="J178" s="40">
        <v>1338.9833333333336</v>
      </c>
      <c r="K178" s="31">
        <v>1293.25</v>
      </c>
      <c r="L178" s="31">
        <v>1256.3</v>
      </c>
      <c r="M178" s="31">
        <v>14.27239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2640.45</v>
      </c>
      <c r="D179" s="40">
        <v>2644.15</v>
      </c>
      <c r="E179" s="40">
        <v>2609</v>
      </c>
      <c r="F179" s="40">
        <v>2577.5499999999997</v>
      </c>
      <c r="G179" s="40">
        <v>2542.3999999999996</v>
      </c>
      <c r="H179" s="40">
        <v>2675.6000000000004</v>
      </c>
      <c r="I179" s="40">
        <v>2710.7500000000009</v>
      </c>
      <c r="J179" s="40">
        <v>2742.2000000000007</v>
      </c>
      <c r="K179" s="31">
        <v>2679.3</v>
      </c>
      <c r="L179" s="31">
        <v>2612.6999999999998</v>
      </c>
      <c r="M179" s="31">
        <v>6.6257999999999999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7508.25</v>
      </c>
      <c r="D180" s="40">
        <v>7531.6833333333334</v>
      </c>
      <c r="E180" s="40">
        <v>7444.5666666666666</v>
      </c>
      <c r="F180" s="40">
        <v>7380.8833333333332</v>
      </c>
      <c r="G180" s="40">
        <v>7293.7666666666664</v>
      </c>
      <c r="H180" s="40">
        <v>7595.3666666666668</v>
      </c>
      <c r="I180" s="40">
        <v>7682.4833333333336</v>
      </c>
      <c r="J180" s="40">
        <v>7746.166666666667</v>
      </c>
      <c r="K180" s="31">
        <v>7618.8</v>
      </c>
      <c r="L180" s="31">
        <v>7468</v>
      </c>
      <c r="M180" s="31">
        <v>9.0120000000000006E-2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27545.35</v>
      </c>
      <c r="D181" s="40">
        <v>27378.866666666669</v>
      </c>
      <c r="E181" s="40">
        <v>26820.983333333337</v>
      </c>
      <c r="F181" s="40">
        <v>26096.616666666669</v>
      </c>
      <c r="G181" s="40">
        <v>25538.733333333337</v>
      </c>
      <c r="H181" s="40">
        <v>28103.233333333337</v>
      </c>
      <c r="I181" s="40">
        <v>28661.116666666669</v>
      </c>
      <c r="J181" s="40">
        <v>29385.483333333337</v>
      </c>
      <c r="K181" s="31">
        <v>27936.75</v>
      </c>
      <c r="L181" s="31">
        <v>26654.5</v>
      </c>
      <c r="M181" s="31">
        <v>0.47660999999999998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1239.05</v>
      </c>
      <c r="D182" s="40">
        <v>1243.6166666666666</v>
      </c>
      <c r="E182" s="40">
        <v>1232.333333333333</v>
      </c>
      <c r="F182" s="40">
        <v>1225.6166666666666</v>
      </c>
      <c r="G182" s="40">
        <v>1214.333333333333</v>
      </c>
      <c r="H182" s="40">
        <v>1250.333333333333</v>
      </c>
      <c r="I182" s="40">
        <v>1261.6166666666663</v>
      </c>
      <c r="J182" s="40">
        <v>1268.333333333333</v>
      </c>
      <c r="K182" s="31">
        <v>1254.9000000000001</v>
      </c>
      <c r="L182" s="31">
        <v>1236.9000000000001</v>
      </c>
      <c r="M182" s="31">
        <v>4.8923899999999998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2381.3000000000002</v>
      </c>
      <c r="D183" s="40">
        <v>2387.2833333333333</v>
      </c>
      <c r="E183" s="40">
        <v>2359.0166666666664</v>
      </c>
      <c r="F183" s="40">
        <v>2336.7333333333331</v>
      </c>
      <c r="G183" s="40">
        <v>2308.4666666666662</v>
      </c>
      <c r="H183" s="40">
        <v>2409.5666666666666</v>
      </c>
      <c r="I183" s="40">
        <v>2437.8333333333339</v>
      </c>
      <c r="J183" s="40">
        <v>2460.1166666666668</v>
      </c>
      <c r="K183" s="31">
        <v>2415.5500000000002</v>
      </c>
      <c r="L183" s="31">
        <v>2365</v>
      </c>
      <c r="M183" s="31">
        <v>2.30674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514</v>
      </c>
      <c r="D184" s="40">
        <v>513.48333333333335</v>
      </c>
      <c r="E184" s="40">
        <v>508.06666666666672</v>
      </c>
      <c r="F184" s="40">
        <v>502.13333333333338</v>
      </c>
      <c r="G184" s="40">
        <v>496.71666666666675</v>
      </c>
      <c r="H184" s="40">
        <v>519.41666666666674</v>
      </c>
      <c r="I184" s="40">
        <v>524.83333333333326</v>
      </c>
      <c r="J184" s="40">
        <v>530.76666666666665</v>
      </c>
      <c r="K184" s="31">
        <v>518.9</v>
      </c>
      <c r="L184" s="31">
        <v>507.55</v>
      </c>
      <c r="M184" s="31">
        <v>174.22210999999999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107.4</v>
      </c>
      <c r="D185" s="40">
        <v>107.38333333333333</v>
      </c>
      <c r="E185" s="40">
        <v>106.26666666666665</v>
      </c>
      <c r="F185" s="40">
        <v>105.13333333333333</v>
      </c>
      <c r="G185" s="40">
        <v>104.01666666666665</v>
      </c>
      <c r="H185" s="40">
        <v>108.51666666666665</v>
      </c>
      <c r="I185" s="40">
        <v>109.63333333333333</v>
      </c>
      <c r="J185" s="40">
        <v>110.76666666666665</v>
      </c>
      <c r="K185" s="31">
        <v>108.5</v>
      </c>
      <c r="L185" s="31">
        <v>106.25</v>
      </c>
      <c r="M185" s="31">
        <v>383.56353999999999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853.2</v>
      </c>
      <c r="D186" s="40">
        <v>855.69999999999993</v>
      </c>
      <c r="E186" s="40">
        <v>847.99999999999989</v>
      </c>
      <c r="F186" s="40">
        <v>842.8</v>
      </c>
      <c r="G186" s="40">
        <v>835.09999999999991</v>
      </c>
      <c r="H186" s="40">
        <v>860.89999999999986</v>
      </c>
      <c r="I186" s="40">
        <v>868.59999999999991</v>
      </c>
      <c r="J186" s="40">
        <v>873.79999999999984</v>
      </c>
      <c r="K186" s="31">
        <v>863.4</v>
      </c>
      <c r="L186" s="31">
        <v>850.5</v>
      </c>
      <c r="M186" s="31">
        <v>17.507539999999999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516.45000000000005</v>
      </c>
      <c r="D187" s="40">
        <v>516.23333333333346</v>
      </c>
      <c r="E187" s="40">
        <v>513.3666666666669</v>
      </c>
      <c r="F187" s="40">
        <v>510.28333333333342</v>
      </c>
      <c r="G187" s="40">
        <v>507.41666666666686</v>
      </c>
      <c r="H187" s="40">
        <v>519.31666666666695</v>
      </c>
      <c r="I187" s="40">
        <v>522.18333333333351</v>
      </c>
      <c r="J187" s="40">
        <v>525.26666666666699</v>
      </c>
      <c r="K187" s="31">
        <v>519.1</v>
      </c>
      <c r="L187" s="31">
        <v>513.15</v>
      </c>
      <c r="M187" s="31">
        <v>4.3553800000000003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624.75</v>
      </c>
      <c r="D188" s="40">
        <v>627.55000000000007</v>
      </c>
      <c r="E188" s="40">
        <v>620.60000000000014</v>
      </c>
      <c r="F188" s="40">
        <v>616.45000000000005</v>
      </c>
      <c r="G188" s="40">
        <v>609.50000000000011</v>
      </c>
      <c r="H188" s="40">
        <v>631.70000000000016</v>
      </c>
      <c r="I188" s="40">
        <v>638.6500000000002</v>
      </c>
      <c r="J188" s="40">
        <v>642.80000000000018</v>
      </c>
      <c r="K188" s="31">
        <v>634.5</v>
      </c>
      <c r="L188" s="31">
        <v>623.4</v>
      </c>
      <c r="M188" s="31">
        <v>4.6924599999999996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657.45</v>
      </c>
      <c r="D189" s="40">
        <v>660.48333333333346</v>
      </c>
      <c r="E189" s="40">
        <v>650.3666666666669</v>
      </c>
      <c r="F189" s="40">
        <v>643.28333333333342</v>
      </c>
      <c r="G189" s="40">
        <v>633.16666666666686</v>
      </c>
      <c r="H189" s="40">
        <v>667.56666666666695</v>
      </c>
      <c r="I189" s="40">
        <v>677.68333333333351</v>
      </c>
      <c r="J189" s="40">
        <v>684.76666666666699</v>
      </c>
      <c r="K189" s="31">
        <v>670.6</v>
      </c>
      <c r="L189" s="31">
        <v>653.4</v>
      </c>
      <c r="M189" s="31">
        <v>13.568809999999999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1029.25</v>
      </c>
      <c r="D190" s="40">
        <v>1020.2166666666667</v>
      </c>
      <c r="E190" s="40">
        <v>1005.7833333333333</v>
      </c>
      <c r="F190" s="40">
        <v>982.31666666666661</v>
      </c>
      <c r="G190" s="40">
        <v>967.88333333333321</v>
      </c>
      <c r="H190" s="40">
        <v>1043.6833333333334</v>
      </c>
      <c r="I190" s="40">
        <v>1058.1166666666668</v>
      </c>
      <c r="J190" s="40">
        <v>1081.5833333333335</v>
      </c>
      <c r="K190" s="31">
        <v>1034.6500000000001</v>
      </c>
      <c r="L190" s="31">
        <v>996.75</v>
      </c>
      <c r="M190" s="31">
        <v>27.63467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1551.6</v>
      </c>
      <c r="D191" s="40">
        <v>1561.1833333333334</v>
      </c>
      <c r="E191" s="40">
        <v>1530.4166666666667</v>
      </c>
      <c r="F191" s="40">
        <v>1509.2333333333333</v>
      </c>
      <c r="G191" s="40">
        <v>1478.4666666666667</v>
      </c>
      <c r="H191" s="40">
        <v>1582.3666666666668</v>
      </c>
      <c r="I191" s="40">
        <v>1613.1333333333332</v>
      </c>
      <c r="J191" s="40">
        <v>1634.3166666666668</v>
      </c>
      <c r="K191" s="31">
        <v>1591.95</v>
      </c>
      <c r="L191" s="31">
        <v>1540</v>
      </c>
      <c r="M191" s="31">
        <v>14.147629999999999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4019.15</v>
      </c>
      <c r="D192" s="40">
        <v>4008.15</v>
      </c>
      <c r="E192" s="40">
        <v>3973.3</v>
      </c>
      <c r="F192" s="40">
        <v>3927.4500000000003</v>
      </c>
      <c r="G192" s="40">
        <v>3892.6000000000004</v>
      </c>
      <c r="H192" s="40">
        <v>4054</v>
      </c>
      <c r="I192" s="40">
        <v>4088.8499999999995</v>
      </c>
      <c r="J192" s="40">
        <v>4134.7</v>
      </c>
      <c r="K192" s="31">
        <v>4043</v>
      </c>
      <c r="L192" s="31">
        <v>3962.3</v>
      </c>
      <c r="M192" s="31">
        <v>34.42604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765.1</v>
      </c>
      <c r="D193" s="40">
        <v>765.23333333333323</v>
      </c>
      <c r="E193" s="40">
        <v>759.11666666666645</v>
      </c>
      <c r="F193" s="40">
        <v>753.13333333333321</v>
      </c>
      <c r="G193" s="40">
        <v>747.01666666666642</v>
      </c>
      <c r="H193" s="40">
        <v>771.21666666666647</v>
      </c>
      <c r="I193" s="40">
        <v>777.33333333333326</v>
      </c>
      <c r="J193" s="40">
        <v>783.31666666666649</v>
      </c>
      <c r="K193" s="31">
        <v>771.35</v>
      </c>
      <c r="L193" s="31">
        <v>759.25</v>
      </c>
      <c r="M193" s="31">
        <v>18.57366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6398.1</v>
      </c>
      <c r="D194" s="40">
        <v>6416.083333333333</v>
      </c>
      <c r="E194" s="40">
        <v>6327.0166666666664</v>
      </c>
      <c r="F194" s="40">
        <v>6255.9333333333334</v>
      </c>
      <c r="G194" s="40">
        <v>6166.8666666666668</v>
      </c>
      <c r="H194" s="40">
        <v>6487.1666666666661</v>
      </c>
      <c r="I194" s="40">
        <v>6576.2333333333336</v>
      </c>
      <c r="J194" s="40">
        <v>6647.3166666666657</v>
      </c>
      <c r="K194" s="31">
        <v>6505.15</v>
      </c>
      <c r="L194" s="31">
        <v>6345</v>
      </c>
      <c r="M194" s="31">
        <v>1.7977700000000001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525</v>
      </c>
      <c r="D195" s="40">
        <v>521.30000000000007</v>
      </c>
      <c r="E195" s="40">
        <v>515.70000000000016</v>
      </c>
      <c r="F195" s="40">
        <v>506.40000000000009</v>
      </c>
      <c r="G195" s="40">
        <v>500.80000000000018</v>
      </c>
      <c r="H195" s="40">
        <v>530.60000000000014</v>
      </c>
      <c r="I195" s="40">
        <v>536.20000000000005</v>
      </c>
      <c r="J195" s="40">
        <v>545.50000000000011</v>
      </c>
      <c r="K195" s="31">
        <v>526.9</v>
      </c>
      <c r="L195" s="31">
        <v>512</v>
      </c>
      <c r="M195" s="31">
        <v>279.42414000000002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247.85</v>
      </c>
      <c r="D196" s="40">
        <v>247.36666666666667</v>
      </c>
      <c r="E196" s="40">
        <v>245.48333333333335</v>
      </c>
      <c r="F196" s="40">
        <v>243.11666666666667</v>
      </c>
      <c r="G196" s="40">
        <v>241.23333333333335</v>
      </c>
      <c r="H196" s="40">
        <v>249.73333333333335</v>
      </c>
      <c r="I196" s="40">
        <v>251.61666666666667</v>
      </c>
      <c r="J196" s="40">
        <v>253.98333333333335</v>
      </c>
      <c r="K196" s="31">
        <v>249.25</v>
      </c>
      <c r="L196" s="31">
        <v>245</v>
      </c>
      <c r="M196" s="31">
        <v>253.39180999999999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1229.75</v>
      </c>
      <c r="D197" s="40">
        <v>1221.7</v>
      </c>
      <c r="E197" s="40">
        <v>1198.4000000000001</v>
      </c>
      <c r="F197" s="40">
        <v>1167.05</v>
      </c>
      <c r="G197" s="40">
        <v>1143.75</v>
      </c>
      <c r="H197" s="40">
        <v>1253.0500000000002</v>
      </c>
      <c r="I197" s="40">
        <v>1276.3499999999999</v>
      </c>
      <c r="J197" s="40">
        <v>1307.7000000000003</v>
      </c>
      <c r="K197" s="31">
        <v>1245</v>
      </c>
      <c r="L197" s="31">
        <v>1190.3499999999999</v>
      </c>
      <c r="M197" s="31">
        <v>89.696070000000006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1722.4</v>
      </c>
      <c r="D198" s="40">
        <v>1731.1333333333332</v>
      </c>
      <c r="E198" s="40">
        <v>1711.2666666666664</v>
      </c>
      <c r="F198" s="40">
        <v>1700.1333333333332</v>
      </c>
      <c r="G198" s="40">
        <v>1680.2666666666664</v>
      </c>
      <c r="H198" s="40">
        <v>1742.2666666666664</v>
      </c>
      <c r="I198" s="40">
        <v>1762.1333333333332</v>
      </c>
      <c r="J198" s="40">
        <v>1773.2666666666664</v>
      </c>
      <c r="K198" s="31">
        <v>1751</v>
      </c>
      <c r="L198" s="31">
        <v>1720</v>
      </c>
      <c r="M198" s="31">
        <v>25.228059999999999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1021.6</v>
      </c>
      <c r="D199" s="40">
        <v>1015.9166666666666</v>
      </c>
      <c r="E199" s="40">
        <v>997.68333333333317</v>
      </c>
      <c r="F199" s="40">
        <v>973.76666666666654</v>
      </c>
      <c r="G199" s="40">
        <v>955.53333333333308</v>
      </c>
      <c r="H199" s="40">
        <v>1039.8333333333333</v>
      </c>
      <c r="I199" s="40">
        <v>1058.0666666666666</v>
      </c>
      <c r="J199" s="40">
        <v>1081.9833333333333</v>
      </c>
      <c r="K199" s="31">
        <v>1034.1500000000001</v>
      </c>
      <c r="L199" s="31">
        <v>992</v>
      </c>
      <c r="M199" s="31">
        <v>5.2433199999999998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2597.5500000000002</v>
      </c>
      <c r="D200" s="40">
        <v>2584.0833333333335</v>
      </c>
      <c r="E200" s="40">
        <v>2563.8666666666668</v>
      </c>
      <c r="F200" s="40">
        <v>2530.1833333333334</v>
      </c>
      <c r="G200" s="40">
        <v>2509.9666666666667</v>
      </c>
      <c r="H200" s="40">
        <v>2617.7666666666669</v>
      </c>
      <c r="I200" s="40">
        <v>2637.9833333333331</v>
      </c>
      <c r="J200" s="40">
        <v>2671.666666666667</v>
      </c>
      <c r="K200" s="31">
        <v>2604.3000000000002</v>
      </c>
      <c r="L200" s="31">
        <v>2550.4</v>
      </c>
      <c r="M200" s="31">
        <v>11.729559999999999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3191</v>
      </c>
      <c r="D201" s="40">
        <v>3187.6333333333332</v>
      </c>
      <c r="E201" s="40">
        <v>3165.3666666666663</v>
      </c>
      <c r="F201" s="40">
        <v>3139.7333333333331</v>
      </c>
      <c r="G201" s="40">
        <v>3117.4666666666662</v>
      </c>
      <c r="H201" s="40">
        <v>3213.2666666666664</v>
      </c>
      <c r="I201" s="40">
        <v>3235.5333333333328</v>
      </c>
      <c r="J201" s="40">
        <v>3261.1666666666665</v>
      </c>
      <c r="K201" s="31">
        <v>3209.9</v>
      </c>
      <c r="L201" s="31">
        <v>3162</v>
      </c>
      <c r="M201" s="31">
        <v>0.80962999999999996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579.79999999999995</v>
      </c>
      <c r="D202" s="40">
        <v>579.01666666666665</v>
      </c>
      <c r="E202" s="40">
        <v>575.0333333333333</v>
      </c>
      <c r="F202" s="40">
        <v>570.26666666666665</v>
      </c>
      <c r="G202" s="40">
        <v>566.2833333333333</v>
      </c>
      <c r="H202" s="40">
        <v>583.7833333333333</v>
      </c>
      <c r="I202" s="40">
        <v>587.76666666666665</v>
      </c>
      <c r="J202" s="40">
        <v>592.5333333333333</v>
      </c>
      <c r="K202" s="31">
        <v>583</v>
      </c>
      <c r="L202" s="31">
        <v>574.25</v>
      </c>
      <c r="M202" s="31">
        <v>3.5606499999999999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1158.25</v>
      </c>
      <c r="D203" s="40">
        <v>1167.0333333333335</v>
      </c>
      <c r="E203" s="40">
        <v>1146.166666666667</v>
      </c>
      <c r="F203" s="40">
        <v>1134.0833333333335</v>
      </c>
      <c r="G203" s="40">
        <v>1113.2166666666669</v>
      </c>
      <c r="H203" s="40">
        <v>1179.116666666667</v>
      </c>
      <c r="I203" s="40">
        <v>1199.9833333333333</v>
      </c>
      <c r="J203" s="40">
        <v>1212.0666666666671</v>
      </c>
      <c r="K203" s="31">
        <v>1187.9000000000001</v>
      </c>
      <c r="L203" s="31">
        <v>1154.95</v>
      </c>
      <c r="M203" s="31">
        <v>5.0145499999999998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824.75</v>
      </c>
      <c r="D204" s="40">
        <v>823.7166666666667</v>
      </c>
      <c r="E204" s="40">
        <v>816.73333333333335</v>
      </c>
      <c r="F204" s="40">
        <v>808.7166666666667</v>
      </c>
      <c r="G204" s="40">
        <v>801.73333333333335</v>
      </c>
      <c r="H204" s="40">
        <v>831.73333333333335</v>
      </c>
      <c r="I204" s="40">
        <v>838.7166666666667</v>
      </c>
      <c r="J204" s="40">
        <v>846.73333333333335</v>
      </c>
      <c r="K204" s="31">
        <v>830.7</v>
      </c>
      <c r="L204" s="31">
        <v>815.7</v>
      </c>
      <c r="M204" s="31">
        <v>25.691649999999999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7870.1</v>
      </c>
      <c r="D205" s="40">
        <v>7772.0666666666666</v>
      </c>
      <c r="E205" s="40">
        <v>7598.1333333333332</v>
      </c>
      <c r="F205" s="40">
        <v>7326.166666666667</v>
      </c>
      <c r="G205" s="40">
        <v>7152.2333333333336</v>
      </c>
      <c r="H205" s="40">
        <v>8044.0333333333328</v>
      </c>
      <c r="I205" s="40">
        <v>8217.9666666666653</v>
      </c>
      <c r="J205" s="40">
        <v>8489.9333333333325</v>
      </c>
      <c r="K205" s="31">
        <v>7946</v>
      </c>
      <c r="L205" s="31">
        <v>7500.1</v>
      </c>
      <c r="M205" s="31">
        <v>12.16949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45.65</v>
      </c>
      <c r="D206" s="40">
        <v>45.683333333333337</v>
      </c>
      <c r="E206" s="40">
        <v>45.266666666666673</v>
      </c>
      <c r="F206" s="40">
        <v>44.883333333333333</v>
      </c>
      <c r="G206" s="40">
        <v>44.466666666666669</v>
      </c>
      <c r="H206" s="40">
        <v>46.066666666666677</v>
      </c>
      <c r="I206" s="40">
        <v>46.483333333333334</v>
      </c>
      <c r="J206" s="40">
        <v>46.866666666666681</v>
      </c>
      <c r="K206" s="31">
        <v>46.1</v>
      </c>
      <c r="L206" s="31">
        <v>45.3</v>
      </c>
      <c r="M206" s="31">
        <v>52.095669999999998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1663.7</v>
      </c>
      <c r="D207" s="40">
        <v>1660.9333333333332</v>
      </c>
      <c r="E207" s="40">
        <v>1650.8666666666663</v>
      </c>
      <c r="F207" s="40">
        <v>1638.0333333333331</v>
      </c>
      <c r="G207" s="40">
        <v>1627.9666666666662</v>
      </c>
      <c r="H207" s="40">
        <v>1673.7666666666664</v>
      </c>
      <c r="I207" s="40">
        <v>1683.8333333333335</v>
      </c>
      <c r="J207" s="40">
        <v>1696.6666666666665</v>
      </c>
      <c r="K207" s="31">
        <v>1671</v>
      </c>
      <c r="L207" s="31">
        <v>1648.1</v>
      </c>
      <c r="M207" s="31">
        <v>1.96451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946.55</v>
      </c>
      <c r="D208" s="40">
        <v>947.36666666666667</v>
      </c>
      <c r="E208" s="40">
        <v>936.73333333333335</v>
      </c>
      <c r="F208" s="40">
        <v>926.91666666666663</v>
      </c>
      <c r="G208" s="40">
        <v>916.2833333333333</v>
      </c>
      <c r="H208" s="40">
        <v>957.18333333333339</v>
      </c>
      <c r="I208" s="40">
        <v>967.81666666666683</v>
      </c>
      <c r="J208" s="40">
        <v>977.63333333333344</v>
      </c>
      <c r="K208" s="31">
        <v>958</v>
      </c>
      <c r="L208" s="31">
        <v>937.55</v>
      </c>
      <c r="M208" s="31">
        <v>15.97608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942.5</v>
      </c>
      <c r="D209" s="40">
        <v>935.73333333333323</v>
      </c>
      <c r="E209" s="40">
        <v>920.46666666666647</v>
      </c>
      <c r="F209" s="40">
        <v>898.43333333333328</v>
      </c>
      <c r="G209" s="40">
        <v>883.16666666666652</v>
      </c>
      <c r="H209" s="40">
        <v>957.76666666666642</v>
      </c>
      <c r="I209" s="40">
        <v>973.03333333333308</v>
      </c>
      <c r="J209" s="40">
        <v>995.06666666666638</v>
      </c>
      <c r="K209" s="31">
        <v>951</v>
      </c>
      <c r="L209" s="31">
        <v>913.7</v>
      </c>
      <c r="M209" s="31">
        <v>2.94658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325.8</v>
      </c>
      <c r="D210" s="40">
        <v>326.51666666666665</v>
      </c>
      <c r="E210" s="40">
        <v>319.0333333333333</v>
      </c>
      <c r="F210" s="40">
        <v>312.26666666666665</v>
      </c>
      <c r="G210" s="40">
        <v>304.7833333333333</v>
      </c>
      <c r="H210" s="40">
        <v>333.2833333333333</v>
      </c>
      <c r="I210" s="40">
        <v>340.76666666666665</v>
      </c>
      <c r="J210" s="40">
        <v>347.5333333333333</v>
      </c>
      <c r="K210" s="31">
        <v>334</v>
      </c>
      <c r="L210" s="31">
        <v>319.75</v>
      </c>
      <c r="M210" s="31">
        <v>138.70740000000001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12.5</v>
      </c>
      <c r="D211" s="40">
        <v>12.633333333333333</v>
      </c>
      <c r="E211" s="40">
        <v>12.316666666666666</v>
      </c>
      <c r="F211" s="40">
        <v>12.133333333333333</v>
      </c>
      <c r="G211" s="40">
        <v>11.816666666666666</v>
      </c>
      <c r="H211" s="40">
        <v>12.816666666666666</v>
      </c>
      <c r="I211" s="40">
        <v>13.133333333333333</v>
      </c>
      <c r="J211" s="40">
        <v>13.316666666666666</v>
      </c>
      <c r="K211" s="31">
        <v>12.95</v>
      </c>
      <c r="L211" s="31">
        <v>12.45</v>
      </c>
      <c r="M211" s="31">
        <v>1720.04314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1285.75</v>
      </c>
      <c r="D212" s="40">
        <v>1294</v>
      </c>
      <c r="E212" s="40">
        <v>1274.8499999999999</v>
      </c>
      <c r="F212" s="40">
        <v>1263.9499999999998</v>
      </c>
      <c r="G212" s="40">
        <v>1244.7999999999997</v>
      </c>
      <c r="H212" s="40">
        <v>1304.9000000000001</v>
      </c>
      <c r="I212" s="40">
        <v>1324.0500000000002</v>
      </c>
      <c r="J212" s="40">
        <v>1334.9500000000003</v>
      </c>
      <c r="K212" s="31">
        <v>1313.15</v>
      </c>
      <c r="L212" s="31">
        <v>1283.0999999999999</v>
      </c>
      <c r="M212" s="31">
        <v>5.35555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1876.15</v>
      </c>
      <c r="D213" s="40">
        <v>1885.6499999999999</v>
      </c>
      <c r="E213" s="40">
        <v>1854.2999999999997</v>
      </c>
      <c r="F213" s="40">
        <v>1832.4499999999998</v>
      </c>
      <c r="G213" s="40">
        <v>1801.0999999999997</v>
      </c>
      <c r="H213" s="40">
        <v>1907.4999999999998</v>
      </c>
      <c r="I213" s="40">
        <v>1938.8499999999997</v>
      </c>
      <c r="J213" s="40">
        <v>1960.6999999999998</v>
      </c>
      <c r="K213" s="31">
        <v>1917</v>
      </c>
      <c r="L213" s="31">
        <v>1863.8</v>
      </c>
      <c r="M213" s="31">
        <v>2.01986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646.65</v>
      </c>
      <c r="D214" s="40">
        <v>643.7833333333333</v>
      </c>
      <c r="E214" s="40">
        <v>635.91666666666663</v>
      </c>
      <c r="F214" s="40">
        <v>625.18333333333328</v>
      </c>
      <c r="G214" s="40">
        <v>617.31666666666661</v>
      </c>
      <c r="H214" s="40">
        <v>654.51666666666665</v>
      </c>
      <c r="I214" s="40">
        <v>662.38333333333344</v>
      </c>
      <c r="J214" s="40">
        <v>673.11666666666667</v>
      </c>
      <c r="K214" s="40">
        <v>651.65</v>
      </c>
      <c r="L214" s="40">
        <v>633.04999999999995</v>
      </c>
      <c r="M214" s="40">
        <v>102.28937999999999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14.1</v>
      </c>
      <c r="D215" s="40">
        <v>14.1</v>
      </c>
      <c r="E215" s="40">
        <v>14</v>
      </c>
      <c r="F215" s="40">
        <v>13.9</v>
      </c>
      <c r="G215" s="40">
        <v>13.8</v>
      </c>
      <c r="H215" s="40">
        <v>14.2</v>
      </c>
      <c r="I215" s="40">
        <v>14.299999999999997</v>
      </c>
      <c r="J215" s="40">
        <v>14.399999999999999</v>
      </c>
      <c r="K215" s="40">
        <v>14.2</v>
      </c>
      <c r="L215" s="40">
        <v>14</v>
      </c>
      <c r="M215" s="40">
        <v>464.6046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323.60000000000002</v>
      </c>
      <c r="D216" s="40">
        <v>323</v>
      </c>
      <c r="E216" s="40">
        <v>321</v>
      </c>
      <c r="F216" s="40">
        <v>318.39999999999998</v>
      </c>
      <c r="G216" s="40">
        <v>316.39999999999998</v>
      </c>
      <c r="H216" s="40">
        <v>325.60000000000002</v>
      </c>
      <c r="I216" s="40">
        <v>327.60000000000002</v>
      </c>
      <c r="J216" s="40">
        <v>330.20000000000005</v>
      </c>
      <c r="K216" s="40">
        <v>325</v>
      </c>
      <c r="L216" s="40">
        <v>320.39999999999998</v>
      </c>
      <c r="M216" s="40">
        <v>53.222459999999998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3"/>
      <c r="B1" s="46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44579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6" t="s">
        <v>16</v>
      </c>
      <c r="B9" s="458" t="s">
        <v>18</v>
      </c>
      <c r="C9" s="462" t="s">
        <v>20</v>
      </c>
      <c r="D9" s="462" t="s">
        <v>21</v>
      </c>
      <c r="E9" s="453" t="s">
        <v>22</v>
      </c>
      <c r="F9" s="454"/>
      <c r="G9" s="455"/>
      <c r="H9" s="453" t="s">
        <v>23</v>
      </c>
      <c r="I9" s="454"/>
      <c r="J9" s="455"/>
      <c r="K9" s="26"/>
      <c r="L9" s="27"/>
      <c r="M9" s="53"/>
      <c r="N9" s="1"/>
      <c r="O9" s="1"/>
    </row>
    <row r="10" spans="1:15" ht="42.75" customHeight="1">
      <c r="A10" s="460"/>
      <c r="B10" s="461"/>
      <c r="C10" s="461"/>
      <c r="D10" s="4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3">
        <v>1</v>
      </c>
      <c r="B11" s="439" t="s">
        <v>289</v>
      </c>
      <c r="C11" s="381">
        <v>25012.3</v>
      </c>
      <c r="D11" s="382">
        <v>25017.433333333334</v>
      </c>
      <c r="E11" s="382">
        <v>24894.866666666669</v>
      </c>
      <c r="F11" s="382">
        <v>24777.433333333334</v>
      </c>
      <c r="G11" s="382">
        <v>24654.866666666669</v>
      </c>
      <c r="H11" s="382">
        <v>25134.866666666669</v>
      </c>
      <c r="I11" s="382">
        <v>25257.433333333334</v>
      </c>
      <c r="J11" s="382">
        <v>25374.866666666669</v>
      </c>
      <c r="K11" s="381">
        <v>25140</v>
      </c>
      <c r="L11" s="381">
        <v>24900</v>
      </c>
      <c r="M11" s="381">
        <v>1.7399999999999999E-2</v>
      </c>
      <c r="N11" s="1"/>
      <c r="O11" s="1"/>
    </row>
    <row r="12" spans="1:15" ht="12" customHeight="1">
      <c r="A12" s="33">
        <v>2</v>
      </c>
      <c r="B12" s="440" t="s">
        <v>294</v>
      </c>
      <c r="C12" s="381">
        <v>523.1</v>
      </c>
      <c r="D12" s="382">
        <v>524.51666666666677</v>
      </c>
      <c r="E12" s="382">
        <v>519.33333333333348</v>
      </c>
      <c r="F12" s="382">
        <v>515.56666666666672</v>
      </c>
      <c r="G12" s="382">
        <v>510.38333333333344</v>
      </c>
      <c r="H12" s="382">
        <v>528.28333333333353</v>
      </c>
      <c r="I12" s="382">
        <v>533.4666666666667</v>
      </c>
      <c r="J12" s="382">
        <v>537.23333333333358</v>
      </c>
      <c r="K12" s="381">
        <v>529.70000000000005</v>
      </c>
      <c r="L12" s="381">
        <v>520.75</v>
      </c>
      <c r="M12" s="381">
        <v>1.15446</v>
      </c>
      <c r="N12" s="1"/>
      <c r="O12" s="1"/>
    </row>
    <row r="13" spans="1:15" ht="12" customHeight="1">
      <c r="A13" s="33">
        <v>3</v>
      </c>
      <c r="B13" s="440" t="s">
        <v>39</v>
      </c>
      <c r="C13" s="381">
        <v>1106.8</v>
      </c>
      <c r="D13" s="382">
        <v>1105.9166666666667</v>
      </c>
      <c r="E13" s="382">
        <v>1093.8333333333335</v>
      </c>
      <c r="F13" s="382">
        <v>1080.8666666666668</v>
      </c>
      <c r="G13" s="382">
        <v>1068.7833333333335</v>
      </c>
      <c r="H13" s="382">
        <v>1118.8833333333334</v>
      </c>
      <c r="I13" s="382">
        <v>1130.9666666666669</v>
      </c>
      <c r="J13" s="382">
        <v>1143.9333333333334</v>
      </c>
      <c r="K13" s="381">
        <v>1118</v>
      </c>
      <c r="L13" s="381">
        <v>1092.95</v>
      </c>
      <c r="M13" s="381">
        <v>4.3406099999999999</v>
      </c>
      <c r="N13" s="1"/>
      <c r="O13" s="1"/>
    </row>
    <row r="14" spans="1:15" ht="12" customHeight="1">
      <c r="A14" s="33">
        <v>4</v>
      </c>
      <c r="B14" s="440" t="s">
        <v>295</v>
      </c>
      <c r="C14" s="381">
        <v>2845.25</v>
      </c>
      <c r="D14" s="382">
        <v>2826</v>
      </c>
      <c r="E14" s="382">
        <v>2792</v>
      </c>
      <c r="F14" s="382">
        <v>2738.75</v>
      </c>
      <c r="G14" s="382">
        <v>2704.75</v>
      </c>
      <c r="H14" s="382">
        <v>2879.25</v>
      </c>
      <c r="I14" s="382">
        <v>2913.25</v>
      </c>
      <c r="J14" s="382">
        <v>2966.5</v>
      </c>
      <c r="K14" s="381">
        <v>2860</v>
      </c>
      <c r="L14" s="381">
        <v>2772.75</v>
      </c>
      <c r="M14" s="381">
        <v>0.41577999999999998</v>
      </c>
      <c r="N14" s="1"/>
      <c r="O14" s="1"/>
    </row>
    <row r="15" spans="1:15" ht="12" customHeight="1">
      <c r="A15" s="33">
        <v>5</v>
      </c>
      <c r="B15" s="440" t="s">
        <v>290</v>
      </c>
      <c r="C15" s="381">
        <v>2320.4</v>
      </c>
      <c r="D15" s="382">
        <v>2340.1</v>
      </c>
      <c r="E15" s="382">
        <v>2294.2999999999997</v>
      </c>
      <c r="F15" s="382">
        <v>2268.1999999999998</v>
      </c>
      <c r="G15" s="382">
        <v>2222.3999999999996</v>
      </c>
      <c r="H15" s="382">
        <v>2366.1999999999998</v>
      </c>
      <c r="I15" s="382">
        <v>2412</v>
      </c>
      <c r="J15" s="382">
        <v>2438.1</v>
      </c>
      <c r="K15" s="381">
        <v>2385.9</v>
      </c>
      <c r="L15" s="381">
        <v>2314</v>
      </c>
      <c r="M15" s="381">
        <v>1.35524</v>
      </c>
      <c r="N15" s="1"/>
      <c r="O15" s="1"/>
    </row>
    <row r="16" spans="1:15" ht="12" customHeight="1">
      <c r="A16" s="33">
        <v>6</v>
      </c>
      <c r="B16" s="440" t="s">
        <v>239</v>
      </c>
      <c r="C16" s="381">
        <v>17515.400000000001</v>
      </c>
      <c r="D16" s="382">
        <v>17623.783333333336</v>
      </c>
      <c r="E16" s="382">
        <v>17357.616666666672</v>
      </c>
      <c r="F16" s="382">
        <v>17199.833333333336</v>
      </c>
      <c r="G16" s="382">
        <v>16933.666666666672</v>
      </c>
      <c r="H16" s="382">
        <v>17781.566666666673</v>
      </c>
      <c r="I16" s="382">
        <v>18047.733333333337</v>
      </c>
      <c r="J16" s="382">
        <v>18205.516666666674</v>
      </c>
      <c r="K16" s="381">
        <v>17889.95</v>
      </c>
      <c r="L16" s="381">
        <v>17466</v>
      </c>
      <c r="M16" s="381">
        <v>0.24521000000000001</v>
      </c>
      <c r="N16" s="1"/>
      <c r="O16" s="1"/>
    </row>
    <row r="17" spans="1:15" ht="12" customHeight="1">
      <c r="A17" s="33">
        <v>7</v>
      </c>
      <c r="B17" s="440" t="s">
        <v>243</v>
      </c>
      <c r="C17" s="381">
        <v>132.4</v>
      </c>
      <c r="D17" s="382">
        <v>133.28333333333333</v>
      </c>
      <c r="E17" s="382">
        <v>130.86666666666667</v>
      </c>
      <c r="F17" s="382">
        <v>129.33333333333334</v>
      </c>
      <c r="G17" s="382">
        <v>126.91666666666669</v>
      </c>
      <c r="H17" s="382">
        <v>134.81666666666666</v>
      </c>
      <c r="I17" s="382">
        <v>137.23333333333335</v>
      </c>
      <c r="J17" s="382">
        <v>138.76666666666665</v>
      </c>
      <c r="K17" s="381">
        <v>135.69999999999999</v>
      </c>
      <c r="L17" s="381">
        <v>131.75</v>
      </c>
      <c r="M17" s="381">
        <v>40.393979999999999</v>
      </c>
      <c r="N17" s="1"/>
      <c r="O17" s="1"/>
    </row>
    <row r="18" spans="1:15" ht="12" customHeight="1">
      <c r="A18" s="33">
        <v>8</v>
      </c>
      <c r="B18" s="440" t="s">
        <v>41</v>
      </c>
      <c r="C18" s="381">
        <v>311.35000000000002</v>
      </c>
      <c r="D18" s="382">
        <v>311.40000000000003</v>
      </c>
      <c r="E18" s="382">
        <v>306.95000000000005</v>
      </c>
      <c r="F18" s="382">
        <v>302.55</v>
      </c>
      <c r="G18" s="382">
        <v>298.10000000000002</v>
      </c>
      <c r="H18" s="382">
        <v>315.80000000000007</v>
      </c>
      <c r="I18" s="382">
        <v>320.25</v>
      </c>
      <c r="J18" s="382">
        <v>324.65000000000009</v>
      </c>
      <c r="K18" s="381">
        <v>315.85000000000002</v>
      </c>
      <c r="L18" s="381">
        <v>307</v>
      </c>
      <c r="M18" s="381">
        <v>47.71631</v>
      </c>
      <c r="N18" s="1"/>
      <c r="O18" s="1"/>
    </row>
    <row r="19" spans="1:15" ht="12" customHeight="1">
      <c r="A19" s="33">
        <v>9</v>
      </c>
      <c r="B19" s="440" t="s">
        <v>43</v>
      </c>
      <c r="C19" s="381">
        <v>2378.65</v>
      </c>
      <c r="D19" s="382">
        <v>2356.8833333333332</v>
      </c>
      <c r="E19" s="382">
        <v>2322.7666666666664</v>
      </c>
      <c r="F19" s="382">
        <v>2266.8833333333332</v>
      </c>
      <c r="G19" s="382">
        <v>2232.7666666666664</v>
      </c>
      <c r="H19" s="382">
        <v>2412.7666666666664</v>
      </c>
      <c r="I19" s="382">
        <v>2446.8833333333332</v>
      </c>
      <c r="J19" s="382">
        <v>2502.7666666666664</v>
      </c>
      <c r="K19" s="381">
        <v>2391</v>
      </c>
      <c r="L19" s="381">
        <v>2301</v>
      </c>
      <c r="M19" s="381">
        <v>4.9047499999999999</v>
      </c>
      <c r="N19" s="1"/>
      <c r="O19" s="1"/>
    </row>
    <row r="20" spans="1:15" ht="12" customHeight="1">
      <c r="A20" s="33">
        <v>10</v>
      </c>
      <c r="B20" s="440" t="s">
        <v>45</v>
      </c>
      <c r="C20" s="381">
        <v>1877.8</v>
      </c>
      <c r="D20" s="382">
        <v>1878.2833333333335</v>
      </c>
      <c r="E20" s="382">
        <v>1855.166666666667</v>
      </c>
      <c r="F20" s="382">
        <v>1832.5333333333335</v>
      </c>
      <c r="G20" s="382">
        <v>1809.416666666667</v>
      </c>
      <c r="H20" s="382">
        <v>1900.916666666667</v>
      </c>
      <c r="I20" s="382">
        <v>1924.0333333333333</v>
      </c>
      <c r="J20" s="382">
        <v>1946.666666666667</v>
      </c>
      <c r="K20" s="381">
        <v>1901.4</v>
      </c>
      <c r="L20" s="381">
        <v>1855.65</v>
      </c>
      <c r="M20" s="381">
        <v>17.00525</v>
      </c>
      <c r="N20" s="1"/>
      <c r="O20" s="1"/>
    </row>
    <row r="21" spans="1:15" ht="12" customHeight="1">
      <c r="A21" s="33">
        <v>11</v>
      </c>
      <c r="B21" s="440" t="s">
        <v>240</v>
      </c>
      <c r="C21" s="381">
        <v>1835.3</v>
      </c>
      <c r="D21" s="382">
        <v>1795.9000000000003</v>
      </c>
      <c r="E21" s="382">
        <v>1737.8000000000006</v>
      </c>
      <c r="F21" s="382">
        <v>1640.3000000000004</v>
      </c>
      <c r="G21" s="382">
        <v>1582.2000000000007</v>
      </c>
      <c r="H21" s="382">
        <v>1893.4000000000005</v>
      </c>
      <c r="I21" s="382">
        <v>1951.5000000000005</v>
      </c>
      <c r="J21" s="382">
        <v>2049.0000000000005</v>
      </c>
      <c r="K21" s="381">
        <v>1854</v>
      </c>
      <c r="L21" s="381">
        <v>1698.4</v>
      </c>
      <c r="M21" s="381">
        <v>16.709689999999998</v>
      </c>
      <c r="N21" s="1"/>
      <c r="O21" s="1"/>
    </row>
    <row r="22" spans="1:15" ht="12" customHeight="1">
      <c r="A22" s="33">
        <v>12</v>
      </c>
      <c r="B22" s="440" t="s">
        <v>46</v>
      </c>
      <c r="C22" s="381">
        <v>779.05</v>
      </c>
      <c r="D22" s="382">
        <v>780.7833333333333</v>
      </c>
      <c r="E22" s="382">
        <v>772.16666666666663</v>
      </c>
      <c r="F22" s="382">
        <v>765.2833333333333</v>
      </c>
      <c r="G22" s="382">
        <v>756.66666666666663</v>
      </c>
      <c r="H22" s="382">
        <v>787.66666666666663</v>
      </c>
      <c r="I22" s="382">
        <v>796.28333333333342</v>
      </c>
      <c r="J22" s="382">
        <v>803.16666666666663</v>
      </c>
      <c r="K22" s="381">
        <v>789.4</v>
      </c>
      <c r="L22" s="381">
        <v>773.9</v>
      </c>
      <c r="M22" s="381">
        <v>31.878710000000002</v>
      </c>
      <c r="N22" s="1"/>
      <c r="O22" s="1"/>
    </row>
    <row r="23" spans="1:15" ht="12.75" customHeight="1">
      <c r="A23" s="33">
        <v>13</v>
      </c>
      <c r="B23" s="440" t="s">
        <v>242</v>
      </c>
      <c r="C23" s="381">
        <v>2002.7</v>
      </c>
      <c r="D23" s="382">
        <v>1996.3</v>
      </c>
      <c r="E23" s="382">
        <v>1976.6</v>
      </c>
      <c r="F23" s="382">
        <v>1950.5</v>
      </c>
      <c r="G23" s="382">
        <v>1930.8</v>
      </c>
      <c r="H23" s="382">
        <v>2022.3999999999999</v>
      </c>
      <c r="I23" s="382">
        <v>2042.1000000000001</v>
      </c>
      <c r="J23" s="382">
        <v>2068.1999999999998</v>
      </c>
      <c r="K23" s="381">
        <v>2016</v>
      </c>
      <c r="L23" s="381">
        <v>1970.2</v>
      </c>
      <c r="M23" s="381">
        <v>0.78535999999999995</v>
      </c>
      <c r="N23" s="1"/>
      <c r="O23" s="1"/>
    </row>
    <row r="24" spans="1:15" ht="12.75" customHeight="1">
      <c r="A24" s="33">
        <v>14</v>
      </c>
      <c r="B24" s="440" t="s">
        <v>296</v>
      </c>
      <c r="C24" s="381">
        <v>339.6</v>
      </c>
      <c r="D24" s="382">
        <v>338.08333333333331</v>
      </c>
      <c r="E24" s="382">
        <v>335.16666666666663</v>
      </c>
      <c r="F24" s="382">
        <v>330.73333333333329</v>
      </c>
      <c r="G24" s="382">
        <v>327.81666666666661</v>
      </c>
      <c r="H24" s="382">
        <v>342.51666666666665</v>
      </c>
      <c r="I24" s="382">
        <v>345.43333333333328</v>
      </c>
      <c r="J24" s="382">
        <v>349.86666666666667</v>
      </c>
      <c r="K24" s="381">
        <v>341</v>
      </c>
      <c r="L24" s="381">
        <v>333.65</v>
      </c>
      <c r="M24" s="381">
        <v>2.3733399999999998</v>
      </c>
      <c r="N24" s="1"/>
      <c r="O24" s="1"/>
    </row>
    <row r="25" spans="1:15" ht="12.75" customHeight="1">
      <c r="A25" s="33">
        <v>15</v>
      </c>
      <c r="B25" s="440" t="s">
        <v>297</v>
      </c>
      <c r="C25" s="381">
        <v>236.1</v>
      </c>
      <c r="D25" s="382">
        <v>234.08333333333334</v>
      </c>
      <c r="E25" s="382">
        <v>229.4666666666667</v>
      </c>
      <c r="F25" s="382">
        <v>222.83333333333334</v>
      </c>
      <c r="G25" s="382">
        <v>218.2166666666667</v>
      </c>
      <c r="H25" s="382">
        <v>240.7166666666667</v>
      </c>
      <c r="I25" s="382">
        <v>245.33333333333331</v>
      </c>
      <c r="J25" s="382">
        <v>251.9666666666667</v>
      </c>
      <c r="K25" s="381">
        <v>238.7</v>
      </c>
      <c r="L25" s="381">
        <v>227.45</v>
      </c>
      <c r="M25" s="381">
        <v>18.24511</v>
      </c>
      <c r="N25" s="1"/>
      <c r="O25" s="1"/>
    </row>
    <row r="26" spans="1:15" ht="12.75" customHeight="1">
      <c r="A26" s="33">
        <v>16</v>
      </c>
      <c r="B26" s="440" t="s">
        <v>298</v>
      </c>
      <c r="C26" s="381">
        <v>1486.45</v>
      </c>
      <c r="D26" s="382">
        <v>1484.45</v>
      </c>
      <c r="E26" s="382">
        <v>1464.9</v>
      </c>
      <c r="F26" s="382">
        <v>1443.3500000000001</v>
      </c>
      <c r="G26" s="382">
        <v>1423.8000000000002</v>
      </c>
      <c r="H26" s="382">
        <v>1506</v>
      </c>
      <c r="I26" s="382">
        <v>1525.5499999999997</v>
      </c>
      <c r="J26" s="382">
        <v>1547.1</v>
      </c>
      <c r="K26" s="381">
        <v>1504</v>
      </c>
      <c r="L26" s="381">
        <v>1462.9</v>
      </c>
      <c r="M26" s="381">
        <v>4.31975</v>
      </c>
      <c r="N26" s="1"/>
      <c r="O26" s="1"/>
    </row>
    <row r="27" spans="1:15" ht="12.75" customHeight="1">
      <c r="A27" s="33">
        <v>17</v>
      </c>
      <c r="B27" s="440" t="s">
        <v>292</v>
      </c>
      <c r="C27" s="381">
        <v>1922.6</v>
      </c>
      <c r="D27" s="382">
        <v>1909.8833333333332</v>
      </c>
      <c r="E27" s="382">
        <v>1875.7666666666664</v>
      </c>
      <c r="F27" s="382">
        <v>1828.9333333333332</v>
      </c>
      <c r="G27" s="382">
        <v>1794.8166666666664</v>
      </c>
      <c r="H27" s="382">
        <v>1956.7166666666665</v>
      </c>
      <c r="I27" s="382">
        <v>1990.8333333333333</v>
      </c>
      <c r="J27" s="382">
        <v>2037.6666666666665</v>
      </c>
      <c r="K27" s="381">
        <v>1944</v>
      </c>
      <c r="L27" s="381">
        <v>1863.05</v>
      </c>
      <c r="M27" s="381">
        <v>0.42765999999999998</v>
      </c>
      <c r="N27" s="1"/>
      <c r="O27" s="1"/>
    </row>
    <row r="28" spans="1:15" ht="12.75" customHeight="1">
      <c r="A28" s="33">
        <v>18</v>
      </c>
      <c r="B28" s="440" t="s">
        <v>244</v>
      </c>
      <c r="C28" s="381">
        <v>2305.6</v>
      </c>
      <c r="D28" s="382">
        <v>2299.8833333333337</v>
      </c>
      <c r="E28" s="382">
        <v>2280.7666666666673</v>
      </c>
      <c r="F28" s="382">
        <v>2255.9333333333338</v>
      </c>
      <c r="G28" s="382">
        <v>2236.8166666666675</v>
      </c>
      <c r="H28" s="382">
        <v>2324.7166666666672</v>
      </c>
      <c r="I28" s="382">
        <v>2343.833333333333</v>
      </c>
      <c r="J28" s="382">
        <v>2368.666666666667</v>
      </c>
      <c r="K28" s="381">
        <v>2319</v>
      </c>
      <c r="L28" s="381">
        <v>2275.0500000000002</v>
      </c>
      <c r="M28" s="381">
        <v>0.30356</v>
      </c>
      <c r="N28" s="1"/>
      <c r="O28" s="1"/>
    </row>
    <row r="29" spans="1:15" ht="12.75" customHeight="1">
      <c r="A29" s="33">
        <v>19</v>
      </c>
      <c r="B29" s="440" t="s">
        <v>299</v>
      </c>
      <c r="C29" s="381">
        <v>106.1</v>
      </c>
      <c r="D29" s="382">
        <v>107.41666666666667</v>
      </c>
      <c r="E29" s="382">
        <v>104.23333333333335</v>
      </c>
      <c r="F29" s="382">
        <v>102.36666666666667</v>
      </c>
      <c r="G29" s="382">
        <v>99.183333333333351</v>
      </c>
      <c r="H29" s="382">
        <v>109.28333333333335</v>
      </c>
      <c r="I29" s="382">
        <v>112.46666666666665</v>
      </c>
      <c r="J29" s="382">
        <v>114.33333333333334</v>
      </c>
      <c r="K29" s="381">
        <v>110.6</v>
      </c>
      <c r="L29" s="381">
        <v>105.55</v>
      </c>
      <c r="M29" s="381">
        <v>2.234</v>
      </c>
      <c r="N29" s="1"/>
      <c r="O29" s="1"/>
    </row>
    <row r="30" spans="1:15" ht="12.75" customHeight="1">
      <c r="A30" s="33">
        <v>20</v>
      </c>
      <c r="B30" s="440" t="s">
        <v>48</v>
      </c>
      <c r="C30" s="381">
        <v>3577.5</v>
      </c>
      <c r="D30" s="382">
        <v>3607.5833333333335</v>
      </c>
      <c r="E30" s="382">
        <v>3540.2666666666669</v>
      </c>
      <c r="F30" s="382">
        <v>3503.0333333333333</v>
      </c>
      <c r="G30" s="382">
        <v>3435.7166666666667</v>
      </c>
      <c r="H30" s="382">
        <v>3644.8166666666671</v>
      </c>
      <c r="I30" s="382">
        <v>3712.1333333333337</v>
      </c>
      <c r="J30" s="382">
        <v>3749.3666666666672</v>
      </c>
      <c r="K30" s="381">
        <v>3674.9</v>
      </c>
      <c r="L30" s="381">
        <v>3570.35</v>
      </c>
      <c r="M30" s="381">
        <v>0.73717999999999995</v>
      </c>
      <c r="N30" s="1"/>
      <c r="O30" s="1"/>
    </row>
    <row r="31" spans="1:15" ht="12.75" customHeight="1">
      <c r="A31" s="33">
        <v>21</v>
      </c>
      <c r="B31" s="440" t="s">
        <v>300</v>
      </c>
      <c r="C31" s="381">
        <v>3686.6</v>
      </c>
      <c r="D31" s="382">
        <v>3701.8666666666663</v>
      </c>
      <c r="E31" s="382">
        <v>3653.7833333333328</v>
      </c>
      <c r="F31" s="382">
        <v>3620.9666666666667</v>
      </c>
      <c r="G31" s="382">
        <v>3572.8833333333332</v>
      </c>
      <c r="H31" s="382">
        <v>3734.6833333333325</v>
      </c>
      <c r="I31" s="382">
        <v>3782.7666666666655</v>
      </c>
      <c r="J31" s="382">
        <v>3815.5833333333321</v>
      </c>
      <c r="K31" s="381">
        <v>3749.95</v>
      </c>
      <c r="L31" s="381">
        <v>3669.05</v>
      </c>
      <c r="M31" s="381">
        <v>0.31172</v>
      </c>
      <c r="N31" s="1"/>
      <c r="O31" s="1"/>
    </row>
    <row r="32" spans="1:15" ht="12.75" customHeight="1">
      <c r="A32" s="33">
        <v>22</v>
      </c>
      <c r="B32" s="440" t="s">
        <v>301</v>
      </c>
      <c r="C32" s="381">
        <v>34</v>
      </c>
      <c r="D32" s="382">
        <v>33.316666666666663</v>
      </c>
      <c r="E32" s="382">
        <v>30.833333333333329</v>
      </c>
      <c r="F32" s="382">
        <v>27.666666666666664</v>
      </c>
      <c r="G32" s="382">
        <v>25.18333333333333</v>
      </c>
      <c r="H32" s="382">
        <v>36.483333333333327</v>
      </c>
      <c r="I32" s="382">
        <v>38.966666666666661</v>
      </c>
      <c r="J32" s="382">
        <v>42.133333333333326</v>
      </c>
      <c r="K32" s="381">
        <v>35.799999999999997</v>
      </c>
      <c r="L32" s="381">
        <v>30.15</v>
      </c>
      <c r="M32" s="381">
        <v>1576.3559499999999</v>
      </c>
      <c r="N32" s="1"/>
      <c r="O32" s="1"/>
    </row>
    <row r="33" spans="1:15" ht="12.75" customHeight="1">
      <c r="A33" s="33">
        <v>23</v>
      </c>
      <c r="B33" s="440" t="s">
        <v>50</v>
      </c>
      <c r="C33" s="381">
        <v>657.65</v>
      </c>
      <c r="D33" s="382">
        <v>654.31666666666672</v>
      </c>
      <c r="E33" s="382">
        <v>644.03333333333342</v>
      </c>
      <c r="F33" s="382">
        <v>630.41666666666674</v>
      </c>
      <c r="G33" s="382">
        <v>620.13333333333344</v>
      </c>
      <c r="H33" s="382">
        <v>667.93333333333339</v>
      </c>
      <c r="I33" s="382">
        <v>678.2166666666667</v>
      </c>
      <c r="J33" s="382">
        <v>691.83333333333337</v>
      </c>
      <c r="K33" s="381">
        <v>664.6</v>
      </c>
      <c r="L33" s="381">
        <v>640.70000000000005</v>
      </c>
      <c r="M33" s="381">
        <v>25.41854</v>
      </c>
      <c r="N33" s="1"/>
      <c r="O33" s="1"/>
    </row>
    <row r="34" spans="1:15" ht="12.75" customHeight="1">
      <c r="A34" s="33">
        <v>24</v>
      </c>
      <c r="B34" s="440" t="s">
        <v>302</v>
      </c>
      <c r="C34" s="381">
        <v>3483.3</v>
      </c>
      <c r="D34" s="382">
        <v>3455.6666666666665</v>
      </c>
      <c r="E34" s="382">
        <v>3401.333333333333</v>
      </c>
      <c r="F34" s="382">
        <v>3319.3666666666663</v>
      </c>
      <c r="G34" s="382">
        <v>3265.0333333333328</v>
      </c>
      <c r="H34" s="382">
        <v>3537.6333333333332</v>
      </c>
      <c r="I34" s="382">
        <v>3591.9666666666662</v>
      </c>
      <c r="J34" s="382">
        <v>3673.9333333333334</v>
      </c>
      <c r="K34" s="381">
        <v>3510</v>
      </c>
      <c r="L34" s="381">
        <v>3373.7</v>
      </c>
      <c r="M34" s="381">
        <v>0.47669</v>
      </c>
      <c r="N34" s="1"/>
      <c r="O34" s="1"/>
    </row>
    <row r="35" spans="1:15" ht="12.75" customHeight="1">
      <c r="A35" s="33">
        <v>25</v>
      </c>
      <c r="B35" s="440" t="s">
        <v>51</v>
      </c>
      <c r="C35" s="381">
        <v>407.8</v>
      </c>
      <c r="D35" s="382">
        <v>403.83333333333331</v>
      </c>
      <c r="E35" s="382">
        <v>398.96666666666664</v>
      </c>
      <c r="F35" s="382">
        <v>390.13333333333333</v>
      </c>
      <c r="G35" s="382">
        <v>385.26666666666665</v>
      </c>
      <c r="H35" s="382">
        <v>412.66666666666663</v>
      </c>
      <c r="I35" s="382">
        <v>417.5333333333333</v>
      </c>
      <c r="J35" s="382">
        <v>426.36666666666662</v>
      </c>
      <c r="K35" s="381">
        <v>408.7</v>
      </c>
      <c r="L35" s="381">
        <v>395</v>
      </c>
      <c r="M35" s="381">
        <v>30.57067</v>
      </c>
      <c r="N35" s="1"/>
      <c r="O35" s="1"/>
    </row>
    <row r="36" spans="1:15" ht="12.75" customHeight="1">
      <c r="A36" s="33">
        <v>26</v>
      </c>
      <c r="B36" s="440" t="s">
        <v>860</v>
      </c>
      <c r="C36" s="381">
        <v>1358.6</v>
      </c>
      <c r="D36" s="382">
        <v>1355.3333333333333</v>
      </c>
      <c r="E36" s="382">
        <v>1325.9166666666665</v>
      </c>
      <c r="F36" s="382">
        <v>1293.2333333333333</v>
      </c>
      <c r="G36" s="382">
        <v>1263.8166666666666</v>
      </c>
      <c r="H36" s="382">
        <v>1388.0166666666664</v>
      </c>
      <c r="I36" s="382">
        <v>1417.4333333333329</v>
      </c>
      <c r="J36" s="382">
        <v>1450.1166666666663</v>
      </c>
      <c r="K36" s="381">
        <v>1384.75</v>
      </c>
      <c r="L36" s="381">
        <v>1322.65</v>
      </c>
      <c r="M36" s="381">
        <v>14.379189999999999</v>
      </c>
      <c r="N36" s="1"/>
      <c r="O36" s="1"/>
    </row>
    <row r="37" spans="1:15" ht="12.75" customHeight="1">
      <c r="A37" s="33">
        <v>27</v>
      </c>
      <c r="B37" s="440" t="s">
        <v>817</v>
      </c>
      <c r="C37" s="381">
        <v>1050.5999999999999</v>
      </c>
      <c r="D37" s="382">
        <v>1044.2</v>
      </c>
      <c r="E37" s="382">
        <v>1026.4000000000001</v>
      </c>
      <c r="F37" s="382">
        <v>1002.2</v>
      </c>
      <c r="G37" s="382">
        <v>984.40000000000009</v>
      </c>
      <c r="H37" s="382">
        <v>1068.4000000000001</v>
      </c>
      <c r="I37" s="382">
        <v>1086.1999999999998</v>
      </c>
      <c r="J37" s="382">
        <v>1110.4000000000001</v>
      </c>
      <c r="K37" s="381">
        <v>1062</v>
      </c>
      <c r="L37" s="381">
        <v>1020</v>
      </c>
      <c r="M37" s="381">
        <v>1.4739899999999999</v>
      </c>
      <c r="N37" s="1"/>
      <c r="O37" s="1"/>
    </row>
    <row r="38" spans="1:15" ht="12.75" customHeight="1">
      <c r="A38" s="33">
        <v>28</v>
      </c>
      <c r="B38" s="440" t="s">
        <v>293</v>
      </c>
      <c r="C38" s="381">
        <v>964.15</v>
      </c>
      <c r="D38" s="382">
        <v>955</v>
      </c>
      <c r="E38" s="382">
        <v>944.15</v>
      </c>
      <c r="F38" s="382">
        <v>924.15</v>
      </c>
      <c r="G38" s="382">
        <v>913.3</v>
      </c>
      <c r="H38" s="382">
        <v>975</v>
      </c>
      <c r="I38" s="382">
        <v>985.84999999999991</v>
      </c>
      <c r="J38" s="382">
        <v>1005.85</v>
      </c>
      <c r="K38" s="381">
        <v>965.85</v>
      </c>
      <c r="L38" s="381">
        <v>935</v>
      </c>
      <c r="M38" s="381">
        <v>4.2329400000000001</v>
      </c>
      <c r="N38" s="1"/>
      <c r="O38" s="1"/>
    </row>
    <row r="39" spans="1:15" ht="12.75" customHeight="1">
      <c r="A39" s="33">
        <v>29</v>
      </c>
      <c r="B39" s="440" t="s">
        <v>52</v>
      </c>
      <c r="C39" s="381">
        <v>799</v>
      </c>
      <c r="D39" s="382">
        <v>799.9</v>
      </c>
      <c r="E39" s="382">
        <v>789.94999999999993</v>
      </c>
      <c r="F39" s="382">
        <v>780.9</v>
      </c>
      <c r="G39" s="382">
        <v>770.94999999999993</v>
      </c>
      <c r="H39" s="382">
        <v>808.94999999999993</v>
      </c>
      <c r="I39" s="382">
        <v>818.9</v>
      </c>
      <c r="J39" s="382">
        <v>827.94999999999993</v>
      </c>
      <c r="K39" s="381">
        <v>809.85</v>
      </c>
      <c r="L39" s="381">
        <v>790.85</v>
      </c>
      <c r="M39" s="381">
        <v>2.1472199999999999</v>
      </c>
      <c r="N39" s="1"/>
      <c r="O39" s="1"/>
    </row>
    <row r="40" spans="1:15" ht="12.75" customHeight="1">
      <c r="A40" s="33">
        <v>30</v>
      </c>
      <c r="B40" s="440" t="s">
        <v>53</v>
      </c>
      <c r="C40" s="381">
        <v>4911.75</v>
      </c>
      <c r="D40" s="382">
        <v>4932.1500000000005</v>
      </c>
      <c r="E40" s="382">
        <v>4879.6000000000013</v>
      </c>
      <c r="F40" s="382">
        <v>4847.4500000000007</v>
      </c>
      <c r="G40" s="382">
        <v>4794.9000000000015</v>
      </c>
      <c r="H40" s="382">
        <v>4964.3000000000011</v>
      </c>
      <c r="I40" s="382">
        <v>5016.8500000000004</v>
      </c>
      <c r="J40" s="382">
        <v>5049.0000000000009</v>
      </c>
      <c r="K40" s="381">
        <v>4984.7</v>
      </c>
      <c r="L40" s="381">
        <v>4900</v>
      </c>
      <c r="M40" s="381">
        <v>3.3707699999999998</v>
      </c>
      <c r="N40" s="1"/>
      <c r="O40" s="1"/>
    </row>
    <row r="41" spans="1:15" ht="12.75" customHeight="1">
      <c r="A41" s="33">
        <v>31</v>
      </c>
      <c r="B41" s="440" t="s">
        <v>54</v>
      </c>
      <c r="C41" s="381">
        <v>243.45</v>
      </c>
      <c r="D41" s="382">
        <v>239.71666666666667</v>
      </c>
      <c r="E41" s="382">
        <v>235.43333333333334</v>
      </c>
      <c r="F41" s="382">
        <v>227.41666666666666</v>
      </c>
      <c r="G41" s="382">
        <v>223.13333333333333</v>
      </c>
      <c r="H41" s="382">
        <v>247.73333333333335</v>
      </c>
      <c r="I41" s="382">
        <v>252.01666666666671</v>
      </c>
      <c r="J41" s="382">
        <v>260.03333333333336</v>
      </c>
      <c r="K41" s="381">
        <v>244</v>
      </c>
      <c r="L41" s="381">
        <v>231.7</v>
      </c>
      <c r="M41" s="381">
        <v>70.507810000000006</v>
      </c>
      <c r="N41" s="1"/>
      <c r="O41" s="1"/>
    </row>
    <row r="42" spans="1:15" ht="12.75" customHeight="1">
      <c r="A42" s="33">
        <v>32</v>
      </c>
      <c r="B42" s="440" t="s">
        <v>303</v>
      </c>
      <c r="C42" s="381">
        <v>561.9</v>
      </c>
      <c r="D42" s="382">
        <v>570.51666666666665</v>
      </c>
      <c r="E42" s="382">
        <v>548.38333333333333</v>
      </c>
      <c r="F42" s="382">
        <v>534.86666666666667</v>
      </c>
      <c r="G42" s="382">
        <v>512.73333333333335</v>
      </c>
      <c r="H42" s="382">
        <v>584.0333333333333</v>
      </c>
      <c r="I42" s="382">
        <v>606.16666666666652</v>
      </c>
      <c r="J42" s="382">
        <v>619.68333333333328</v>
      </c>
      <c r="K42" s="381">
        <v>592.65</v>
      </c>
      <c r="L42" s="381">
        <v>557</v>
      </c>
      <c r="M42" s="381">
        <v>2.5724999999999998</v>
      </c>
      <c r="N42" s="1"/>
      <c r="O42" s="1"/>
    </row>
    <row r="43" spans="1:15" ht="12.75" customHeight="1">
      <c r="A43" s="33">
        <v>33</v>
      </c>
      <c r="B43" s="440" t="s">
        <v>304</v>
      </c>
      <c r="C43" s="381">
        <v>104.15</v>
      </c>
      <c r="D43" s="382">
        <v>104.46666666666665</v>
      </c>
      <c r="E43" s="382">
        <v>103.43333333333331</v>
      </c>
      <c r="F43" s="382">
        <v>102.71666666666665</v>
      </c>
      <c r="G43" s="382">
        <v>101.68333333333331</v>
      </c>
      <c r="H43" s="382">
        <v>105.18333333333331</v>
      </c>
      <c r="I43" s="382">
        <v>106.21666666666664</v>
      </c>
      <c r="J43" s="382">
        <v>106.93333333333331</v>
      </c>
      <c r="K43" s="381">
        <v>105.5</v>
      </c>
      <c r="L43" s="381">
        <v>103.75</v>
      </c>
      <c r="M43" s="381">
        <v>7.9646400000000002</v>
      </c>
      <c r="N43" s="1"/>
      <c r="O43" s="1"/>
    </row>
    <row r="44" spans="1:15" ht="12.75" customHeight="1">
      <c r="A44" s="33">
        <v>34</v>
      </c>
      <c r="B44" s="440" t="s">
        <v>55</v>
      </c>
      <c r="C44" s="381">
        <v>139.30000000000001</v>
      </c>
      <c r="D44" s="382">
        <v>139.58333333333334</v>
      </c>
      <c r="E44" s="382">
        <v>137.26666666666668</v>
      </c>
      <c r="F44" s="382">
        <v>135.23333333333335</v>
      </c>
      <c r="G44" s="382">
        <v>132.91666666666669</v>
      </c>
      <c r="H44" s="382">
        <v>141.61666666666667</v>
      </c>
      <c r="I44" s="382">
        <v>143.93333333333334</v>
      </c>
      <c r="J44" s="382">
        <v>145.96666666666667</v>
      </c>
      <c r="K44" s="381">
        <v>141.9</v>
      </c>
      <c r="L44" s="381">
        <v>137.55000000000001</v>
      </c>
      <c r="M44" s="381">
        <v>201.67028999999999</v>
      </c>
      <c r="N44" s="1"/>
      <c r="O44" s="1"/>
    </row>
    <row r="45" spans="1:15" ht="12.75" customHeight="1">
      <c r="A45" s="33">
        <v>35</v>
      </c>
      <c r="B45" s="440" t="s">
        <v>57</v>
      </c>
      <c r="C45" s="381">
        <v>3378.65</v>
      </c>
      <c r="D45" s="382">
        <v>3366.2166666666667</v>
      </c>
      <c r="E45" s="382">
        <v>3333.4333333333334</v>
      </c>
      <c r="F45" s="382">
        <v>3288.2166666666667</v>
      </c>
      <c r="G45" s="382">
        <v>3255.4333333333334</v>
      </c>
      <c r="H45" s="382">
        <v>3411.4333333333334</v>
      </c>
      <c r="I45" s="382">
        <v>3444.2166666666672</v>
      </c>
      <c r="J45" s="382">
        <v>3489.4333333333334</v>
      </c>
      <c r="K45" s="381">
        <v>3399</v>
      </c>
      <c r="L45" s="381">
        <v>3321</v>
      </c>
      <c r="M45" s="381">
        <v>11.03159</v>
      </c>
      <c r="N45" s="1"/>
      <c r="O45" s="1"/>
    </row>
    <row r="46" spans="1:15" ht="12.75" customHeight="1">
      <c r="A46" s="33">
        <v>36</v>
      </c>
      <c r="B46" s="440" t="s">
        <v>305</v>
      </c>
      <c r="C46" s="381">
        <v>188.75</v>
      </c>
      <c r="D46" s="382">
        <v>187.46666666666667</v>
      </c>
      <c r="E46" s="382">
        <v>184.98333333333335</v>
      </c>
      <c r="F46" s="382">
        <v>181.21666666666667</v>
      </c>
      <c r="G46" s="382">
        <v>178.73333333333335</v>
      </c>
      <c r="H46" s="382">
        <v>191.23333333333335</v>
      </c>
      <c r="I46" s="382">
        <v>193.71666666666664</v>
      </c>
      <c r="J46" s="382">
        <v>197.48333333333335</v>
      </c>
      <c r="K46" s="381">
        <v>189.95</v>
      </c>
      <c r="L46" s="381">
        <v>183.7</v>
      </c>
      <c r="M46" s="381">
        <v>5.1761600000000003</v>
      </c>
      <c r="N46" s="1"/>
      <c r="O46" s="1"/>
    </row>
    <row r="47" spans="1:15" ht="12.75" customHeight="1">
      <c r="A47" s="33">
        <v>37</v>
      </c>
      <c r="B47" s="440" t="s">
        <v>307</v>
      </c>
      <c r="C47" s="381">
        <v>2465.1</v>
      </c>
      <c r="D47" s="382">
        <v>2482.4999999999995</v>
      </c>
      <c r="E47" s="382">
        <v>2440.0499999999993</v>
      </c>
      <c r="F47" s="382">
        <v>2414.9999999999995</v>
      </c>
      <c r="G47" s="382">
        <v>2372.5499999999993</v>
      </c>
      <c r="H47" s="382">
        <v>2507.5499999999993</v>
      </c>
      <c r="I47" s="382">
        <v>2549.9999999999991</v>
      </c>
      <c r="J47" s="382">
        <v>2575.0499999999993</v>
      </c>
      <c r="K47" s="381">
        <v>2524.9499999999998</v>
      </c>
      <c r="L47" s="381">
        <v>2457.4499999999998</v>
      </c>
      <c r="M47" s="381">
        <v>4.2822899999999997</v>
      </c>
      <c r="N47" s="1"/>
      <c r="O47" s="1"/>
    </row>
    <row r="48" spans="1:15" ht="12.75" customHeight="1">
      <c r="A48" s="33">
        <v>38</v>
      </c>
      <c r="B48" s="440" t="s">
        <v>306</v>
      </c>
      <c r="C48" s="381">
        <v>3018.55</v>
      </c>
      <c r="D48" s="382">
        <v>3035.9166666666665</v>
      </c>
      <c r="E48" s="382">
        <v>2992.6333333333332</v>
      </c>
      <c r="F48" s="382">
        <v>2966.7166666666667</v>
      </c>
      <c r="G48" s="382">
        <v>2923.4333333333334</v>
      </c>
      <c r="H48" s="382">
        <v>3061.833333333333</v>
      </c>
      <c r="I48" s="382">
        <v>3105.1166666666668</v>
      </c>
      <c r="J48" s="382">
        <v>3131.0333333333328</v>
      </c>
      <c r="K48" s="381">
        <v>3079.2</v>
      </c>
      <c r="L48" s="381">
        <v>3010</v>
      </c>
      <c r="M48" s="381">
        <v>0.15884999999999999</v>
      </c>
      <c r="N48" s="1"/>
      <c r="O48" s="1"/>
    </row>
    <row r="49" spans="1:15" ht="12.75" customHeight="1">
      <c r="A49" s="33">
        <v>39</v>
      </c>
      <c r="B49" s="440" t="s">
        <v>241</v>
      </c>
      <c r="C49" s="381">
        <v>1798.8</v>
      </c>
      <c r="D49" s="382">
        <v>1805</v>
      </c>
      <c r="E49" s="382">
        <v>1770</v>
      </c>
      <c r="F49" s="382">
        <v>1741.2</v>
      </c>
      <c r="G49" s="382">
        <v>1706.2</v>
      </c>
      <c r="H49" s="382">
        <v>1833.8</v>
      </c>
      <c r="I49" s="382">
        <v>1868.8</v>
      </c>
      <c r="J49" s="382">
        <v>1897.6</v>
      </c>
      <c r="K49" s="381">
        <v>1840</v>
      </c>
      <c r="L49" s="381">
        <v>1776.2</v>
      </c>
      <c r="M49" s="381">
        <v>1.9801</v>
      </c>
      <c r="N49" s="1"/>
      <c r="O49" s="1"/>
    </row>
    <row r="50" spans="1:15" ht="12.75" customHeight="1">
      <c r="A50" s="33">
        <v>40</v>
      </c>
      <c r="B50" s="440" t="s">
        <v>308</v>
      </c>
      <c r="C50" s="381">
        <v>10663.45</v>
      </c>
      <c r="D50" s="382">
        <v>10595.5</v>
      </c>
      <c r="E50" s="382">
        <v>10468</v>
      </c>
      <c r="F50" s="382">
        <v>10272.549999999999</v>
      </c>
      <c r="G50" s="382">
        <v>10145.049999999999</v>
      </c>
      <c r="H50" s="382">
        <v>10790.95</v>
      </c>
      <c r="I50" s="382">
        <v>10918.45</v>
      </c>
      <c r="J50" s="382">
        <v>11113.900000000001</v>
      </c>
      <c r="K50" s="381">
        <v>10723</v>
      </c>
      <c r="L50" s="381">
        <v>10400.049999999999</v>
      </c>
      <c r="M50" s="381">
        <v>0.38804</v>
      </c>
      <c r="N50" s="1"/>
      <c r="O50" s="1"/>
    </row>
    <row r="51" spans="1:15" ht="12.75" customHeight="1">
      <c r="A51" s="33">
        <v>41</v>
      </c>
      <c r="B51" s="440" t="s">
        <v>59</v>
      </c>
      <c r="C51" s="381">
        <v>1273.9000000000001</v>
      </c>
      <c r="D51" s="382">
        <v>1272.8333333333335</v>
      </c>
      <c r="E51" s="382">
        <v>1260.7166666666669</v>
      </c>
      <c r="F51" s="382">
        <v>1247.5333333333335</v>
      </c>
      <c r="G51" s="382">
        <v>1235.416666666667</v>
      </c>
      <c r="H51" s="382">
        <v>1286.0166666666669</v>
      </c>
      <c r="I51" s="382">
        <v>1298.1333333333337</v>
      </c>
      <c r="J51" s="382">
        <v>1311.3166666666668</v>
      </c>
      <c r="K51" s="381">
        <v>1284.95</v>
      </c>
      <c r="L51" s="381">
        <v>1259.6500000000001</v>
      </c>
      <c r="M51" s="381">
        <v>7.4704600000000001</v>
      </c>
      <c r="N51" s="1"/>
      <c r="O51" s="1"/>
    </row>
    <row r="52" spans="1:15" ht="12.75" customHeight="1">
      <c r="A52" s="33">
        <v>42</v>
      </c>
      <c r="B52" s="440" t="s">
        <v>60</v>
      </c>
      <c r="C52" s="381">
        <v>685.8</v>
      </c>
      <c r="D52" s="382">
        <v>690.01666666666677</v>
      </c>
      <c r="E52" s="382">
        <v>680.28333333333353</v>
      </c>
      <c r="F52" s="382">
        <v>674.76666666666677</v>
      </c>
      <c r="G52" s="382">
        <v>665.03333333333353</v>
      </c>
      <c r="H52" s="382">
        <v>695.53333333333353</v>
      </c>
      <c r="I52" s="382">
        <v>705.26666666666688</v>
      </c>
      <c r="J52" s="382">
        <v>710.78333333333353</v>
      </c>
      <c r="K52" s="381">
        <v>699.75</v>
      </c>
      <c r="L52" s="381">
        <v>684.5</v>
      </c>
      <c r="M52" s="381">
        <v>22.286269999999998</v>
      </c>
      <c r="N52" s="1"/>
      <c r="O52" s="1"/>
    </row>
    <row r="53" spans="1:15" ht="12.75" customHeight="1">
      <c r="A53" s="33">
        <v>43</v>
      </c>
      <c r="B53" s="440" t="s">
        <v>309</v>
      </c>
      <c r="C53" s="381">
        <v>622.35</v>
      </c>
      <c r="D53" s="382">
        <v>624.86666666666667</v>
      </c>
      <c r="E53" s="382">
        <v>617.7833333333333</v>
      </c>
      <c r="F53" s="382">
        <v>613.21666666666658</v>
      </c>
      <c r="G53" s="382">
        <v>606.13333333333321</v>
      </c>
      <c r="H53" s="382">
        <v>629.43333333333339</v>
      </c>
      <c r="I53" s="382">
        <v>636.51666666666665</v>
      </c>
      <c r="J53" s="382">
        <v>641.08333333333348</v>
      </c>
      <c r="K53" s="381">
        <v>631.95000000000005</v>
      </c>
      <c r="L53" s="381">
        <v>620.29999999999995</v>
      </c>
      <c r="M53" s="381">
        <v>1.5502400000000001</v>
      </c>
      <c r="N53" s="1"/>
      <c r="O53" s="1"/>
    </row>
    <row r="54" spans="1:15" ht="12.75" customHeight="1">
      <c r="A54" s="33">
        <v>44</v>
      </c>
      <c r="B54" s="440" t="s">
        <v>61</v>
      </c>
      <c r="C54" s="381">
        <v>712.65</v>
      </c>
      <c r="D54" s="382">
        <v>714.25</v>
      </c>
      <c r="E54" s="382">
        <v>707.9</v>
      </c>
      <c r="F54" s="382">
        <v>703.15</v>
      </c>
      <c r="G54" s="382">
        <v>696.8</v>
      </c>
      <c r="H54" s="382">
        <v>719</v>
      </c>
      <c r="I54" s="382">
        <v>725.34999999999991</v>
      </c>
      <c r="J54" s="382">
        <v>730.1</v>
      </c>
      <c r="K54" s="381">
        <v>720.6</v>
      </c>
      <c r="L54" s="381">
        <v>709.5</v>
      </c>
      <c r="M54" s="381">
        <v>196.80556999999999</v>
      </c>
      <c r="N54" s="1"/>
      <c r="O54" s="1"/>
    </row>
    <row r="55" spans="1:15" ht="12.75" customHeight="1">
      <c r="A55" s="33">
        <v>45</v>
      </c>
      <c r="B55" s="440" t="s">
        <v>62</v>
      </c>
      <c r="C55" s="381">
        <v>3489.75</v>
      </c>
      <c r="D55" s="382">
        <v>3483.6</v>
      </c>
      <c r="E55" s="382">
        <v>3440.2</v>
      </c>
      <c r="F55" s="382">
        <v>3390.65</v>
      </c>
      <c r="G55" s="382">
        <v>3347.25</v>
      </c>
      <c r="H55" s="382">
        <v>3533.1499999999996</v>
      </c>
      <c r="I55" s="382">
        <v>3576.55</v>
      </c>
      <c r="J55" s="382">
        <v>3626.0999999999995</v>
      </c>
      <c r="K55" s="381">
        <v>3527</v>
      </c>
      <c r="L55" s="381">
        <v>3434.05</v>
      </c>
      <c r="M55" s="381">
        <v>6.4627100000000004</v>
      </c>
      <c r="N55" s="1"/>
      <c r="O55" s="1"/>
    </row>
    <row r="56" spans="1:15" ht="12.75" customHeight="1">
      <c r="A56" s="33">
        <v>46</v>
      </c>
      <c r="B56" s="440" t="s">
        <v>313</v>
      </c>
      <c r="C56" s="381">
        <v>194</v>
      </c>
      <c r="D56" s="382">
        <v>194.76666666666665</v>
      </c>
      <c r="E56" s="382">
        <v>192.73333333333329</v>
      </c>
      <c r="F56" s="382">
        <v>191.46666666666664</v>
      </c>
      <c r="G56" s="382">
        <v>189.43333333333328</v>
      </c>
      <c r="H56" s="382">
        <v>196.0333333333333</v>
      </c>
      <c r="I56" s="382">
        <v>198.06666666666666</v>
      </c>
      <c r="J56" s="382">
        <v>199.33333333333331</v>
      </c>
      <c r="K56" s="381">
        <v>196.8</v>
      </c>
      <c r="L56" s="381">
        <v>193.5</v>
      </c>
      <c r="M56" s="381">
        <v>9.7911900000000003</v>
      </c>
      <c r="N56" s="1"/>
      <c r="O56" s="1"/>
    </row>
    <row r="57" spans="1:15" ht="12.75" customHeight="1">
      <c r="A57" s="33">
        <v>47</v>
      </c>
      <c r="B57" s="440" t="s">
        <v>314</v>
      </c>
      <c r="C57" s="381">
        <v>1242.5</v>
      </c>
      <c r="D57" s="382">
        <v>1238.9166666666667</v>
      </c>
      <c r="E57" s="382">
        <v>1229.8333333333335</v>
      </c>
      <c r="F57" s="382">
        <v>1217.1666666666667</v>
      </c>
      <c r="G57" s="382">
        <v>1208.0833333333335</v>
      </c>
      <c r="H57" s="382">
        <v>1251.5833333333335</v>
      </c>
      <c r="I57" s="382">
        <v>1260.666666666667</v>
      </c>
      <c r="J57" s="382">
        <v>1273.3333333333335</v>
      </c>
      <c r="K57" s="381">
        <v>1248</v>
      </c>
      <c r="L57" s="381">
        <v>1226.25</v>
      </c>
      <c r="M57" s="381">
        <v>1.0410900000000001</v>
      </c>
      <c r="N57" s="1"/>
      <c r="O57" s="1"/>
    </row>
    <row r="58" spans="1:15" ht="12.75" customHeight="1">
      <c r="A58" s="33">
        <v>48</v>
      </c>
      <c r="B58" s="440" t="s">
        <v>64</v>
      </c>
      <c r="C58" s="381">
        <v>18370.599999999999</v>
      </c>
      <c r="D58" s="382">
        <v>18342.2</v>
      </c>
      <c r="E58" s="382">
        <v>18249.400000000001</v>
      </c>
      <c r="F58" s="382">
        <v>18128.2</v>
      </c>
      <c r="G58" s="382">
        <v>18035.400000000001</v>
      </c>
      <c r="H58" s="382">
        <v>18463.400000000001</v>
      </c>
      <c r="I58" s="382">
        <v>18556.199999999997</v>
      </c>
      <c r="J58" s="382">
        <v>18677.400000000001</v>
      </c>
      <c r="K58" s="381">
        <v>18435</v>
      </c>
      <c r="L58" s="381">
        <v>18221</v>
      </c>
      <c r="M58" s="381">
        <v>1.35273</v>
      </c>
      <c r="N58" s="1"/>
      <c r="O58" s="1"/>
    </row>
    <row r="59" spans="1:15" ht="12" customHeight="1">
      <c r="A59" s="33">
        <v>49</v>
      </c>
      <c r="B59" s="440" t="s">
        <v>246</v>
      </c>
      <c r="C59" s="381">
        <v>5496.05</v>
      </c>
      <c r="D59" s="382">
        <v>5483.0166666666664</v>
      </c>
      <c r="E59" s="382">
        <v>5448.0333333333328</v>
      </c>
      <c r="F59" s="382">
        <v>5400.0166666666664</v>
      </c>
      <c r="G59" s="382">
        <v>5365.0333333333328</v>
      </c>
      <c r="H59" s="382">
        <v>5531.0333333333328</v>
      </c>
      <c r="I59" s="382">
        <v>5566.0166666666664</v>
      </c>
      <c r="J59" s="382">
        <v>5614.0333333333328</v>
      </c>
      <c r="K59" s="381">
        <v>5518</v>
      </c>
      <c r="L59" s="381">
        <v>5435</v>
      </c>
      <c r="M59" s="381">
        <v>0.24576999999999999</v>
      </c>
      <c r="N59" s="1"/>
      <c r="O59" s="1"/>
    </row>
    <row r="60" spans="1:15" ht="12.75" customHeight="1">
      <c r="A60" s="33">
        <v>50</v>
      </c>
      <c r="B60" s="440" t="s">
        <v>65</v>
      </c>
      <c r="C60" s="381">
        <v>7852.6</v>
      </c>
      <c r="D60" s="382">
        <v>7854.7166666666672</v>
      </c>
      <c r="E60" s="382">
        <v>7799.4333333333343</v>
      </c>
      <c r="F60" s="382">
        <v>7746.2666666666673</v>
      </c>
      <c r="G60" s="382">
        <v>7690.9833333333345</v>
      </c>
      <c r="H60" s="382">
        <v>7907.8833333333341</v>
      </c>
      <c r="I60" s="382">
        <v>7963.166666666667</v>
      </c>
      <c r="J60" s="382">
        <v>8016.3333333333339</v>
      </c>
      <c r="K60" s="381">
        <v>7910</v>
      </c>
      <c r="L60" s="381">
        <v>7801.55</v>
      </c>
      <c r="M60" s="381">
        <v>6.7977400000000001</v>
      </c>
      <c r="N60" s="1"/>
      <c r="O60" s="1"/>
    </row>
    <row r="61" spans="1:15" ht="12.75" customHeight="1">
      <c r="A61" s="33">
        <v>51</v>
      </c>
      <c r="B61" s="440" t="s">
        <v>315</v>
      </c>
      <c r="C61" s="381">
        <v>3645</v>
      </c>
      <c r="D61" s="382">
        <v>3652.4166666666665</v>
      </c>
      <c r="E61" s="382">
        <v>3612.583333333333</v>
      </c>
      <c r="F61" s="382">
        <v>3580.1666666666665</v>
      </c>
      <c r="G61" s="382">
        <v>3540.333333333333</v>
      </c>
      <c r="H61" s="382">
        <v>3684.833333333333</v>
      </c>
      <c r="I61" s="382">
        <v>3724.6666666666661</v>
      </c>
      <c r="J61" s="382">
        <v>3757.083333333333</v>
      </c>
      <c r="K61" s="381">
        <v>3692.25</v>
      </c>
      <c r="L61" s="381">
        <v>3620</v>
      </c>
      <c r="M61" s="381">
        <v>0.35387000000000002</v>
      </c>
      <c r="N61" s="1"/>
      <c r="O61" s="1"/>
    </row>
    <row r="62" spans="1:15" ht="12.75" customHeight="1">
      <c r="A62" s="33">
        <v>52</v>
      </c>
      <c r="B62" s="440" t="s">
        <v>66</v>
      </c>
      <c r="C62" s="381">
        <v>2514.25</v>
      </c>
      <c r="D62" s="382">
        <v>2501.6166666666668</v>
      </c>
      <c r="E62" s="382">
        <v>2482.6833333333334</v>
      </c>
      <c r="F62" s="382">
        <v>2451.1166666666668</v>
      </c>
      <c r="G62" s="382">
        <v>2432.1833333333334</v>
      </c>
      <c r="H62" s="382">
        <v>2533.1833333333334</v>
      </c>
      <c r="I62" s="382">
        <v>2552.1166666666668</v>
      </c>
      <c r="J62" s="382">
        <v>2583.6833333333334</v>
      </c>
      <c r="K62" s="381">
        <v>2520.5500000000002</v>
      </c>
      <c r="L62" s="381">
        <v>2470.0500000000002</v>
      </c>
      <c r="M62" s="381">
        <v>2.1275200000000001</v>
      </c>
      <c r="N62" s="1"/>
      <c r="O62" s="1"/>
    </row>
    <row r="63" spans="1:15" ht="12.75" customHeight="1">
      <c r="A63" s="33">
        <v>53</v>
      </c>
      <c r="B63" s="440" t="s">
        <v>316</v>
      </c>
      <c r="C63" s="381">
        <v>443.05</v>
      </c>
      <c r="D63" s="382">
        <v>441.95</v>
      </c>
      <c r="E63" s="382">
        <v>432.09999999999997</v>
      </c>
      <c r="F63" s="382">
        <v>421.15</v>
      </c>
      <c r="G63" s="382">
        <v>411.29999999999995</v>
      </c>
      <c r="H63" s="382">
        <v>452.9</v>
      </c>
      <c r="I63" s="382">
        <v>462.75</v>
      </c>
      <c r="J63" s="382">
        <v>473.7</v>
      </c>
      <c r="K63" s="381">
        <v>451.8</v>
      </c>
      <c r="L63" s="381">
        <v>431</v>
      </c>
      <c r="M63" s="381">
        <v>38.140630000000002</v>
      </c>
      <c r="N63" s="1"/>
      <c r="O63" s="1"/>
    </row>
    <row r="64" spans="1:15" ht="12.75" customHeight="1">
      <c r="A64" s="33">
        <v>54</v>
      </c>
      <c r="B64" s="440" t="s">
        <v>67</v>
      </c>
      <c r="C64" s="381">
        <v>301.2</v>
      </c>
      <c r="D64" s="382">
        <v>300.36666666666667</v>
      </c>
      <c r="E64" s="382">
        <v>296.98333333333335</v>
      </c>
      <c r="F64" s="382">
        <v>292.76666666666665</v>
      </c>
      <c r="G64" s="382">
        <v>289.38333333333333</v>
      </c>
      <c r="H64" s="382">
        <v>304.58333333333337</v>
      </c>
      <c r="I64" s="382">
        <v>307.9666666666667</v>
      </c>
      <c r="J64" s="382">
        <v>312.18333333333339</v>
      </c>
      <c r="K64" s="381">
        <v>303.75</v>
      </c>
      <c r="L64" s="381">
        <v>296.14999999999998</v>
      </c>
      <c r="M64" s="381">
        <v>83.717060000000004</v>
      </c>
      <c r="N64" s="1"/>
      <c r="O64" s="1"/>
    </row>
    <row r="65" spans="1:15" ht="12.75" customHeight="1">
      <c r="A65" s="33">
        <v>55</v>
      </c>
      <c r="B65" s="440" t="s">
        <v>68</v>
      </c>
      <c r="C65" s="381">
        <v>93.75</v>
      </c>
      <c r="D65" s="382">
        <v>93.866666666666674</v>
      </c>
      <c r="E65" s="382">
        <v>93.033333333333346</v>
      </c>
      <c r="F65" s="382">
        <v>92.316666666666677</v>
      </c>
      <c r="G65" s="382">
        <v>91.483333333333348</v>
      </c>
      <c r="H65" s="382">
        <v>94.583333333333343</v>
      </c>
      <c r="I65" s="382">
        <v>95.416666666666657</v>
      </c>
      <c r="J65" s="382">
        <v>96.13333333333334</v>
      </c>
      <c r="K65" s="381">
        <v>94.7</v>
      </c>
      <c r="L65" s="381">
        <v>93.15</v>
      </c>
      <c r="M65" s="381">
        <v>145.06863000000001</v>
      </c>
      <c r="N65" s="1"/>
      <c r="O65" s="1"/>
    </row>
    <row r="66" spans="1:15" ht="12.75" customHeight="1">
      <c r="A66" s="33">
        <v>56</v>
      </c>
      <c r="B66" s="440" t="s">
        <v>247</v>
      </c>
      <c r="C66" s="381">
        <v>54.35</v>
      </c>
      <c r="D66" s="382">
        <v>54.683333333333337</v>
      </c>
      <c r="E66" s="382">
        <v>53.766666666666673</v>
      </c>
      <c r="F66" s="382">
        <v>53.183333333333337</v>
      </c>
      <c r="G66" s="382">
        <v>52.266666666666673</v>
      </c>
      <c r="H66" s="382">
        <v>55.266666666666673</v>
      </c>
      <c r="I66" s="382">
        <v>56.18333333333333</v>
      </c>
      <c r="J66" s="382">
        <v>56.766666666666673</v>
      </c>
      <c r="K66" s="381">
        <v>55.6</v>
      </c>
      <c r="L66" s="381">
        <v>54.1</v>
      </c>
      <c r="M66" s="381">
        <v>47.347380000000001</v>
      </c>
      <c r="N66" s="1"/>
      <c r="O66" s="1"/>
    </row>
    <row r="67" spans="1:15" ht="12.75" customHeight="1">
      <c r="A67" s="33">
        <v>57</v>
      </c>
      <c r="B67" s="440" t="s">
        <v>310</v>
      </c>
      <c r="C67" s="381">
        <v>3195.55</v>
      </c>
      <c r="D67" s="382">
        <v>3208.4833333333336</v>
      </c>
      <c r="E67" s="382">
        <v>3137.0666666666671</v>
      </c>
      <c r="F67" s="382">
        <v>3078.5833333333335</v>
      </c>
      <c r="G67" s="382">
        <v>3007.166666666667</v>
      </c>
      <c r="H67" s="382">
        <v>3266.9666666666672</v>
      </c>
      <c r="I67" s="382">
        <v>3338.3833333333332</v>
      </c>
      <c r="J67" s="382">
        <v>3396.8666666666672</v>
      </c>
      <c r="K67" s="381">
        <v>3279.9</v>
      </c>
      <c r="L67" s="381">
        <v>3150</v>
      </c>
      <c r="M67" s="381">
        <v>0.48083999999999999</v>
      </c>
      <c r="N67" s="1"/>
      <c r="O67" s="1"/>
    </row>
    <row r="68" spans="1:15" ht="12.75" customHeight="1">
      <c r="A68" s="33">
        <v>58</v>
      </c>
      <c r="B68" s="440" t="s">
        <v>69</v>
      </c>
      <c r="C68" s="381">
        <v>2041.5</v>
      </c>
      <c r="D68" s="382">
        <v>2033.3833333333332</v>
      </c>
      <c r="E68" s="382">
        <v>2015.2666666666664</v>
      </c>
      <c r="F68" s="382">
        <v>1989.0333333333333</v>
      </c>
      <c r="G68" s="382">
        <v>1970.9166666666665</v>
      </c>
      <c r="H68" s="382">
        <v>2059.6166666666663</v>
      </c>
      <c r="I68" s="382">
        <v>2077.7333333333331</v>
      </c>
      <c r="J68" s="382">
        <v>2103.9666666666662</v>
      </c>
      <c r="K68" s="381">
        <v>2051.5</v>
      </c>
      <c r="L68" s="381">
        <v>2007.15</v>
      </c>
      <c r="M68" s="381">
        <v>5.44536</v>
      </c>
      <c r="N68" s="1"/>
      <c r="O68" s="1"/>
    </row>
    <row r="69" spans="1:15" ht="12.75" customHeight="1">
      <c r="A69" s="33">
        <v>59</v>
      </c>
      <c r="B69" s="440" t="s">
        <v>318</v>
      </c>
      <c r="C69" s="381">
        <v>5175.55</v>
      </c>
      <c r="D69" s="382">
        <v>5130.2166666666672</v>
      </c>
      <c r="E69" s="382">
        <v>5059.5833333333339</v>
      </c>
      <c r="F69" s="382">
        <v>4943.6166666666668</v>
      </c>
      <c r="G69" s="382">
        <v>4872.9833333333336</v>
      </c>
      <c r="H69" s="382">
        <v>5246.1833333333343</v>
      </c>
      <c r="I69" s="382">
        <v>5316.8166666666675</v>
      </c>
      <c r="J69" s="382">
        <v>5432.7833333333347</v>
      </c>
      <c r="K69" s="381">
        <v>5200.8500000000004</v>
      </c>
      <c r="L69" s="381">
        <v>5014.25</v>
      </c>
      <c r="M69" s="381">
        <v>0.73336999999999997</v>
      </c>
      <c r="N69" s="1"/>
      <c r="O69" s="1"/>
    </row>
    <row r="70" spans="1:15" ht="12.75" customHeight="1">
      <c r="A70" s="33">
        <v>60</v>
      </c>
      <c r="B70" s="440" t="s">
        <v>248</v>
      </c>
      <c r="C70" s="381">
        <v>1121.5</v>
      </c>
      <c r="D70" s="382">
        <v>1119.2666666666667</v>
      </c>
      <c r="E70" s="382">
        <v>1102.5333333333333</v>
      </c>
      <c r="F70" s="382">
        <v>1083.5666666666666</v>
      </c>
      <c r="G70" s="382">
        <v>1066.8333333333333</v>
      </c>
      <c r="H70" s="382">
        <v>1138.2333333333333</v>
      </c>
      <c r="I70" s="382">
        <v>1154.9666666666665</v>
      </c>
      <c r="J70" s="382">
        <v>1173.9333333333334</v>
      </c>
      <c r="K70" s="381">
        <v>1136</v>
      </c>
      <c r="L70" s="381">
        <v>1100.3</v>
      </c>
      <c r="M70" s="381">
        <v>0.94311</v>
      </c>
      <c r="N70" s="1"/>
      <c r="O70" s="1"/>
    </row>
    <row r="71" spans="1:15" ht="12.75" customHeight="1">
      <c r="A71" s="33">
        <v>61</v>
      </c>
      <c r="B71" s="440" t="s">
        <v>319</v>
      </c>
      <c r="C71" s="381">
        <v>442.1</v>
      </c>
      <c r="D71" s="382">
        <v>445.7</v>
      </c>
      <c r="E71" s="382">
        <v>434.4</v>
      </c>
      <c r="F71" s="382">
        <v>426.7</v>
      </c>
      <c r="G71" s="382">
        <v>415.4</v>
      </c>
      <c r="H71" s="382">
        <v>453.4</v>
      </c>
      <c r="I71" s="382">
        <v>464.70000000000005</v>
      </c>
      <c r="J71" s="382">
        <v>472.4</v>
      </c>
      <c r="K71" s="381">
        <v>457</v>
      </c>
      <c r="L71" s="381">
        <v>438</v>
      </c>
      <c r="M71" s="381">
        <v>8.6223100000000006</v>
      </c>
      <c r="N71" s="1"/>
      <c r="O71" s="1"/>
    </row>
    <row r="72" spans="1:15" ht="12.75" customHeight="1">
      <c r="A72" s="33">
        <v>62</v>
      </c>
      <c r="B72" s="440" t="s">
        <v>71</v>
      </c>
      <c r="C72" s="381">
        <v>216.5</v>
      </c>
      <c r="D72" s="382">
        <v>218.36666666666667</v>
      </c>
      <c r="E72" s="382">
        <v>213.93333333333334</v>
      </c>
      <c r="F72" s="382">
        <v>211.36666666666667</v>
      </c>
      <c r="G72" s="382">
        <v>206.93333333333334</v>
      </c>
      <c r="H72" s="382">
        <v>220.93333333333334</v>
      </c>
      <c r="I72" s="382">
        <v>225.36666666666667</v>
      </c>
      <c r="J72" s="382">
        <v>227.93333333333334</v>
      </c>
      <c r="K72" s="381">
        <v>222.8</v>
      </c>
      <c r="L72" s="381">
        <v>215.8</v>
      </c>
      <c r="M72" s="381">
        <v>96.142960000000002</v>
      </c>
      <c r="N72" s="1"/>
      <c r="O72" s="1"/>
    </row>
    <row r="73" spans="1:15" ht="12.75" customHeight="1">
      <c r="A73" s="33">
        <v>63</v>
      </c>
      <c r="B73" s="440" t="s">
        <v>311</v>
      </c>
      <c r="C73" s="381">
        <v>1862.4</v>
      </c>
      <c r="D73" s="382">
        <v>1887.1333333333332</v>
      </c>
      <c r="E73" s="382">
        <v>1819.2666666666664</v>
      </c>
      <c r="F73" s="382">
        <v>1776.1333333333332</v>
      </c>
      <c r="G73" s="382">
        <v>1708.2666666666664</v>
      </c>
      <c r="H73" s="382">
        <v>1930.2666666666664</v>
      </c>
      <c r="I73" s="382">
        <v>1998.1333333333332</v>
      </c>
      <c r="J73" s="382">
        <v>2041.2666666666664</v>
      </c>
      <c r="K73" s="381">
        <v>1955</v>
      </c>
      <c r="L73" s="381">
        <v>1844</v>
      </c>
      <c r="M73" s="381">
        <v>4.6320399999999999</v>
      </c>
      <c r="N73" s="1"/>
      <c r="O73" s="1"/>
    </row>
    <row r="74" spans="1:15" ht="12.75" customHeight="1">
      <c r="A74" s="33">
        <v>64</v>
      </c>
      <c r="B74" s="440" t="s">
        <v>72</v>
      </c>
      <c r="C74" s="381">
        <v>775.9</v>
      </c>
      <c r="D74" s="382">
        <v>771.04999999999984</v>
      </c>
      <c r="E74" s="382">
        <v>763.39999999999964</v>
      </c>
      <c r="F74" s="382">
        <v>750.89999999999975</v>
      </c>
      <c r="G74" s="382">
        <v>743.24999999999955</v>
      </c>
      <c r="H74" s="382">
        <v>783.54999999999973</v>
      </c>
      <c r="I74" s="382">
        <v>791.2</v>
      </c>
      <c r="J74" s="382">
        <v>803.69999999999982</v>
      </c>
      <c r="K74" s="381">
        <v>778.7</v>
      </c>
      <c r="L74" s="381">
        <v>758.55</v>
      </c>
      <c r="M74" s="381">
        <v>4.00387</v>
      </c>
      <c r="N74" s="1"/>
      <c r="O74" s="1"/>
    </row>
    <row r="75" spans="1:15" ht="12.75" customHeight="1">
      <c r="A75" s="33">
        <v>65</v>
      </c>
      <c r="B75" s="440" t="s">
        <v>73</v>
      </c>
      <c r="C75" s="381">
        <v>775.5</v>
      </c>
      <c r="D75" s="382">
        <v>777.69999999999993</v>
      </c>
      <c r="E75" s="382">
        <v>767.89999999999986</v>
      </c>
      <c r="F75" s="382">
        <v>760.3</v>
      </c>
      <c r="G75" s="382">
        <v>750.49999999999989</v>
      </c>
      <c r="H75" s="382">
        <v>785.29999999999984</v>
      </c>
      <c r="I75" s="382">
        <v>795.0999999999998</v>
      </c>
      <c r="J75" s="382">
        <v>802.69999999999982</v>
      </c>
      <c r="K75" s="381">
        <v>787.5</v>
      </c>
      <c r="L75" s="381">
        <v>770.1</v>
      </c>
      <c r="M75" s="381">
        <v>10.70495</v>
      </c>
      <c r="N75" s="1"/>
      <c r="O75" s="1"/>
    </row>
    <row r="76" spans="1:15" ht="12.75" customHeight="1">
      <c r="A76" s="33">
        <v>66</v>
      </c>
      <c r="B76" s="440" t="s">
        <v>320</v>
      </c>
      <c r="C76" s="381">
        <v>12187.25</v>
      </c>
      <c r="D76" s="382">
        <v>12316.033333333333</v>
      </c>
      <c r="E76" s="382">
        <v>12036.216666666665</v>
      </c>
      <c r="F76" s="382">
        <v>11885.183333333332</v>
      </c>
      <c r="G76" s="382">
        <v>11605.366666666665</v>
      </c>
      <c r="H76" s="382">
        <v>12467.066666666666</v>
      </c>
      <c r="I76" s="382">
        <v>12746.883333333331</v>
      </c>
      <c r="J76" s="382">
        <v>12897.916666666666</v>
      </c>
      <c r="K76" s="381">
        <v>12595.85</v>
      </c>
      <c r="L76" s="381">
        <v>12165</v>
      </c>
      <c r="M76" s="381">
        <v>3.4869999999999998E-2</v>
      </c>
      <c r="N76" s="1"/>
      <c r="O76" s="1"/>
    </row>
    <row r="77" spans="1:15" ht="12.75" customHeight="1">
      <c r="A77" s="33">
        <v>67</v>
      </c>
      <c r="B77" s="440" t="s">
        <v>75</v>
      </c>
      <c r="C77" s="381">
        <v>728.6</v>
      </c>
      <c r="D77" s="382">
        <v>727.63333333333321</v>
      </c>
      <c r="E77" s="382">
        <v>720.51666666666642</v>
      </c>
      <c r="F77" s="382">
        <v>712.43333333333317</v>
      </c>
      <c r="G77" s="382">
        <v>705.31666666666638</v>
      </c>
      <c r="H77" s="382">
        <v>735.71666666666647</v>
      </c>
      <c r="I77" s="382">
        <v>742.83333333333326</v>
      </c>
      <c r="J77" s="382">
        <v>750.91666666666652</v>
      </c>
      <c r="K77" s="381">
        <v>734.75</v>
      </c>
      <c r="L77" s="381">
        <v>719.55</v>
      </c>
      <c r="M77" s="381">
        <v>43.409239999999997</v>
      </c>
      <c r="N77" s="1"/>
      <c r="O77" s="1"/>
    </row>
    <row r="78" spans="1:15" ht="12.75" customHeight="1">
      <c r="A78" s="33">
        <v>68</v>
      </c>
      <c r="B78" s="440" t="s">
        <v>76</v>
      </c>
      <c r="C78" s="381">
        <v>63.85</v>
      </c>
      <c r="D78" s="382">
        <v>64</v>
      </c>
      <c r="E78" s="382">
        <v>63.400000000000006</v>
      </c>
      <c r="F78" s="382">
        <v>62.95</v>
      </c>
      <c r="G78" s="382">
        <v>62.350000000000009</v>
      </c>
      <c r="H78" s="382">
        <v>64.45</v>
      </c>
      <c r="I78" s="382">
        <v>65.05</v>
      </c>
      <c r="J78" s="382">
        <v>65.5</v>
      </c>
      <c r="K78" s="381">
        <v>64.599999999999994</v>
      </c>
      <c r="L78" s="381">
        <v>63.55</v>
      </c>
      <c r="M78" s="381">
        <v>248.87808999999999</v>
      </c>
      <c r="N78" s="1"/>
      <c r="O78" s="1"/>
    </row>
    <row r="79" spans="1:15" ht="12.75" customHeight="1">
      <c r="A79" s="33">
        <v>69</v>
      </c>
      <c r="B79" s="440" t="s">
        <v>77</v>
      </c>
      <c r="C79" s="381">
        <v>357.1</v>
      </c>
      <c r="D79" s="382">
        <v>357.2</v>
      </c>
      <c r="E79" s="382">
        <v>353.4</v>
      </c>
      <c r="F79" s="382">
        <v>349.7</v>
      </c>
      <c r="G79" s="382">
        <v>345.9</v>
      </c>
      <c r="H79" s="382">
        <v>360.9</v>
      </c>
      <c r="I79" s="382">
        <v>364.70000000000005</v>
      </c>
      <c r="J79" s="382">
        <v>368.4</v>
      </c>
      <c r="K79" s="381">
        <v>361</v>
      </c>
      <c r="L79" s="381">
        <v>353.5</v>
      </c>
      <c r="M79" s="381">
        <v>15.71893</v>
      </c>
      <c r="N79" s="1"/>
      <c r="O79" s="1"/>
    </row>
    <row r="80" spans="1:15" ht="12.75" customHeight="1">
      <c r="A80" s="33">
        <v>70</v>
      </c>
      <c r="B80" s="440" t="s">
        <v>321</v>
      </c>
      <c r="C80" s="381">
        <v>1587.95</v>
      </c>
      <c r="D80" s="382">
        <v>1593.9333333333332</v>
      </c>
      <c r="E80" s="382">
        <v>1559.3666666666663</v>
      </c>
      <c r="F80" s="382">
        <v>1530.7833333333331</v>
      </c>
      <c r="G80" s="382">
        <v>1496.2166666666662</v>
      </c>
      <c r="H80" s="382">
        <v>1622.5166666666664</v>
      </c>
      <c r="I80" s="382">
        <v>1657.0833333333335</v>
      </c>
      <c r="J80" s="382">
        <v>1685.6666666666665</v>
      </c>
      <c r="K80" s="381">
        <v>1628.5</v>
      </c>
      <c r="L80" s="381">
        <v>1565.35</v>
      </c>
      <c r="M80" s="381">
        <v>2.2192699999999999</v>
      </c>
      <c r="N80" s="1"/>
      <c r="O80" s="1"/>
    </row>
    <row r="81" spans="1:15" ht="12.75" customHeight="1">
      <c r="A81" s="33">
        <v>71</v>
      </c>
      <c r="B81" s="440" t="s">
        <v>323</v>
      </c>
      <c r="C81" s="381">
        <v>7129.8</v>
      </c>
      <c r="D81" s="382">
        <v>7140.3166666666666</v>
      </c>
      <c r="E81" s="382">
        <v>7040.6833333333334</v>
      </c>
      <c r="F81" s="382">
        <v>6951.5666666666666</v>
      </c>
      <c r="G81" s="382">
        <v>6851.9333333333334</v>
      </c>
      <c r="H81" s="382">
        <v>7229.4333333333334</v>
      </c>
      <c r="I81" s="382">
        <v>7329.0666666666666</v>
      </c>
      <c r="J81" s="382">
        <v>7418.1833333333334</v>
      </c>
      <c r="K81" s="381">
        <v>7239.95</v>
      </c>
      <c r="L81" s="381">
        <v>7051.2</v>
      </c>
      <c r="M81" s="381">
        <v>0.12078</v>
      </c>
      <c r="N81" s="1"/>
      <c r="O81" s="1"/>
    </row>
    <row r="82" spans="1:15" ht="12.75" customHeight="1">
      <c r="A82" s="33">
        <v>72</v>
      </c>
      <c r="B82" s="440" t="s">
        <v>324</v>
      </c>
      <c r="C82" s="381">
        <v>1049.9000000000001</v>
      </c>
      <c r="D82" s="382">
        <v>1045.1499999999999</v>
      </c>
      <c r="E82" s="382">
        <v>1036.9499999999998</v>
      </c>
      <c r="F82" s="382">
        <v>1024</v>
      </c>
      <c r="G82" s="382">
        <v>1015.8</v>
      </c>
      <c r="H82" s="382">
        <v>1058.0999999999997</v>
      </c>
      <c r="I82" s="382">
        <v>1066.3</v>
      </c>
      <c r="J82" s="382">
        <v>1079.2499999999995</v>
      </c>
      <c r="K82" s="381">
        <v>1053.3499999999999</v>
      </c>
      <c r="L82" s="381">
        <v>1032.2</v>
      </c>
      <c r="M82" s="381">
        <v>0.53029000000000004</v>
      </c>
      <c r="N82" s="1"/>
      <c r="O82" s="1"/>
    </row>
    <row r="83" spans="1:15" ht="12.75" customHeight="1">
      <c r="A83" s="33">
        <v>73</v>
      </c>
      <c r="B83" s="440" t="s">
        <v>78</v>
      </c>
      <c r="C83" s="381">
        <v>17692.3</v>
      </c>
      <c r="D83" s="382">
        <v>17740.583333333332</v>
      </c>
      <c r="E83" s="382">
        <v>17551.216666666664</v>
      </c>
      <c r="F83" s="382">
        <v>17410.133333333331</v>
      </c>
      <c r="G83" s="382">
        <v>17220.766666666663</v>
      </c>
      <c r="H83" s="382">
        <v>17881.666666666664</v>
      </c>
      <c r="I83" s="382">
        <v>18071.033333333333</v>
      </c>
      <c r="J83" s="382">
        <v>18212.116666666665</v>
      </c>
      <c r="K83" s="381">
        <v>17929.95</v>
      </c>
      <c r="L83" s="381">
        <v>17599.5</v>
      </c>
      <c r="M83" s="381">
        <v>0.36236000000000002</v>
      </c>
      <c r="N83" s="1"/>
      <c r="O83" s="1"/>
    </row>
    <row r="84" spans="1:15" ht="12.75" customHeight="1">
      <c r="A84" s="33">
        <v>74</v>
      </c>
      <c r="B84" s="440" t="s">
        <v>80</v>
      </c>
      <c r="C84" s="381">
        <v>400.55</v>
      </c>
      <c r="D84" s="382">
        <v>401.18333333333339</v>
      </c>
      <c r="E84" s="382">
        <v>397.96666666666681</v>
      </c>
      <c r="F84" s="382">
        <v>395.38333333333344</v>
      </c>
      <c r="G84" s="382">
        <v>392.16666666666686</v>
      </c>
      <c r="H84" s="382">
        <v>403.76666666666677</v>
      </c>
      <c r="I84" s="382">
        <v>406.98333333333335</v>
      </c>
      <c r="J84" s="382">
        <v>409.56666666666672</v>
      </c>
      <c r="K84" s="381">
        <v>404.4</v>
      </c>
      <c r="L84" s="381">
        <v>398.6</v>
      </c>
      <c r="M84" s="381">
        <v>48.358049999999999</v>
      </c>
      <c r="N84" s="1"/>
      <c r="O84" s="1"/>
    </row>
    <row r="85" spans="1:15" ht="12.75" customHeight="1">
      <c r="A85" s="33">
        <v>75</v>
      </c>
      <c r="B85" s="440" t="s">
        <v>325</v>
      </c>
      <c r="C85" s="381">
        <v>500.05</v>
      </c>
      <c r="D85" s="382">
        <v>492.81666666666666</v>
      </c>
      <c r="E85" s="382">
        <v>482.23333333333335</v>
      </c>
      <c r="F85" s="382">
        <v>464.41666666666669</v>
      </c>
      <c r="G85" s="382">
        <v>453.83333333333337</v>
      </c>
      <c r="H85" s="382">
        <v>510.63333333333333</v>
      </c>
      <c r="I85" s="382">
        <v>521.2166666666667</v>
      </c>
      <c r="J85" s="382">
        <v>539.0333333333333</v>
      </c>
      <c r="K85" s="381">
        <v>503.4</v>
      </c>
      <c r="L85" s="381">
        <v>475</v>
      </c>
      <c r="M85" s="381">
        <v>7.3218300000000003</v>
      </c>
      <c r="N85" s="1"/>
      <c r="O85" s="1"/>
    </row>
    <row r="86" spans="1:15" ht="12.75" customHeight="1">
      <c r="A86" s="33">
        <v>76</v>
      </c>
      <c r="B86" s="440" t="s">
        <v>81</v>
      </c>
      <c r="C86" s="381">
        <v>3665.15</v>
      </c>
      <c r="D86" s="382">
        <v>3673.4333333333338</v>
      </c>
      <c r="E86" s="382">
        <v>3634.0666666666675</v>
      </c>
      <c r="F86" s="382">
        <v>3602.9833333333336</v>
      </c>
      <c r="G86" s="382">
        <v>3563.6166666666672</v>
      </c>
      <c r="H86" s="382">
        <v>3704.5166666666678</v>
      </c>
      <c r="I86" s="382">
        <v>3743.8833333333337</v>
      </c>
      <c r="J86" s="382">
        <v>3774.9666666666681</v>
      </c>
      <c r="K86" s="381">
        <v>3712.8</v>
      </c>
      <c r="L86" s="381">
        <v>3642.35</v>
      </c>
      <c r="M86" s="381">
        <v>1.70221</v>
      </c>
      <c r="N86" s="1"/>
      <c r="O86" s="1"/>
    </row>
    <row r="87" spans="1:15" ht="12.75" customHeight="1">
      <c r="A87" s="33">
        <v>77</v>
      </c>
      <c r="B87" s="440" t="s">
        <v>312</v>
      </c>
      <c r="C87" s="381">
        <v>2048.4</v>
      </c>
      <c r="D87" s="382">
        <v>2057.2000000000003</v>
      </c>
      <c r="E87" s="382">
        <v>2032.5000000000005</v>
      </c>
      <c r="F87" s="382">
        <v>2016.6000000000001</v>
      </c>
      <c r="G87" s="382">
        <v>1991.9000000000003</v>
      </c>
      <c r="H87" s="382">
        <v>2073.1000000000004</v>
      </c>
      <c r="I87" s="382">
        <v>2097.8000000000002</v>
      </c>
      <c r="J87" s="382">
        <v>2113.7000000000007</v>
      </c>
      <c r="K87" s="381">
        <v>2081.9</v>
      </c>
      <c r="L87" s="381">
        <v>2041.3</v>
      </c>
      <c r="M87" s="381">
        <v>5.9586100000000002</v>
      </c>
      <c r="N87" s="1"/>
      <c r="O87" s="1"/>
    </row>
    <row r="88" spans="1:15" ht="12.75" customHeight="1">
      <c r="A88" s="33">
        <v>78</v>
      </c>
      <c r="B88" s="440" t="s">
        <v>322</v>
      </c>
      <c r="C88" s="381">
        <v>549.54999999999995</v>
      </c>
      <c r="D88" s="382">
        <v>552.69999999999993</v>
      </c>
      <c r="E88" s="382">
        <v>542.44999999999982</v>
      </c>
      <c r="F88" s="382">
        <v>535.34999999999991</v>
      </c>
      <c r="G88" s="382">
        <v>525.0999999999998</v>
      </c>
      <c r="H88" s="382">
        <v>559.79999999999984</v>
      </c>
      <c r="I88" s="382">
        <v>570.05000000000007</v>
      </c>
      <c r="J88" s="382">
        <v>577.14999999999986</v>
      </c>
      <c r="K88" s="381">
        <v>562.95000000000005</v>
      </c>
      <c r="L88" s="381">
        <v>545.6</v>
      </c>
      <c r="M88" s="381">
        <v>32.564019999999999</v>
      </c>
      <c r="N88" s="1"/>
      <c r="O88" s="1"/>
    </row>
    <row r="89" spans="1:15" ht="12.75" customHeight="1">
      <c r="A89" s="33">
        <v>79</v>
      </c>
      <c r="B89" s="440" t="s">
        <v>326</v>
      </c>
      <c r="C89" s="381">
        <v>141.5</v>
      </c>
      <c r="D89" s="382">
        <v>142.33333333333334</v>
      </c>
      <c r="E89" s="382">
        <v>140.36666666666667</v>
      </c>
      <c r="F89" s="382">
        <v>139.23333333333332</v>
      </c>
      <c r="G89" s="382">
        <v>137.26666666666665</v>
      </c>
      <c r="H89" s="382">
        <v>143.4666666666667</v>
      </c>
      <c r="I89" s="382">
        <v>145.43333333333334</v>
      </c>
      <c r="J89" s="382">
        <v>146.56666666666672</v>
      </c>
      <c r="K89" s="381">
        <v>144.30000000000001</v>
      </c>
      <c r="L89" s="381">
        <v>141.19999999999999</v>
      </c>
      <c r="M89" s="381">
        <v>16.204789999999999</v>
      </c>
      <c r="N89" s="1"/>
      <c r="O89" s="1"/>
    </row>
    <row r="90" spans="1:15" ht="12.75" customHeight="1">
      <c r="A90" s="33">
        <v>80</v>
      </c>
      <c r="B90" s="440" t="s">
        <v>82</v>
      </c>
      <c r="C90" s="381">
        <v>438.05</v>
      </c>
      <c r="D90" s="382">
        <v>439.68333333333334</v>
      </c>
      <c r="E90" s="382">
        <v>435.36666666666667</v>
      </c>
      <c r="F90" s="382">
        <v>432.68333333333334</v>
      </c>
      <c r="G90" s="382">
        <v>428.36666666666667</v>
      </c>
      <c r="H90" s="382">
        <v>442.36666666666667</v>
      </c>
      <c r="I90" s="382">
        <v>446.68333333333339</v>
      </c>
      <c r="J90" s="382">
        <v>449.36666666666667</v>
      </c>
      <c r="K90" s="381">
        <v>444</v>
      </c>
      <c r="L90" s="381">
        <v>437</v>
      </c>
      <c r="M90" s="381">
        <v>29.014019999999999</v>
      </c>
      <c r="N90" s="1"/>
      <c r="O90" s="1"/>
    </row>
    <row r="91" spans="1:15" ht="12.75" customHeight="1">
      <c r="A91" s="33">
        <v>81</v>
      </c>
      <c r="B91" s="440" t="s">
        <v>344</v>
      </c>
      <c r="C91" s="381">
        <v>2949.6</v>
      </c>
      <c r="D91" s="382">
        <v>2950.7000000000003</v>
      </c>
      <c r="E91" s="382">
        <v>2929.9000000000005</v>
      </c>
      <c r="F91" s="382">
        <v>2910.2000000000003</v>
      </c>
      <c r="G91" s="382">
        <v>2889.4000000000005</v>
      </c>
      <c r="H91" s="382">
        <v>2970.4000000000005</v>
      </c>
      <c r="I91" s="382">
        <v>2991.2000000000007</v>
      </c>
      <c r="J91" s="382">
        <v>3010.9000000000005</v>
      </c>
      <c r="K91" s="381">
        <v>2971.5</v>
      </c>
      <c r="L91" s="381">
        <v>2931</v>
      </c>
      <c r="M91" s="381">
        <v>1.35402</v>
      </c>
      <c r="N91" s="1"/>
      <c r="O91" s="1"/>
    </row>
    <row r="92" spans="1:15" ht="12.75" customHeight="1">
      <c r="A92" s="33">
        <v>82</v>
      </c>
      <c r="B92" s="440" t="s">
        <v>83</v>
      </c>
      <c r="C92" s="381">
        <v>227.7</v>
      </c>
      <c r="D92" s="382">
        <v>228.38333333333333</v>
      </c>
      <c r="E92" s="382">
        <v>226.41666666666666</v>
      </c>
      <c r="F92" s="382">
        <v>225.13333333333333</v>
      </c>
      <c r="G92" s="382">
        <v>223.16666666666666</v>
      </c>
      <c r="H92" s="382">
        <v>229.66666666666666</v>
      </c>
      <c r="I92" s="382">
        <v>231.63333333333335</v>
      </c>
      <c r="J92" s="382">
        <v>232.91666666666666</v>
      </c>
      <c r="K92" s="381">
        <v>230.35</v>
      </c>
      <c r="L92" s="381">
        <v>227.1</v>
      </c>
      <c r="M92" s="381">
        <v>49.058759999999999</v>
      </c>
      <c r="N92" s="1"/>
      <c r="O92" s="1"/>
    </row>
    <row r="93" spans="1:15" ht="12.75" customHeight="1">
      <c r="A93" s="33">
        <v>83</v>
      </c>
      <c r="B93" s="440" t="s">
        <v>330</v>
      </c>
      <c r="C93" s="381">
        <v>627.5</v>
      </c>
      <c r="D93" s="382">
        <v>621.68333333333328</v>
      </c>
      <c r="E93" s="382">
        <v>611.01666666666654</v>
      </c>
      <c r="F93" s="382">
        <v>594.5333333333333</v>
      </c>
      <c r="G93" s="382">
        <v>583.86666666666656</v>
      </c>
      <c r="H93" s="382">
        <v>638.16666666666652</v>
      </c>
      <c r="I93" s="382">
        <v>648.83333333333326</v>
      </c>
      <c r="J93" s="382">
        <v>665.31666666666649</v>
      </c>
      <c r="K93" s="381">
        <v>632.35</v>
      </c>
      <c r="L93" s="381">
        <v>605.20000000000005</v>
      </c>
      <c r="M93" s="381">
        <v>13.97472</v>
      </c>
      <c r="N93" s="1"/>
      <c r="O93" s="1"/>
    </row>
    <row r="94" spans="1:15" ht="12.75" customHeight="1">
      <c r="A94" s="33">
        <v>84</v>
      </c>
      <c r="B94" s="440" t="s">
        <v>331</v>
      </c>
      <c r="C94" s="381">
        <v>836.65</v>
      </c>
      <c r="D94" s="382">
        <v>842.5</v>
      </c>
      <c r="E94" s="382">
        <v>824.2</v>
      </c>
      <c r="F94" s="382">
        <v>811.75</v>
      </c>
      <c r="G94" s="382">
        <v>793.45</v>
      </c>
      <c r="H94" s="382">
        <v>854.95</v>
      </c>
      <c r="I94" s="382">
        <v>873.25</v>
      </c>
      <c r="J94" s="382">
        <v>885.7</v>
      </c>
      <c r="K94" s="381">
        <v>860.8</v>
      </c>
      <c r="L94" s="381">
        <v>830.05</v>
      </c>
      <c r="M94" s="381">
        <v>0.62822</v>
      </c>
      <c r="N94" s="1"/>
      <c r="O94" s="1"/>
    </row>
    <row r="95" spans="1:15" ht="12.75" customHeight="1">
      <c r="A95" s="33">
        <v>85</v>
      </c>
      <c r="B95" s="440" t="s">
        <v>333</v>
      </c>
      <c r="C95" s="381">
        <v>960.3</v>
      </c>
      <c r="D95" s="382">
        <v>968.85</v>
      </c>
      <c r="E95" s="382">
        <v>945.7</v>
      </c>
      <c r="F95" s="382">
        <v>931.1</v>
      </c>
      <c r="G95" s="382">
        <v>907.95</v>
      </c>
      <c r="H95" s="382">
        <v>983.45</v>
      </c>
      <c r="I95" s="382">
        <v>1006.5999999999999</v>
      </c>
      <c r="J95" s="382">
        <v>1021.2</v>
      </c>
      <c r="K95" s="381">
        <v>992</v>
      </c>
      <c r="L95" s="381">
        <v>954.25</v>
      </c>
      <c r="M95" s="381">
        <v>1.72611</v>
      </c>
      <c r="N95" s="1"/>
      <c r="O95" s="1"/>
    </row>
    <row r="96" spans="1:15" ht="12.75" customHeight="1">
      <c r="A96" s="33">
        <v>86</v>
      </c>
      <c r="B96" s="440" t="s">
        <v>250</v>
      </c>
      <c r="C96" s="381">
        <v>128.05000000000001</v>
      </c>
      <c r="D96" s="382">
        <v>127.43333333333334</v>
      </c>
      <c r="E96" s="382">
        <v>126.56666666666666</v>
      </c>
      <c r="F96" s="382">
        <v>125.08333333333333</v>
      </c>
      <c r="G96" s="382">
        <v>124.21666666666665</v>
      </c>
      <c r="H96" s="382">
        <v>128.91666666666669</v>
      </c>
      <c r="I96" s="382">
        <v>129.78333333333336</v>
      </c>
      <c r="J96" s="382">
        <v>131.26666666666668</v>
      </c>
      <c r="K96" s="381">
        <v>128.30000000000001</v>
      </c>
      <c r="L96" s="381">
        <v>125.95</v>
      </c>
      <c r="M96" s="381">
        <v>14.73114</v>
      </c>
      <c r="N96" s="1"/>
      <c r="O96" s="1"/>
    </row>
    <row r="97" spans="1:15" ht="12.75" customHeight="1">
      <c r="A97" s="33">
        <v>87</v>
      </c>
      <c r="B97" s="440" t="s">
        <v>327</v>
      </c>
      <c r="C97" s="381">
        <v>436.75</v>
      </c>
      <c r="D97" s="382">
        <v>434.98333333333335</v>
      </c>
      <c r="E97" s="382">
        <v>421.11666666666667</v>
      </c>
      <c r="F97" s="382">
        <v>405.48333333333335</v>
      </c>
      <c r="G97" s="382">
        <v>391.61666666666667</v>
      </c>
      <c r="H97" s="382">
        <v>450.61666666666667</v>
      </c>
      <c r="I97" s="382">
        <v>464.48333333333335</v>
      </c>
      <c r="J97" s="382">
        <v>480.11666666666667</v>
      </c>
      <c r="K97" s="381">
        <v>448.85</v>
      </c>
      <c r="L97" s="381">
        <v>419.35</v>
      </c>
      <c r="M97" s="381">
        <v>10.805110000000001</v>
      </c>
      <c r="N97" s="1"/>
      <c r="O97" s="1"/>
    </row>
    <row r="98" spans="1:15" ht="12.75" customHeight="1">
      <c r="A98" s="33">
        <v>88</v>
      </c>
      <c r="B98" s="440" t="s">
        <v>336</v>
      </c>
      <c r="C98" s="381">
        <v>1636.1</v>
      </c>
      <c r="D98" s="382">
        <v>1636.9833333333333</v>
      </c>
      <c r="E98" s="382">
        <v>1619.9666666666667</v>
      </c>
      <c r="F98" s="382">
        <v>1603.8333333333333</v>
      </c>
      <c r="G98" s="382">
        <v>1586.8166666666666</v>
      </c>
      <c r="H98" s="382">
        <v>1653.1166666666668</v>
      </c>
      <c r="I98" s="382">
        <v>1670.1333333333337</v>
      </c>
      <c r="J98" s="382">
        <v>1686.2666666666669</v>
      </c>
      <c r="K98" s="381">
        <v>1654</v>
      </c>
      <c r="L98" s="381">
        <v>1620.85</v>
      </c>
      <c r="M98" s="381">
        <v>7.0673300000000001</v>
      </c>
      <c r="N98" s="1"/>
      <c r="O98" s="1"/>
    </row>
    <row r="99" spans="1:15" ht="12.75" customHeight="1">
      <c r="A99" s="33">
        <v>89</v>
      </c>
      <c r="B99" s="440" t="s">
        <v>334</v>
      </c>
      <c r="C99" s="381">
        <v>1158.1500000000001</v>
      </c>
      <c r="D99" s="382">
        <v>1156.05</v>
      </c>
      <c r="E99" s="382">
        <v>1145.0999999999999</v>
      </c>
      <c r="F99" s="382">
        <v>1132.05</v>
      </c>
      <c r="G99" s="382">
        <v>1121.0999999999999</v>
      </c>
      <c r="H99" s="382">
        <v>1169.0999999999999</v>
      </c>
      <c r="I99" s="382">
        <v>1180.0500000000002</v>
      </c>
      <c r="J99" s="382">
        <v>1193.0999999999999</v>
      </c>
      <c r="K99" s="381">
        <v>1167</v>
      </c>
      <c r="L99" s="381">
        <v>1143</v>
      </c>
      <c r="M99" s="381">
        <v>1.0562499999999999</v>
      </c>
      <c r="N99" s="1"/>
      <c r="O99" s="1"/>
    </row>
    <row r="100" spans="1:15" ht="12.75" customHeight="1">
      <c r="A100" s="33">
        <v>90</v>
      </c>
      <c r="B100" s="440" t="s">
        <v>335</v>
      </c>
      <c r="C100" s="381">
        <v>21.55</v>
      </c>
      <c r="D100" s="382">
        <v>21.616666666666664</v>
      </c>
      <c r="E100" s="382">
        <v>21.433333333333326</v>
      </c>
      <c r="F100" s="382">
        <v>21.316666666666663</v>
      </c>
      <c r="G100" s="382">
        <v>21.133333333333326</v>
      </c>
      <c r="H100" s="382">
        <v>21.733333333333327</v>
      </c>
      <c r="I100" s="382">
        <v>21.916666666666664</v>
      </c>
      <c r="J100" s="382">
        <v>22.033333333333328</v>
      </c>
      <c r="K100" s="381">
        <v>21.8</v>
      </c>
      <c r="L100" s="381">
        <v>21.5</v>
      </c>
      <c r="M100" s="381">
        <v>24.278130000000001</v>
      </c>
      <c r="N100" s="1"/>
      <c r="O100" s="1"/>
    </row>
    <row r="101" spans="1:15" ht="12.75" customHeight="1">
      <c r="A101" s="33">
        <v>91</v>
      </c>
      <c r="B101" s="440" t="s">
        <v>337</v>
      </c>
      <c r="C101" s="381">
        <v>652.15</v>
      </c>
      <c r="D101" s="382">
        <v>649.88333333333333</v>
      </c>
      <c r="E101" s="382">
        <v>642.4666666666667</v>
      </c>
      <c r="F101" s="382">
        <v>632.78333333333342</v>
      </c>
      <c r="G101" s="382">
        <v>625.36666666666679</v>
      </c>
      <c r="H101" s="382">
        <v>659.56666666666661</v>
      </c>
      <c r="I101" s="382">
        <v>666.98333333333335</v>
      </c>
      <c r="J101" s="382">
        <v>676.66666666666652</v>
      </c>
      <c r="K101" s="381">
        <v>657.3</v>
      </c>
      <c r="L101" s="381">
        <v>640.20000000000005</v>
      </c>
      <c r="M101" s="381">
        <v>1.62906</v>
      </c>
      <c r="N101" s="1"/>
      <c r="O101" s="1"/>
    </row>
    <row r="102" spans="1:15" ht="12.75" customHeight="1">
      <c r="A102" s="33">
        <v>92</v>
      </c>
      <c r="B102" s="440" t="s">
        <v>338</v>
      </c>
      <c r="C102" s="381">
        <v>1009.85</v>
      </c>
      <c r="D102" s="382">
        <v>1006.4</v>
      </c>
      <c r="E102" s="382">
        <v>988.9</v>
      </c>
      <c r="F102" s="382">
        <v>967.95</v>
      </c>
      <c r="G102" s="382">
        <v>950.45</v>
      </c>
      <c r="H102" s="382">
        <v>1027.3499999999999</v>
      </c>
      <c r="I102" s="382">
        <v>1044.8499999999999</v>
      </c>
      <c r="J102" s="382">
        <v>1065.7999999999997</v>
      </c>
      <c r="K102" s="381">
        <v>1023.9</v>
      </c>
      <c r="L102" s="381">
        <v>985.45</v>
      </c>
      <c r="M102" s="381">
        <v>6.6384600000000002</v>
      </c>
      <c r="N102" s="1"/>
      <c r="O102" s="1"/>
    </row>
    <row r="103" spans="1:15" ht="12.75" customHeight="1">
      <c r="A103" s="33">
        <v>93</v>
      </c>
      <c r="B103" s="440" t="s">
        <v>339</v>
      </c>
      <c r="C103" s="381">
        <v>5011.3</v>
      </c>
      <c r="D103" s="382">
        <v>4993.4833333333336</v>
      </c>
      <c r="E103" s="382">
        <v>4937.0666666666675</v>
      </c>
      <c r="F103" s="382">
        <v>4862.8333333333339</v>
      </c>
      <c r="G103" s="382">
        <v>4806.4166666666679</v>
      </c>
      <c r="H103" s="382">
        <v>5067.7166666666672</v>
      </c>
      <c r="I103" s="382">
        <v>5124.1333333333332</v>
      </c>
      <c r="J103" s="382">
        <v>5198.3666666666668</v>
      </c>
      <c r="K103" s="381">
        <v>5049.8999999999996</v>
      </c>
      <c r="L103" s="381">
        <v>4919.25</v>
      </c>
      <c r="M103" s="381">
        <v>0.14101</v>
      </c>
      <c r="N103" s="1"/>
      <c r="O103" s="1"/>
    </row>
    <row r="104" spans="1:15" ht="12.75" customHeight="1">
      <c r="A104" s="33">
        <v>94</v>
      </c>
      <c r="B104" s="440" t="s">
        <v>249</v>
      </c>
      <c r="C104" s="381">
        <v>93.15</v>
      </c>
      <c r="D104" s="382">
        <v>93.533333333333346</v>
      </c>
      <c r="E104" s="382">
        <v>92.566666666666691</v>
      </c>
      <c r="F104" s="382">
        <v>91.983333333333348</v>
      </c>
      <c r="G104" s="382">
        <v>91.016666666666694</v>
      </c>
      <c r="H104" s="382">
        <v>94.116666666666688</v>
      </c>
      <c r="I104" s="382">
        <v>95.083333333333357</v>
      </c>
      <c r="J104" s="382">
        <v>95.666666666666686</v>
      </c>
      <c r="K104" s="381">
        <v>94.5</v>
      </c>
      <c r="L104" s="381">
        <v>92.95</v>
      </c>
      <c r="M104" s="381">
        <v>59.146909999999998</v>
      </c>
      <c r="N104" s="1"/>
      <c r="O104" s="1"/>
    </row>
    <row r="105" spans="1:15" ht="12.75" customHeight="1">
      <c r="A105" s="33">
        <v>95</v>
      </c>
      <c r="B105" s="440" t="s">
        <v>332</v>
      </c>
      <c r="C105" s="381">
        <v>535.6</v>
      </c>
      <c r="D105" s="382">
        <v>530.20000000000005</v>
      </c>
      <c r="E105" s="382">
        <v>520.70000000000005</v>
      </c>
      <c r="F105" s="382">
        <v>505.79999999999995</v>
      </c>
      <c r="G105" s="382">
        <v>496.29999999999995</v>
      </c>
      <c r="H105" s="382">
        <v>545.10000000000014</v>
      </c>
      <c r="I105" s="382">
        <v>554.60000000000014</v>
      </c>
      <c r="J105" s="382">
        <v>569.50000000000023</v>
      </c>
      <c r="K105" s="381">
        <v>539.70000000000005</v>
      </c>
      <c r="L105" s="381">
        <v>515.29999999999995</v>
      </c>
      <c r="M105" s="381">
        <v>1.1566000000000001</v>
      </c>
      <c r="N105" s="1"/>
      <c r="O105" s="1"/>
    </row>
    <row r="106" spans="1:15" ht="12.75" customHeight="1">
      <c r="A106" s="33">
        <v>96</v>
      </c>
      <c r="B106" s="440" t="s">
        <v>838</v>
      </c>
      <c r="C106" s="381">
        <v>185.75</v>
      </c>
      <c r="D106" s="382">
        <v>186.81666666666669</v>
      </c>
      <c r="E106" s="382">
        <v>183.78333333333339</v>
      </c>
      <c r="F106" s="382">
        <v>181.81666666666669</v>
      </c>
      <c r="G106" s="382">
        <v>178.78333333333339</v>
      </c>
      <c r="H106" s="382">
        <v>188.78333333333339</v>
      </c>
      <c r="I106" s="382">
        <v>191.81666666666669</v>
      </c>
      <c r="J106" s="382">
        <v>193.78333333333339</v>
      </c>
      <c r="K106" s="381">
        <v>189.85</v>
      </c>
      <c r="L106" s="381">
        <v>184.85</v>
      </c>
      <c r="M106" s="381">
        <v>10.39767</v>
      </c>
      <c r="N106" s="1"/>
      <c r="O106" s="1"/>
    </row>
    <row r="107" spans="1:15" ht="12.75" customHeight="1">
      <c r="A107" s="33">
        <v>97</v>
      </c>
      <c r="B107" s="440" t="s">
        <v>340</v>
      </c>
      <c r="C107" s="381">
        <v>238.25</v>
      </c>
      <c r="D107" s="382">
        <v>239.6</v>
      </c>
      <c r="E107" s="382">
        <v>234.5</v>
      </c>
      <c r="F107" s="382">
        <v>230.75</v>
      </c>
      <c r="G107" s="382">
        <v>225.65</v>
      </c>
      <c r="H107" s="382">
        <v>243.35</v>
      </c>
      <c r="I107" s="382">
        <v>248.44999999999996</v>
      </c>
      <c r="J107" s="382">
        <v>252.2</v>
      </c>
      <c r="K107" s="381">
        <v>244.7</v>
      </c>
      <c r="L107" s="381">
        <v>235.85</v>
      </c>
      <c r="M107" s="381">
        <v>1.0481100000000001</v>
      </c>
      <c r="N107" s="1"/>
      <c r="O107" s="1"/>
    </row>
    <row r="108" spans="1:15" ht="12.75" customHeight="1">
      <c r="A108" s="33">
        <v>98</v>
      </c>
      <c r="B108" s="440" t="s">
        <v>341</v>
      </c>
      <c r="C108" s="381">
        <v>470.65</v>
      </c>
      <c r="D108" s="382">
        <v>472.16666666666669</v>
      </c>
      <c r="E108" s="382">
        <v>466.68333333333339</v>
      </c>
      <c r="F108" s="382">
        <v>462.7166666666667</v>
      </c>
      <c r="G108" s="382">
        <v>457.23333333333341</v>
      </c>
      <c r="H108" s="382">
        <v>476.13333333333338</v>
      </c>
      <c r="I108" s="382">
        <v>481.61666666666662</v>
      </c>
      <c r="J108" s="382">
        <v>485.58333333333337</v>
      </c>
      <c r="K108" s="381">
        <v>477.65</v>
      </c>
      <c r="L108" s="381">
        <v>468.2</v>
      </c>
      <c r="M108" s="381">
        <v>29.039470000000001</v>
      </c>
      <c r="N108" s="1"/>
      <c r="O108" s="1"/>
    </row>
    <row r="109" spans="1:15" ht="12.75" customHeight="1">
      <c r="A109" s="33">
        <v>99</v>
      </c>
      <c r="B109" s="440" t="s">
        <v>84</v>
      </c>
      <c r="C109" s="381">
        <v>600.70000000000005</v>
      </c>
      <c r="D109" s="382">
        <v>597.5</v>
      </c>
      <c r="E109" s="382">
        <v>590.20000000000005</v>
      </c>
      <c r="F109" s="382">
        <v>579.70000000000005</v>
      </c>
      <c r="G109" s="382">
        <v>572.40000000000009</v>
      </c>
      <c r="H109" s="382">
        <v>608</v>
      </c>
      <c r="I109" s="382">
        <v>615.29999999999995</v>
      </c>
      <c r="J109" s="382">
        <v>625.79999999999995</v>
      </c>
      <c r="K109" s="381">
        <v>604.79999999999995</v>
      </c>
      <c r="L109" s="381">
        <v>587</v>
      </c>
      <c r="M109" s="381">
        <v>17.052430000000001</v>
      </c>
      <c r="N109" s="1"/>
      <c r="O109" s="1"/>
    </row>
    <row r="110" spans="1:15" ht="12.75" customHeight="1">
      <c r="A110" s="33">
        <v>100</v>
      </c>
      <c r="B110" s="440" t="s">
        <v>342</v>
      </c>
      <c r="C110" s="381">
        <v>645.29999999999995</v>
      </c>
      <c r="D110" s="382">
        <v>652.2166666666667</v>
      </c>
      <c r="E110" s="382">
        <v>635.43333333333339</v>
      </c>
      <c r="F110" s="382">
        <v>625.56666666666672</v>
      </c>
      <c r="G110" s="382">
        <v>608.78333333333342</v>
      </c>
      <c r="H110" s="382">
        <v>662.08333333333337</v>
      </c>
      <c r="I110" s="382">
        <v>678.86666666666667</v>
      </c>
      <c r="J110" s="382">
        <v>688.73333333333335</v>
      </c>
      <c r="K110" s="381">
        <v>669</v>
      </c>
      <c r="L110" s="381">
        <v>642.35</v>
      </c>
      <c r="M110" s="381">
        <v>0.34871000000000002</v>
      </c>
      <c r="N110" s="1"/>
      <c r="O110" s="1"/>
    </row>
    <row r="111" spans="1:15" ht="12.75" customHeight="1">
      <c r="A111" s="33">
        <v>101</v>
      </c>
      <c r="B111" s="440" t="s">
        <v>85</v>
      </c>
      <c r="C111" s="381">
        <v>910.2</v>
      </c>
      <c r="D111" s="382">
        <v>913.13333333333333</v>
      </c>
      <c r="E111" s="382">
        <v>906.06666666666661</v>
      </c>
      <c r="F111" s="382">
        <v>901.93333333333328</v>
      </c>
      <c r="G111" s="382">
        <v>894.86666666666656</v>
      </c>
      <c r="H111" s="382">
        <v>917.26666666666665</v>
      </c>
      <c r="I111" s="382">
        <v>924.33333333333348</v>
      </c>
      <c r="J111" s="382">
        <v>928.4666666666667</v>
      </c>
      <c r="K111" s="381">
        <v>920.2</v>
      </c>
      <c r="L111" s="381">
        <v>909</v>
      </c>
      <c r="M111" s="381">
        <v>10.588570000000001</v>
      </c>
      <c r="N111" s="1"/>
      <c r="O111" s="1"/>
    </row>
    <row r="112" spans="1:15" ht="12.75" customHeight="1">
      <c r="A112" s="33">
        <v>102</v>
      </c>
      <c r="B112" s="440" t="s">
        <v>86</v>
      </c>
      <c r="C112" s="381">
        <v>163.69999999999999</v>
      </c>
      <c r="D112" s="382">
        <v>163.95</v>
      </c>
      <c r="E112" s="382">
        <v>161.79999999999998</v>
      </c>
      <c r="F112" s="382">
        <v>159.9</v>
      </c>
      <c r="G112" s="382">
        <v>157.75</v>
      </c>
      <c r="H112" s="382">
        <v>165.84999999999997</v>
      </c>
      <c r="I112" s="382">
        <v>167.99999999999994</v>
      </c>
      <c r="J112" s="382">
        <v>169.89999999999995</v>
      </c>
      <c r="K112" s="381">
        <v>166.1</v>
      </c>
      <c r="L112" s="381">
        <v>162.05000000000001</v>
      </c>
      <c r="M112" s="381">
        <v>83.846249999999998</v>
      </c>
      <c r="N112" s="1"/>
      <c r="O112" s="1"/>
    </row>
    <row r="113" spans="1:15" ht="12.75" customHeight="1">
      <c r="A113" s="33">
        <v>103</v>
      </c>
      <c r="B113" s="440" t="s">
        <v>343</v>
      </c>
      <c r="C113" s="381">
        <v>348.1</v>
      </c>
      <c r="D113" s="382">
        <v>348.88333333333338</v>
      </c>
      <c r="E113" s="382">
        <v>346.81666666666678</v>
      </c>
      <c r="F113" s="382">
        <v>345.53333333333342</v>
      </c>
      <c r="G113" s="382">
        <v>343.46666666666681</v>
      </c>
      <c r="H113" s="382">
        <v>350.16666666666674</v>
      </c>
      <c r="I113" s="382">
        <v>352.23333333333335</v>
      </c>
      <c r="J113" s="382">
        <v>353.51666666666671</v>
      </c>
      <c r="K113" s="381">
        <v>350.95</v>
      </c>
      <c r="L113" s="381">
        <v>347.6</v>
      </c>
      <c r="M113" s="381">
        <v>0.83582999999999996</v>
      </c>
      <c r="N113" s="1"/>
      <c r="O113" s="1"/>
    </row>
    <row r="114" spans="1:15" ht="12.75" customHeight="1">
      <c r="A114" s="33">
        <v>104</v>
      </c>
      <c r="B114" s="440" t="s">
        <v>88</v>
      </c>
      <c r="C114" s="381">
        <v>5628</v>
      </c>
      <c r="D114" s="382">
        <v>5653.7666666666664</v>
      </c>
      <c r="E114" s="382">
        <v>5587.5333333333328</v>
      </c>
      <c r="F114" s="382">
        <v>5547.0666666666666</v>
      </c>
      <c r="G114" s="382">
        <v>5480.833333333333</v>
      </c>
      <c r="H114" s="382">
        <v>5694.2333333333327</v>
      </c>
      <c r="I114" s="382">
        <v>5760.4666666666662</v>
      </c>
      <c r="J114" s="382">
        <v>5800.9333333333325</v>
      </c>
      <c r="K114" s="381">
        <v>5720</v>
      </c>
      <c r="L114" s="381">
        <v>5613.3</v>
      </c>
      <c r="M114" s="381">
        <v>1.7062999999999999</v>
      </c>
      <c r="N114" s="1"/>
      <c r="O114" s="1"/>
    </row>
    <row r="115" spans="1:15" ht="12.75" customHeight="1">
      <c r="A115" s="33">
        <v>105</v>
      </c>
      <c r="B115" s="440" t="s">
        <v>89</v>
      </c>
      <c r="C115" s="381">
        <v>1467.15</v>
      </c>
      <c r="D115" s="382">
        <v>1464.4333333333334</v>
      </c>
      <c r="E115" s="382">
        <v>1455.9666666666667</v>
      </c>
      <c r="F115" s="382">
        <v>1444.7833333333333</v>
      </c>
      <c r="G115" s="382">
        <v>1436.3166666666666</v>
      </c>
      <c r="H115" s="382">
        <v>1475.6166666666668</v>
      </c>
      <c r="I115" s="382">
        <v>1484.0833333333335</v>
      </c>
      <c r="J115" s="382">
        <v>1495.2666666666669</v>
      </c>
      <c r="K115" s="381">
        <v>1472.9</v>
      </c>
      <c r="L115" s="381">
        <v>1453.25</v>
      </c>
      <c r="M115" s="381">
        <v>3.8839999999999999</v>
      </c>
      <c r="N115" s="1"/>
      <c r="O115" s="1"/>
    </row>
    <row r="116" spans="1:15" ht="12.75" customHeight="1">
      <c r="A116" s="33">
        <v>106</v>
      </c>
      <c r="B116" s="440" t="s">
        <v>90</v>
      </c>
      <c r="C116" s="381">
        <v>687.9</v>
      </c>
      <c r="D116" s="382">
        <v>689.98333333333323</v>
      </c>
      <c r="E116" s="382">
        <v>683.51666666666642</v>
      </c>
      <c r="F116" s="382">
        <v>679.13333333333321</v>
      </c>
      <c r="G116" s="382">
        <v>672.6666666666664</v>
      </c>
      <c r="H116" s="382">
        <v>694.36666666666645</v>
      </c>
      <c r="I116" s="382">
        <v>700.83333333333337</v>
      </c>
      <c r="J116" s="382">
        <v>705.21666666666647</v>
      </c>
      <c r="K116" s="381">
        <v>696.45</v>
      </c>
      <c r="L116" s="381">
        <v>685.6</v>
      </c>
      <c r="M116" s="381">
        <v>10.184570000000001</v>
      </c>
      <c r="N116" s="1"/>
      <c r="O116" s="1"/>
    </row>
    <row r="117" spans="1:15" ht="12.75" customHeight="1">
      <c r="A117" s="33">
        <v>107</v>
      </c>
      <c r="B117" s="440" t="s">
        <v>91</v>
      </c>
      <c r="C117" s="381">
        <v>805.1</v>
      </c>
      <c r="D117" s="382">
        <v>802.88333333333333</v>
      </c>
      <c r="E117" s="382">
        <v>785.9666666666667</v>
      </c>
      <c r="F117" s="382">
        <v>766.83333333333337</v>
      </c>
      <c r="G117" s="382">
        <v>749.91666666666674</v>
      </c>
      <c r="H117" s="382">
        <v>822.01666666666665</v>
      </c>
      <c r="I117" s="382">
        <v>838.93333333333339</v>
      </c>
      <c r="J117" s="382">
        <v>858.06666666666661</v>
      </c>
      <c r="K117" s="381">
        <v>819.8</v>
      </c>
      <c r="L117" s="381">
        <v>783.75</v>
      </c>
      <c r="M117" s="381">
        <v>9.6555400000000002</v>
      </c>
      <c r="N117" s="1"/>
      <c r="O117" s="1"/>
    </row>
    <row r="118" spans="1:15" ht="12.75" customHeight="1">
      <c r="A118" s="33">
        <v>108</v>
      </c>
      <c r="B118" s="440" t="s">
        <v>345</v>
      </c>
      <c r="C118" s="381">
        <v>605.6</v>
      </c>
      <c r="D118" s="382">
        <v>603.55000000000007</v>
      </c>
      <c r="E118" s="382">
        <v>594.50000000000011</v>
      </c>
      <c r="F118" s="382">
        <v>583.40000000000009</v>
      </c>
      <c r="G118" s="382">
        <v>574.35000000000014</v>
      </c>
      <c r="H118" s="382">
        <v>614.65000000000009</v>
      </c>
      <c r="I118" s="382">
        <v>623.70000000000005</v>
      </c>
      <c r="J118" s="382">
        <v>634.80000000000007</v>
      </c>
      <c r="K118" s="381">
        <v>612.6</v>
      </c>
      <c r="L118" s="381">
        <v>592.45000000000005</v>
      </c>
      <c r="M118" s="381">
        <v>2.4030900000000002</v>
      </c>
      <c r="N118" s="1"/>
      <c r="O118" s="1"/>
    </row>
    <row r="119" spans="1:15" ht="12.75" customHeight="1">
      <c r="A119" s="33">
        <v>109</v>
      </c>
      <c r="B119" s="440" t="s">
        <v>328</v>
      </c>
      <c r="C119" s="381">
        <v>3001.75</v>
      </c>
      <c r="D119" s="382">
        <v>2986.2333333333336</v>
      </c>
      <c r="E119" s="382">
        <v>2957.5166666666673</v>
      </c>
      <c r="F119" s="382">
        <v>2913.2833333333338</v>
      </c>
      <c r="G119" s="382">
        <v>2884.5666666666675</v>
      </c>
      <c r="H119" s="382">
        <v>3030.4666666666672</v>
      </c>
      <c r="I119" s="382">
        <v>3059.1833333333334</v>
      </c>
      <c r="J119" s="382">
        <v>3103.416666666667</v>
      </c>
      <c r="K119" s="381">
        <v>3014.95</v>
      </c>
      <c r="L119" s="381">
        <v>2942</v>
      </c>
      <c r="M119" s="381">
        <v>0.37991000000000003</v>
      </c>
      <c r="N119" s="1"/>
      <c r="O119" s="1"/>
    </row>
    <row r="120" spans="1:15" ht="12.75" customHeight="1">
      <c r="A120" s="33">
        <v>110</v>
      </c>
      <c r="B120" s="440" t="s">
        <v>251</v>
      </c>
      <c r="C120" s="381">
        <v>444.6</v>
      </c>
      <c r="D120" s="382">
        <v>446.26666666666665</v>
      </c>
      <c r="E120" s="382">
        <v>441.83333333333331</v>
      </c>
      <c r="F120" s="382">
        <v>439.06666666666666</v>
      </c>
      <c r="G120" s="382">
        <v>434.63333333333333</v>
      </c>
      <c r="H120" s="382">
        <v>449.0333333333333</v>
      </c>
      <c r="I120" s="382">
        <v>453.4666666666667</v>
      </c>
      <c r="J120" s="382">
        <v>456.23333333333329</v>
      </c>
      <c r="K120" s="381">
        <v>450.7</v>
      </c>
      <c r="L120" s="381">
        <v>443.5</v>
      </c>
      <c r="M120" s="381">
        <v>8.8947299999999991</v>
      </c>
      <c r="N120" s="1"/>
      <c r="O120" s="1"/>
    </row>
    <row r="121" spans="1:15" ht="12.75" customHeight="1">
      <c r="A121" s="33">
        <v>111</v>
      </c>
      <c r="B121" s="440" t="s">
        <v>329</v>
      </c>
      <c r="C121" s="381">
        <v>244.45</v>
      </c>
      <c r="D121" s="382">
        <v>244.23333333333335</v>
      </c>
      <c r="E121" s="382">
        <v>243.4666666666667</v>
      </c>
      <c r="F121" s="382">
        <v>242.48333333333335</v>
      </c>
      <c r="G121" s="382">
        <v>241.7166666666667</v>
      </c>
      <c r="H121" s="382">
        <v>245.2166666666667</v>
      </c>
      <c r="I121" s="382">
        <v>245.98333333333335</v>
      </c>
      <c r="J121" s="382">
        <v>246.9666666666667</v>
      </c>
      <c r="K121" s="381">
        <v>245</v>
      </c>
      <c r="L121" s="381">
        <v>243.25</v>
      </c>
      <c r="M121" s="381">
        <v>1.2369300000000001</v>
      </c>
      <c r="N121" s="1"/>
      <c r="O121" s="1"/>
    </row>
    <row r="122" spans="1:15" ht="12.75" customHeight="1">
      <c r="A122" s="33">
        <v>112</v>
      </c>
      <c r="B122" s="440" t="s">
        <v>92</v>
      </c>
      <c r="C122" s="381">
        <v>146.1</v>
      </c>
      <c r="D122" s="382">
        <v>146.98333333333332</v>
      </c>
      <c r="E122" s="382">
        <v>144.26666666666665</v>
      </c>
      <c r="F122" s="382">
        <v>142.43333333333334</v>
      </c>
      <c r="G122" s="382">
        <v>139.71666666666667</v>
      </c>
      <c r="H122" s="382">
        <v>148.81666666666663</v>
      </c>
      <c r="I122" s="382">
        <v>151.53333333333327</v>
      </c>
      <c r="J122" s="382">
        <v>153.36666666666662</v>
      </c>
      <c r="K122" s="381">
        <v>149.69999999999999</v>
      </c>
      <c r="L122" s="381">
        <v>145.15</v>
      </c>
      <c r="M122" s="381">
        <v>21.94557</v>
      </c>
      <c r="N122" s="1"/>
      <c r="O122" s="1"/>
    </row>
    <row r="123" spans="1:15" ht="12.75" customHeight="1">
      <c r="A123" s="33">
        <v>113</v>
      </c>
      <c r="B123" s="440" t="s">
        <v>93</v>
      </c>
      <c r="C123" s="381">
        <v>1001.75</v>
      </c>
      <c r="D123" s="382">
        <v>998.98333333333323</v>
      </c>
      <c r="E123" s="382">
        <v>988.76666666666642</v>
      </c>
      <c r="F123" s="382">
        <v>975.78333333333319</v>
      </c>
      <c r="G123" s="382">
        <v>965.56666666666638</v>
      </c>
      <c r="H123" s="382">
        <v>1011.9666666666665</v>
      </c>
      <c r="I123" s="382">
        <v>1022.1833333333334</v>
      </c>
      <c r="J123" s="382">
        <v>1035.1666666666665</v>
      </c>
      <c r="K123" s="381">
        <v>1009.2</v>
      </c>
      <c r="L123" s="381">
        <v>986</v>
      </c>
      <c r="M123" s="381">
        <v>4.7922399999999996</v>
      </c>
      <c r="N123" s="1"/>
      <c r="O123" s="1"/>
    </row>
    <row r="124" spans="1:15" ht="12.75" customHeight="1">
      <c r="A124" s="33">
        <v>114</v>
      </c>
      <c r="B124" s="440" t="s">
        <v>346</v>
      </c>
      <c r="C124" s="381">
        <v>1022.65</v>
      </c>
      <c r="D124" s="382">
        <v>1026.4833333333333</v>
      </c>
      <c r="E124" s="382">
        <v>1012.1166666666668</v>
      </c>
      <c r="F124" s="382">
        <v>1001.5833333333335</v>
      </c>
      <c r="G124" s="382">
        <v>987.21666666666692</v>
      </c>
      <c r="H124" s="382">
        <v>1037.0166666666667</v>
      </c>
      <c r="I124" s="382">
        <v>1051.383333333333</v>
      </c>
      <c r="J124" s="382">
        <v>1061.9166666666665</v>
      </c>
      <c r="K124" s="381">
        <v>1040.8499999999999</v>
      </c>
      <c r="L124" s="381">
        <v>1015.95</v>
      </c>
      <c r="M124" s="381">
        <v>1.64489</v>
      </c>
      <c r="N124" s="1"/>
      <c r="O124" s="1"/>
    </row>
    <row r="125" spans="1:15" ht="12.75" customHeight="1">
      <c r="A125" s="33">
        <v>115</v>
      </c>
      <c r="B125" s="440" t="s">
        <v>94</v>
      </c>
      <c r="C125" s="381">
        <v>569.6</v>
      </c>
      <c r="D125" s="382">
        <v>572.31666666666672</v>
      </c>
      <c r="E125" s="382">
        <v>566.18333333333339</v>
      </c>
      <c r="F125" s="382">
        <v>562.76666666666665</v>
      </c>
      <c r="G125" s="382">
        <v>556.63333333333333</v>
      </c>
      <c r="H125" s="382">
        <v>575.73333333333346</v>
      </c>
      <c r="I125" s="382">
        <v>581.8666666666669</v>
      </c>
      <c r="J125" s="382">
        <v>585.28333333333353</v>
      </c>
      <c r="K125" s="381">
        <v>578.45000000000005</v>
      </c>
      <c r="L125" s="381">
        <v>568.9</v>
      </c>
      <c r="M125" s="381">
        <v>14.86008</v>
      </c>
      <c r="N125" s="1"/>
      <c r="O125" s="1"/>
    </row>
    <row r="126" spans="1:15" ht="12.75" customHeight="1">
      <c r="A126" s="33">
        <v>116</v>
      </c>
      <c r="B126" s="440" t="s">
        <v>252</v>
      </c>
      <c r="C126" s="381">
        <v>2066.6999999999998</v>
      </c>
      <c r="D126" s="382">
        <v>2060.2833333333333</v>
      </c>
      <c r="E126" s="382">
        <v>2016.4166666666665</v>
      </c>
      <c r="F126" s="382">
        <v>1966.1333333333332</v>
      </c>
      <c r="G126" s="382">
        <v>1922.2666666666664</v>
      </c>
      <c r="H126" s="382">
        <v>2110.5666666666666</v>
      </c>
      <c r="I126" s="382">
        <v>2154.4333333333334</v>
      </c>
      <c r="J126" s="382">
        <v>2204.7166666666667</v>
      </c>
      <c r="K126" s="381">
        <v>2104.15</v>
      </c>
      <c r="L126" s="381">
        <v>2010</v>
      </c>
      <c r="M126" s="381">
        <v>2.8955299999999999</v>
      </c>
      <c r="N126" s="1"/>
      <c r="O126" s="1"/>
    </row>
    <row r="127" spans="1:15" ht="12.75" customHeight="1">
      <c r="A127" s="33">
        <v>117</v>
      </c>
      <c r="B127" s="440" t="s">
        <v>351</v>
      </c>
      <c r="C127" s="381">
        <v>377</v>
      </c>
      <c r="D127" s="382">
        <v>384.01666666666665</v>
      </c>
      <c r="E127" s="382">
        <v>368.0333333333333</v>
      </c>
      <c r="F127" s="382">
        <v>359.06666666666666</v>
      </c>
      <c r="G127" s="382">
        <v>343.08333333333331</v>
      </c>
      <c r="H127" s="382">
        <v>392.98333333333329</v>
      </c>
      <c r="I127" s="382">
        <v>408.96666666666664</v>
      </c>
      <c r="J127" s="382">
        <v>417.93333333333328</v>
      </c>
      <c r="K127" s="381">
        <v>400</v>
      </c>
      <c r="L127" s="381">
        <v>375.05</v>
      </c>
      <c r="M127" s="381">
        <v>17.159210000000002</v>
      </c>
      <c r="N127" s="1"/>
      <c r="O127" s="1"/>
    </row>
    <row r="128" spans="1:15" ht="12.75" customHeight="1">
      <c r="A128" s="33">
        <v>118</v>
      </c>
      <c r="B128" s="440" t="s">
        <v>347</v>
      </c>
      <c r="C128" s="381">
        <v>86.45</v>
      </c>
      <c r="D128" s="382">
        <v>86.683333333333337</v>
      </c>
      <c r="E128" s="382">
        <v>86.01666666666668</v>
      </c>
      <c r="F128" s="382">
        <v>85.583333333333343</v>
      </c>
      <c r="G128" s="382">
        <v>84.916666666666686</v>
      </c>
      <c r="H128" s="382">
        <v>87.116666666666674</v>
      </c>
      <c r="I128" s="382">
        <v>87.783333333333331</v>
      </c>
      <c r="J128" s="382">
        <v>88.216666666666669</v>
      </c>
      <c r="K128" s="381">
        <v>87.35</v>
      </c>
      <c r="L128" s="381">
        <v>86.25</v>
      </c>
      <c r="M128" s="381">
        <v>3.7199300000000002</v>
      </c>
      <c r="N128" s="1"/>
      <c r="O128" s="1"/>
    </row>
    <row r="129" spans="1:15" ht="12.75" customHeight="1">
      <c r="A129" s="33">
        <v>119</v>
      </c>
      <c r="B129" s="440" t="s">
        <v>348</v>
      </c>
      <c r="C129" s="381">
        <v>1065.25</v>
      </c>
      <c r="D129" s="382">
        <v>1054.7</v>
      </c>
      <c r="E129" s="382">
        <v>1030</v>
      </c>
      <c r="F129" s="382">
        <v>994.75</v>
      </c>
      <c r="G129" s="382">
        <v>970.05</v>
      </c>
      <c r="H129" s="382">
        <v>1089.95</v>
      </c>
      <c r="I129" s="382">
        <v>1114.6500000000003</v>
      </c>
      <c r="J129" s="382">
        <v>1149.9000000000001</v>
      </c>
      <c r="K129" s="381">
        <v>1079.4000000000001</v>
      </c>
      <c r="L129" s="381">
        <v>1019.45</v>
      </c>
      <c r="M129" s="381">
        <v>1.69262</v>
      </c>
      <c r="N129" s="1"/>
      <c r="O129" s="1"/>
    </row>
    <row r="130" spans="1:15" ht="12.75" customHeight="1">
      <c r="A130" s="33">
        <v>120</v>
      </c>
      <c r="B130" s="440" t="s">
        <v>95</v>
      </c>
      <c r="C130" s="381">
        <v>2659.9</v>
      </c>
      <c r="D130" s="382">
        <v>2654.9666666666667</v>
      </c>
      <c r="E130" s="382">
        <v>2635.9333333333334</v>
      </c>
      <c r="F130" s="382">
        <v>2611.9666666666667</v>
      </c>
      <c r="G130" s="382">
        <v>2592.9333333333334</v>
      </c>
      <c r="H130" s="382">
        <v>2678.9333333333334</v>
      </c>
      <c r="I130" s="382">
        <v>2697.9666666666672</v>
      </c>
      <c r="J130" s="382">
        <v>2721.9333333333334</v>
      </c>
      <c r="K130" s="381">
        <v>2674</v>
      </c>
      <c r="L130" s="381">
        <v>2631</v>
      </c>
      <c r="M130" s="381">
        <v>3.3850600000000002</v>
      </c>
      <c r="N130" s="1"/>
      <c r="O130" s="1"/>
    </row>
    <row r="131" spans="1:15" ht="12.75" customHeight="1">
      <c r="A131" s="33">
        <v>121</v>
      </c>
      <c r="B131" s="440" t="s">
        <v>349</v>
      </c>
      <c r="C131" s="381">
        <v>296.10000000000002</v>
      </c>
      <c r="D131" s="382">
        <v>295.53333333333336</v>
      </c>
      <c r="E131" s="382">
        <v>289.66666666666674</v>
      </c>
      <c r="F131" s="382">
        <v>283.23333333333341</v>
      </c>
      <c r="G131" s="382">
        <v>277.36666666666679</v>
      </c>
      <c r="H131" s="382">
        <v>301.9666666666667</v>
      </c>
      <c r="I131" s="382">
        <v>307.83333333333337</v>
      </c>
      <c r="J131" s="382">
        <v>314.26666666666665</v>
      </c>
      <c r="K131" s="381">
        <v>301.39999999999998</v>
      </c>
      <c r="L131" s="381">
        <v>289.10000000000002</v>
      </c>
      <c r="M131" s="381">
        <v>49.935029999999998</v>
      </c>
      <c r="N131" s="1"/>
      <c r="O131" s="1"/>
    </row>
    <row r="132" spans="1:15" ht="12.75" customHeight="1">
      <c r="A132" s="33">
        <v>122</v>
      </c>
      <c r="B132" s="440" t="s">
        <v>253</v>
      </c>
      <c r="C132" s="381">
        <v>157.05000000000001</v>
      </c>
      <c r="D132" s="382">
        <v>157.9</v>
      </c>
      <c r="E132" s="382">
        <v>155.80000000000001</v>
      </c>
      <c r="F132" s="382">
        <v>154.55000000000001</v>
      </c>
      <c r="G132" s="382">
        <v>152.45000000000002</v>
      </c>
      <c r="H132" s="382">
        <v>159.15</v>
      </c>
      <c r="I132" s="382">
        <v>161.24999999999997</v>
      </c>
      <c r="J132" s="382">
        <v>162.5</v>
      </c>
      <c r="K132" s="381">
        <v>160</v>
      </c>
      <c r="L132" s="381">
        <v>156.65</v>
      </c>
      <c r="M132" s="381">
        <v>10.374560000000001</v>
      </c>
      <c r="N132" s="1"/>
      <c r="O132" s="1"/>
    </row>
    <row r="133" spans="1:15" ht="12.75" customHeight="1">
      <c r="A133" s="33">
        <v>123</v>
      </c>
      <c r="B133" s="440" t="s">
        <v>350</v>
      </c>
      <c r="C133" s="381">
        <v>768.55</v>
      </c>
      <c r="D133" s="382">
        <v>765.5</v>
      </c>
      <c r="E133" s="382">
        <v>756.25</v>
      </c>
      <c r="F133" s="382">
        <v>743.95</v>
      </c>
      <c r="G133" s="382">
        <v>734.7</v>
      </c>
      <c r="H133" s="382">
        <v>777.8</v>
      </c>
      <c r="I133" s="382">
        <v>787.05</v>
      </c>
      <c r="J133" s="382">
        <v>799.34999999999991</v>
      </c>
      <c r="K133" s="381">
        <v>774.75</v>
      </c>
      <c r="L133" s="381">
        <v>753.2</v>
      </c>
      <c r="M133" s="381">
        <v>0.53700000000000003</v>
      </c>
      <c r="N133" s="1"/>
      <c r="O133" s="1"/>
    </row>
    <row r="134" spans="1:15" ht="12.75" customHeight="1">
      <c r="A134" s="33">
        <v>124</v>
      </c>
      <c r="B134" s="440" t="s">
        <v>96</v>
      </c>
      <c r="C134" s="381">
        <v>4630.3500000000004</v>
      </c>
      <c r="D134" s="382">
        <v>4619.7833333333338</v>
      </c>
      <c r="E134" s="382">
        <v>4571.5666666666675</v>
      </c>
      <c r="F134" s="382">
        <v>4512.7833333333338</v>
      </c>
      <c r="G134" s="382">
        <v>4464.5666666666675</v>
      </c>
      <c r="H134" s="382">
        <v>4678.5666666666675</v>
      </c>
      <c r="I134" s="382">
        <v>4726.7833333333328</v>
      </c>
      <c r="J134" s="382">
        <v>4785.5666666666675</v>
      </c>
      <c r="K134" s="381">
        <v>4668</v>
      </c>
      <c r="L134" s="381">
        <v>4561</v>
      </c>
      <c r="M134" s="381">
        <v>3.15394</v>
      </c>
      <c r="N134" s="1"/>
      <c r="O134" s="1"/>
    </row>
    <row r="135" spans="1:15" ht="12.75" customHeight="1">
      <c r="A135" s="33">
        <v>125</v>
      </c>
      <c r="B135" s="440" t="s">
        <v>254</v>
      </c>
      <c r="C135" s="381">
        <v>5388.1</v>
      </c>
      <c r="D135" s="382">
        <v>5351.0333333333338</v>
      </c>
      <c r="E135" s="382">
        <v>5292.0666666666675</v>
      </c>
      <c r="F135" s="382">
        <v>5196.0333333333338</v>
      </c>
      <c r="G135" s="382">
        <v>5137.0666666666675</v>
      </c>
      <c r="H135" s="382">
        <v>5447.0666666666675</v>
      </c>
      <c r="I135" s="382">
        <v>5506.0333333333328</v>
      </c>
      <c r="J135" s="382">
        <v>5602.0666666666675</v>
      </c>
      <c r="K135" s="381">
        <v>5410</v>
      </c>
      <c r="L135" s="381">
        <v>5255</v>
      </c>
      <c r="M135" s="381">
        <v>3.2562799999999998</v>
      </c>
      <c r="N135" s="1"/>
      <c r="O135" s="1"/>
    </row>
    <row r="136" spans="1:15" ht="12.75" customHeight="1">
      <c r="A136" s="33">
        <v>126</v>
      </c>
      <c r="B136" s="440" t="s">
        <v>98</v>
      </c>
      <c r="C136" s="381">
        <v>423.8</v>
      </c>
      <c r="D136" s="382">
        <v>420.66666666666669</v>
      </c>
      <c r="E136" s="382">
        <v>416.33333333333337</v>
      </c>
      <c r="F136" s="382">
        <v>408.86666666666667</v>
      </c>
      <c r="G136" s="382">
        <v>404.53333333333336</v>
      </c>
      <c r="H136" s="382">
        <v>428.13333333333338</v>
      </c>
      <c r="I136" s="382">
        <v>432.46666666666675</v>
      </c>
      <c r="J136" s="382">
        <v>439.93333333333339</v>
      </c>
      <c r="K136" s="381">
        <v>425</v>
      </c>
      <c r="L136" s="381">
        <v>413.2</v>
      </c>
      <c r="M136" s="381">
        <v>45.846130000000002</v>
      </c>
      <c r="N136" s="1"/>
      <c r="O136" s="1"/>
    </row>
    <row r="137" spans="1:15" ht="12.75" customHeight="1">
      <c r="A137" s="33">
        <v>127</v>
      </c>
      <c r="B137" s="440" t="s">
        <v>245</v>
      </c>
      <c r="C137" s="381">
        <v>4400.5</v>
      </c>
      <c r="D137" s="382">
        <v>4368.3166666666666</v>
      </c>
      <c r="E137" s="382">
        <v>4322.6333333333332</v>
      </c>
      <c r="F137" s="382">
        <v>4244.7666666666664</v>
      </c>
      <c r="G137" s="382">
        <v>4199.083333333333</v>
      </c>
      <c r="H137" s="382">
        <v>4446.1833333333334</v>
      </c>
      <c r="I137" s="382">
        <v>4491.8666666666659</v>
      </c>
      <c r="J137" s="382">
        <v>4569.7333333333336</v>
      </c>
      <c r="K137" s="381">
        <v>4414</v>
      </c>
      <c r="L137" s="381">
        <v>4290.45</v>
      </c>
      <c r="M137" s="381">
        <v>8.7033500000000004</v>
      </c>
      <c r="N137" s="1"/>
      <c r="O137" s="1"/>
    </row>
    <row r="138" spans="1:15" ht="12.75" customHeight="1">
      <c r="A138" s="33">
        <v>128</v>
      </c>
      <c r="B138" s="440" t="s">
        <v>99</v>
      </c>
      <c r="C138" s="381">
        <v>4672.3999999999996</v>
      </c>
      <c r="D138" s="382">
        <v>4659.2833333333328</v>
      </c>
      <c r="E138" s="382">
        <v>4618.6166666666659</v>
      </c>
      <c r="F138" s="382">
        <v>4564.833333333333</v>
      </c>
      <c r="G138" s="382">
        <v>4524.1666666666661</v>
      </c>
      <c r="H138" s="382">
        <v>4713.0666666666657</v>
      </c>
      <c r="I138" s="382">
        <v>4753.7333333333336</v>
      </c>
      <c r="J138" s="382">
        <v>4807.5166666666655</v>
      </c>
      <c r="K138" s="381">
        <v>4699.95</v>
      </c>
      <c r="L138" s="381">
        <v>4605.5</v>
      </c>
      <c r="M138" s="381">
        <v>5.3864900000000002</v>
      </c>
      <c r="N138" s="1"/>
      <c r="O138" s="1"/>
    </row>
    <row r="139" spans="1:15" ht="12.75" customHeight="1">
      <c r="A139" s="33">
        <v>129</v>
      </c>
      <c r="B139" s="440" t="s">
        <v>565</v>
      </c>
      <c r="C139" s="381">
        <v>2904.85</v>
      </c>
      <c r="D139" s="382">
        <v>2893.3166666666671</v>
      </c>
      <c r="E139" s="382">
        <v>2851.6333333333341</v>
      </c>
      <c r="F139" s="382">
        <v>2798.416666666667</v>
      </c>
      <c r="G139" s="382">
        <v>2756.733333333334</v>
      </c>
      <c r="H139" s="382">
        <v>2946.5333333333342</v>
      </c>
      <c r="I139" s="382">
        <v>2988.2166666666676</v>
      </c>
      <c r="J139" s="382">
        <v>3041.4333333333343</v>
      </c>
      <c r="K139" s="381">
        <v>2935</v>
      </c>
      <c r="L139" s="381">
        <v>2840.1</v>
      </c>
      <c r="M139" s="381">
        <v>0.62568000000000001</v>
      </c>
      <c r="N139" s="1"/>
      <c r="O139" s="1"/>
    </row>
    <row r="140" spans="1:15" ht="12.75" customHeight="1">
      <c r="A140" s="33">
        <v>130</v>
      </c>
      <c r="B140" s="440" t="s">
        <v>355</v>
      </c>
      <c r="C140" s="381">
        <v>72.05</v>
      </c>
      <c r="D140" s="382">
        <v>72.266666666666666</v>
      </c>
      <c r="E140" s="382">
        <v>71.533333333333331</v>
      </c>
      <c r="F140" s="382">
        <v>71.016666666666666</v>
      </c>
      <c r="G140" s="382">
        <v>70.283333333333331</v>
      </c>
      <c r="H140" s="382">
        <v>72.783333333333331</v>
      </c>
      <c r="I140" s="382">
        <v>73.516666666666652</v>
      </c>
      <c r="J140" s="382">
        <v>74.033333333333331</v>
      </c>
      <c r="K140" s="381">
        <v>73</v>
      </c>
      <c r="L140" s="381">
        <v>71.75</v>
      </c>
      <c r="M140" s="381">
        <v>10.367839999999999</v>
      </c>
      <c r="N140" s="1"/>
      <c r="O140" s="1"/>
    </row>
    <row r="141" spans="1:15" ht="12.75" customHeight="1">
      <c r="A141" s="33">
        <v>131</v>
      </c>
      <c r="B141" s="440" t="s">
        <v>100</v>
      </c>
      <c r="C141" s="381">
        <v>2844.3</v>
      </c>
      <c r="D141" s="382">
        <v>2842.7666666666664</v>
      </c>
      <c r="E141" s="382">
        <v>2805.5333333333328</v>
      </c>
      <c r="F141" s="382">
        <v>2766.7666666666664</v>
      </c>
      <c r="G141" s="382">
        <v>2729.5333333333328</v>
      </c>
      <c r="H141" s="382">
        <v>2881.5333333333328</v>
      </c>
      <c r="I141" s="382">
        <v>2918.7666666666664</v>
      </c>
      <c r="J141" s="382">
        <v>2957.5333333333328</v>
      </c>
      <c r="K141" s="381">
        <v>2880</v>
      </c>
      <c r="L141" s="381">
        <v>2804</v>
      </c>
      <c r="M141" s="381">
        <v>6.8021900000000004</v>
      </c>
      <c r="N141" s="1"/>
      <c r="O141" s="1"/>
    </row>
    <row r="142" spans="1:15" ht="12.75" customHeight="1">
      <c r="A142" s="33">
        <v>132</v>
      </c>
      <c r="B142" s="440" t="s">
        <v>352</v>
      </c>
      <c r="C142" s="381">
        <v>517.20000000000005</v>
      </c>
      <c r="D142" s="382">
        <v>519.26666666666665</v>
      </c>
      <c r="E142" s="382">
        <v>510.23333333333335</v>
      </c>
      <c r="F142" s="382">
        <v>503.26666666666665</v>
      </c>
      <c r="G142" s="382">
        <v>494.23333333333335</v>
      </c>
      <c r="H142" s="382">
        <v>526.23333333333335</v>
      </c>
      <c r="I142" s="382">
        <v>535.26666666666665</v>
      </c>
      <c r="J142" s="382">
        <v>542.23333333333335</v>
      </c>
      <c r="K142" s="381">
        <v>528.29999999999995</v>
      </c>
      <c r="L142" s="381">
        <v>512.29999999999995</v>
      </c>
      <c r="M142" s="381">
        <v>6.5826500000000001</v>
      </c>
      <c r="N142" s="1"/>
      <c r="O142" s="1"/>
    </row>
    <row r="143" spans="1:15" ht="12.75" customHeight="1">
      <c r="A143" s="33">
        <v>133</v>
      </c>
      <c r="B143" s="440" t="s">
        <v>353</v>
      </c>
      <c r="C143" s="381">
        <v>143.6</v>
      </c>
      <c r="D143" s="382">
        <v>140.86666666666667</v>
      </c>
      <c r="E143" s="382">
        <v>136.13333333333335</v>
      </c>
      <c r="F143" s="382">
        <v>128.66666666666669</v>
      </c>
      <c r="G143" s="382">
        <v>123.93333333333337</v>
      </c>
      <c r="H143" s="382">
        <v>148.33333333333334</v>
      </c>
      <c r="I143" s="382">
        <v>153.06666666666669</v>
      </c>
      <c r="J143" s="382">
        <v>160.53333333333333</v>
      </c>
      <c r="K143" s="381">
        <v>145.6</v>
      </c>
      <c r="L143" s="381">
        <v>133.4</v>
      </c>
      <c r="M143" s="381">
        <v>7.9344200000000003</v>
      </c>
      <c r="N143" s="1"/>
      <c r="O143" s="1"/>
    </row>
    <row r="144" spans="1:15" ht="12.75" customHeight="1">
      <c r="A144" s="33">
        <v>134</v>
      </c>
      <c r="B144" s="440" t="s">
        <v>356</v>
      </c>
      <c r="C144" s="381">
        <v>359.4</v>
      </c>
      <c r="D144" s="382">
        <v>359.18333333333334</v>
      </c>
      <c r="E144" s="382">
        <v>356.4666666666667</v>
      </c>
      <c r="F144" s="382">
        <v>353.53333333333336</v>
      </c>
      <c r="G144" s="382">
        <v>350.81666666666672</v>
      </c>
      <c r="H144" s="382">
        <v>362.11666666666667</v>
      </c>
      <c r="I144" s="382">
        <v>364.83333333333326</v>
      </c>
      <c r="J144" s="382">
        <v>367.76666666666665</v>
      </c>
      <c r="K144" s="381">
        <v>361.9</v>
      </c>
      <c r="L144" s="381">
        <v>356.25</v>
      </c>
      <c r="M144" s="381">
        <v>2.0724999999999998</v>
      </c>
      <c r="N144" s="1"/>
      <c r="O144" s="1"/>
    </row>
    <row r="145" spans="1:15" ht="12.75" customHeight="1">
      <c r="A145" s="33">
        <v>135</v>
      </c>
      <c r="B145" s="440" t="s">
        <v>255</v>
      </c>
      <c r="C145" s="381">
        <v>500</v>
      </c>
      <c r="D145" s="382">
        <v>501.66666666666669</v>
      </c>
      <c r="E145" s="382">
        <v>497.33333333333337</v>
      </c>
      <c r="F145" s="382">
        <v>494.66666666666669</v>
      </c>
      <c r="G145" s="382">
        <v>490.33333333333337</v>
      </c>
      <c r="H145" s="382">
        <v>504.33333333333337</v>
      </c>
      <c r="I145" s="382">
        <v>508.66666666666674</v>
      </c>
      <c r="J145" s="382">
        <v>511.33333333333337</v>
      </c>
      <c r="K145" s="381">
        <v>506</v>
      </c>
      <c r="L145" s="381">
        <v>499</v>
      </c>
      <c r="M145" s="381">
        <v>1.8988400000000001</v>
      </c>
      <c r="N145" s="1"/>
      <c r="O145" s="1"/>
    </row>
    <row r="146" spans="1:15" ht="12.75" customHeight="1">
      <c r="A146" s="33">
        <v>136</v>
      </c>
      <c r="B146" s="440" t="s">
        <v>256</v>
      </c>
      <c r="C146" s="381">
        <v>1705.05</v>
      </c>
      <c r="D146" s="382">
        <v>1708.7333333333333</v>
      </c>
      <c r="E146" s="382">
        <v>1681.3166666666666</v>
      </c>
      <c r="F146" s="382">
        <v>1657.5833333333333</v>
      </c>
      <c r="G146" s="382">
        <v>1630.1666666666665</v>
      </c>
      <c r="H146" s="382">
        <v>1732.4666666666667</v>
      </c>
      <c r="I146" s="382">
        <v>1759.8833333333332</v>
      </c>
      <c r="J146" s="382">
        <v>1783.6166666666668</v>
      </c>
      <c r="K146" s="381">
        <v>1736.15</v>
      </c>
      <c r="L146" s="381">
        <v>1685</v>
      </c>
      <c r="M146" s="381">
        <v>0.79420000000000002</v>
      </c>
      <c r="N146" s="1"/>
      <c r="O146" s="1"/>
    </row>
    <row r="147" spans="1:15" ht="12.75" customHeight="1">
      <c r="A147" s="33">
        <v>137</v>
      </c>
      <c r="B147" s="440" t="s">
        <v>357</v>
      </c>
      <c r="C147" s="381">
        <v>72.7</v>
      </c>
      <c r="D147" s="382">
        <v>72.416666666666671</v>
      </c>
      <c r="E147" s="382">
        <v>71.233333333333348</v>
      </c>
      <c r="F147" s="382">
        <v>69.76666666666668</v>
      </c>
      <c r="G147" s="382">
        <v>68.583333333333357</v>
      </c>
      <c r="H147" s="382">
        <v>73.88333333333334</v>
      </c>
      <c r="I147" s="382">
        <v>75.066666666666649</v>
      </c>
      <c r="J147" s="382">
        <v>76.533333333333331</v>
      </c>
      <c r="K147" s="381">
        <v>73.599999999999994</v>
      </c>
      <c r="L147" s="381">
        <v>70.95</v>
      </c>
      <c r="M147" s="381">
        <v>52.534860000000002</v>
      </c>
      <c r="N147" s="1"/>
      <c r="O147" s="1"/>
    </row>
    <row r="148" spans="1:15" ht="12.75" customHeight="1">
      <c r="A148" s="33">
        <v>138</v>
      </c>
      <c r="B148" s="440" t="s">
        <v>354</v>
      </c>
      <c r="C148" s="381">
        <v>196.9</v>
      </c>
      <c r="D148" s="382">
        <v>197.36666666666667</v>
      </c>
      <c r="E148" s="382">
        <v>195.53333333333336</v>
      </c>
      <c r="F148" s="382">
        <v>194.16666666666669</v>
      </c>
      <c r="G148" s="382">
        <v>192.33333333333337</v>
      </c>
      <c r="H148" s="382">
        <v>198.73333333333335</v>
      </c>
      <c r="I148" s="382">
        <v>200.56666666666666</v>
      </c>
      <c r="J148" s="382">
        <v>201.93333333333334</v>
      </c>
      <c r="K148" s="381">
        <v>199.2</v>
      </c>
      <c r="L148" s="381">
        <v>196</v>
      </c>
      <c r="M148" s="381">
        <v>1.91428</v>
      </c>
      <c r="N148" s="1"/>
      <c r="O148" s="1"/>
    </row>
    <row r="149" spans="1:15" ht="12.75" customHeight="1">
      <c r="A149" s="33">
        <v>139</v>
      </c>
      <c r="B149" s="440" t="s">
        <v>358</v>
      </c>
      <c r="C149" s="381">
        <v>118.35</v>
      </c>
      <c r="D149" s="382">
        <v>119.05</v>
      </c>
      <c r="E149" s="382">
        <v>117.39999999999999</v>
      </c>
      <c r="F149" s="382">
        <v>116.44999999999999</v>
      </c>
      <c r="G149" s="382">
        <v>114.79999999999998</v>
      </c>
      <c r="H149" s="382">
        <v>120</v>
      </c>
      <c r="I149" s="382">
        <v>121.65</v>
      </c>
      <c r="J149" s="382">
        <v>122.60000000000001</v>
      </c>
      <c r="K149" s="381">
        <v>120.7</v>
      </c>
      <c r="L149" s="381">
        <v>118.1</v>
      </c>
      <c r="M149" s="381">
        <v>5.1790000000000003</v>
      </c>
      <c r="N149" s="1"/>
      <c r="O149" s="1"/>
    </row>
    <row r="150" spans="1:15" ht="12.75" customHeight="1">
      <c r="A150" s="33">
        <v>140</v>
      </c>
      <c r="B150" s="440" t="s">
        <v>839</v>
      </c>
      <c r="C150" s="381">
        <v>58.15</v>
      </c>
      <c r="D150" s="382">
        <v>58.166666666666664</v>
      </c>
      <c r="E150" s="382">
        <v>56.68333333333333</v>
      </c>
      <c r="F150" s="382">
        <v>55.216666666666669</v>
      </c>
      <c r="G150" s="382">
        <v>53.733333333333334</v>
      </c>
      <c r="H150" s="382">
        <v>59.633333333333326</v>
      </c>
      <c r="I150" s="382">
        <v>61.11666666666666</v>
      </c>
      <c r="J150" s="382">
        <v>62.583333333333321</v>
      </c>
      <c r="K150" s="381">
        <v>59.65</v>
      </c>
      <c r="L150" s="381">
        <v>56.7</v>
      </c>
      <c r="M150" s="381">
        <v>5.6066099999999999</v>
      </c>
      <c r="N150" s="1"/>
      <c r="O150" s="1"/>
    </row>
    <row r="151" spans="1:15" ht="12.75" customHeight="1">
      <c r="A151" s="33">
        <v>141</v>
      </c>
      <c r="B151" s="440" t="s">
        <v>359</v>
      </c>
      <c r="C151" s="381">
        <v>745</v>
      </c>
      <c r="D151" s="382">
        <v>744.13333333333333</v>
      </c>
      <c r="E151" s="382">
        <v>739.51666666666665</v>
      </c>
      <c r="F151" s="382">
        <v>734.0333333333333</v>
      </c>
      <c r="G151" s="382">
        <v>729.41666666666663</v>
      </c>
      <c r="H151" s="382">
        <v>749.61666666666667</v>
      </c>
      <c r="I151" s="382">
        <v>754.23333333333323</v>
      </c>
      <c r="J151" s="382">
        <v>759.7166666666667</v>
      </c>
      <c r="K151" s="381">
        <v>748.75</v>
      </c>
      <c r="L151" s="381">
        <v>738.65</v>
      </c>
      <c r="M151" s="381">
        <v>0.29659999999999997</v>
      </c>
      <c r="N151" s="1"/>
      <c r="O151" s="1"/>
    </row>
    <row r="152" spans="1:15" ht="12.75" customHeight="1">
      <c r="A152" s="33">
        <v>142</v>
      </c>
      <c r="B152" s="440" t="s">
        <v>101</v>
      </c>
      <c r="C152" s="381">
        <v>1865.45</v>
      </c>
      <c r="D152" s="382">
        <v>1866.7</v>
      </c>
      <c r="E152" s="382">
        <v>1855.25</v>
      </c>
      <c r="F152" s="382">
        <v>1845.05</v>
      </c>
      <c r="G152" s="382">
        <v>1833.6</v>
      </c>
      <c r="H152" s="382">
        <v>1876.9</v>
      </c>
      <c r="I152" s="382">
        <v>1888.3500000000004</v>
      </c>
      <c r="J152" s="382">
        <v>1898.5500000000002</v>
      </c>
      <c r="K152" s="381">
        <v>1878.15</v>
      </c>
      <c r="L152" s="381">
        <v>1856.5</v>
      </c>
      <c r="M152" s="381">
        <v>3.5664799999999999</v>
      </c>
      <c r="N152" s="1"/>
      <c r="O152" s="1"/>
    </row>
    <row r="153" spans="1:15" ht="12.75" customHeight="1">
      <c r="A153" s="33">
        <v>143</v>
      </c>
      <c r="B153" s="440" t="s">
        <v>102</v>
      </c>
      <c r="C153" s="381">
        <v>182.5</v>
      </c>
      <c r="D153" s="382">
        <v>180.68333333333331</v>
      </c>
      <c r="E153" s="382">
        <v>177.31666666666661</v>
      </c>
      <c r="F153" s="382">
        <v>172.1333333333333</v>
      </c>
      <c r="G153" s="382">
        <v>168.76666666666659</v>
      </c>
      <c r="H153" s="382">
        <v>185.86666666666662</v>
      </c>
      <c r="I153" s="382">
        <v>189.23333333333335</v>
      </c>
      <c r="J153" s="382">
        <v>194.41666666666663</v>
      </c>
      <c r="K153" s="381">
        <v>184.05</v>
      </c>
      <c r="L153" s="381">
        <v>175.5</v>
      </c>
      <c r="M153" s="381">
        <v>131.57</v>
      </c>
      <c r="N153" s="1"/>
      <c r="O153" s="1"/>
    </row>
    <row r="154" spans="1:15" ht="12.75" customHeight="1">
      <c r="A154" s="33">
        <v>144</v>
      </c>
      <c r="B154" s="440" t="s">
        <v>840</v>
      </c>
      <c r="C154" s="381">
        <v>146.55000000000001</v>
      </c>
      <c r="D154" s="382">
        <v>145.85</v>
      </c>
      <c r="E154" s="382">
        <v>141.69999999999999</v>
      </c>
      <c r="F154" s="382">
        <v>136.85</v>
      </c>
      <c r="G154" s="382">
        <v>132.69999999999999</v>
      </c>
      <c r="H154" s="382">
        <v>150.69999999999999</v>
      </c>
      <c r="I154" s="382">
        <v>154.85000000000002</v>
      </c>
      <c r="J154" s="382">
        <v>159.69999999999999</v>
      </c>
      <c r="K154" s="381">
        <v>150</v>
      </c>
      <c r="L154" s="381">
        <v>141</v>
      </c>
      <c r="M154" s="381">
        <v>21.576789999999999</v>
      </c>
      <c r="N154" s="1"/>
      <c r="O154" s="1"/>
    </row>
    <row r="155" spans="1:15" ht="12.75" customHeight="1">
      <c r="A155" s="33">
        <v>145</v>
      </c>
      <c r="B155" s="440" t="s">
        <v>360</v>
      </c>
      <c r="C155" s="381">
        <v>301.8</v>
      </c>
      <c r="D155" s="382">
        <v>303.55</v>
      </c>
      <c r="E155" s="382">
        <v>297.35000000000002</v>
      </c>
      <c r="F155" s="382">
        <v>292.90000000000003</v>
      </c>
      <c r="G155" s="382">
        <v>286.70000000000005</v>
      </c>
      <c r="H155" s="382">
        <v>308</v>
      </c>
      <c r="I155" s="382">
        <v>314.19999999999993</v>
      </c>
      <c r="J155" s="382">
        <v>318.64999999999998</v>
      </c>
      <c r="K155" s="381">
        <v>309.75</v>
      </c>
      <c r="L155" s="381">
        <v>299.10000000000002</v>
      </c>
      <c r="M155" s="381">
        <v>2.4218500000000001</v>
      </c>
      <c r="N155" s="1"/>
      <c r="O155" s="1"/>
    </row>
    <row r="156" spans="1:15" ht="12.75" customHeight="1">
      <c r="A156" s="33">
        <v>146</v>
      </c>
      <c r="B156" s="440" t="s">
        <v>103</v>
      </c>
      <c r="C156" s="381">
        <v>100</v>
      </c>
      <c r="D156" s="382">
        <v>99.899999999999991</v>
      </c>
      <c r="E156" s="382">
        <v>99.299999999999983</v>
      </c>
      <c r="F156" s="382">
        <v>98.6</v>
      </c>
      <c r="G156" s="382">
        <v>97.999999999999986</v>
      </c>
      <c r="H156" s="382">
        <v>100.59999999999998</v>
      </c>
      <c r="I156" s="382">
        <v>101.19999999999997</v>
      </c>
      <c r="J156" s="382">
        <v>101.89999999999998</v>
      </c>
      <c r="K156" s="381">
        <v>100.5</v>
      </c>
      <c r="L156" s="381">
        <v>99.2</v>
      </c>
      <c r="M156" s="381">
        <v>83.736840000000001</v>
      </c>
      <c r="N156" s="1"/>
      <c r="O156" s="1"/>
    </row>
    <row r="157" spans="1:15" ht="12.75" customHeight="1">
      <c r="A157" s="33">
        <v>147</v>
      </c>
      <c r="B157" s="440" t="s">
        <v>362</v>
      </c>
      <c r="C157" s="381">
        <v>529.85</v>
      </c>
      <c r="D157" s="382">
        <v>530.63333333333333</v>
      </c>
      <c r="E157" s="382">
        <v>527.56666666666661</v>
      </c>
      <c r="F157" s="382">
        <v>525.2833333333333</v>
      </c>
      <c r="G157" s="382">
        <v>522.21666666666658</v>
      </c>
      <c r="H157" s="382">
        <v>532.91666666666663</v>
      </c>
      <c r="I157" s="382">
        <v>535.98333333333346</v>
      </c>
      <c r="J157" s="382">
        <v>538.26666666666665</v>
      </c>
      <c r="K157" s="381">
        <v>533.70000000000005</v>
      </c>
      <c r="L157" s="381">
        <v>528.35</v>
      </c>
      <c r="M157" s="381">
        <v>0.92030999999999996</v>
      </c>
      <c r="N157" s="1"/>
      <c r="O157" s="1"/>
    </row>
    <row r="158" spans="1:15" ht="12.75" customHeight="1">
      <c r="A158" s="33">
        <v>148</v>
      </c>
      <c r="B158" s="440" t="s">
        <v>361</v>
      </c>
      <c r="C158" s="381">
        <v>3807.2</v>
      </c>
      <c r="D158" s="382">
        <v>3784.2166666666667</v>
      </c>
      <c r="E158" s="382">
        <v>3725.6833333333334</v>
      </c>
      <c r="F158" s="382">
        <v>3644.1666666666665</v>
      </c>
      <c r="G158" s="382">
        <v>3585.6333333333332</v>
      </c>
      <c r="H158" s="382">
        <v>3865.7333333333336</v>
      </c>
      <c r="I158" s="382">
        <v>3924.2666666666673</v>
      </c>
      <c r="J158" s="382">
        <v>4005.7833333333338</v>
      </c>
      <c r="K158" s="381">
        <v>3842.75</v>
      </c>
      <c r="L158" s="381">
        <v>3702.7</v>
      </c>
      <c r="M158" s="381">
        <v>0.34561999999999998</v>
      </c>
      <c r="N158" s="1"/>
      <c r="O158" s="1"/>
    </row>
    <row r="159" spans="1:15" ht="12.75" customHeight="1">
      <c r="A159" s="33">
        <v>149</v>
      </c>
      <c r="B159" s="440" t="s">
        <v>363</v>
      </c>
      <c r="C159" s="381">
        <v>199.1</v>
      </c>
      <c r="D159" s="382">
        <v>199.93333333333331</v>
      </c>
      <c r="E159" s="382">
        <v>197.36666666666662</v>
      </c>
      <c r="F159" s="382">
        <v>195.6333333333333</v>
      </c>
      <c r="G159" s="382">
        <v>193.06666666666661</v>
      </c>
      <c r="H159" s="382">
        <v>201.66666666666663</v>
      </c>
      <c r="I159" s="382">
        <v>204.23333333333329</v>
      </c>
      <c r="J159" s="382">
        <v>205.96666666666664</v>
      </c>
      <c r="K159" s="381">
        <v>202.5</v>
      </c>
      <c r="L159" s="381">
        <v>198.2</v>
      </c>
      <c r="M159" s="381">
        <v>5.0648799999999996</v>
      </c>
      <c r="N159" s="1"/>
      <c r="O159" s="1"/>
    </row>
    <row r="160" spans="1:15" ht="12.75" customHeight="1">
      <c r="A160" s="33">
        <v>150</v>
      </c>
      <c r="B160" s="440" t="s">
        <v>380</v>
      </c>
      <c r="C160" s="381">
        <v>2826.45</v>
      </c>
      <c r="D160" s="382">
        <v>2816.4</v>
      </c>
      <c r="E160" s="382">
        <v>2792.8</v>
      </c>
      <c r="F160" s="382">
        <v>2759.15</v>
      </c>
      <c r="G160" s="382">
        <v>2735.55</v>
      </c>
      <c r="H160" s="382">
        <v>2850.05</v>
      </c>
      <c r="I160" s="382">
        <v>2873.6499999999996</v>
      </c>
      <c r="J160" s="382">
        <v>2907.3</v>
      </c>
      <c r="K160" s="381">
        <v>2840</v>
      </c>
      <c r="L160" s="381">
        <v>2782.75</v>
      </c>
      <c r="M160" s="381">
        <v>0.69174000000000002</v>
      </c>
      <c r="N160" s="1"/>
      <c r="O160" s="1"/>
    </row>
    <row r="161" spans="1:15" ht="12.75" customHeight="1">
      <c r="A161" s="33">
        <v>151</v>
      </c>
      <c r="B161" s="440" t="s">
        <v>257</v>
      </c>
      <c r="C161" s="381">
        <v>289.39999999999998</v>
      </c>
      <c r="D161" s="382">
        <v>287.61666666666662</v>
      </c>
      <c r="E161" s="382">
        <v>285.33333333333326</v>
      </c>
      <c r="F161" s="382">
        <v>281.26666666666665</v>
      </c>
      <c r="G161" s="382">
        <v>278.98333333333329</v>
      </c>
      <c r="H161" s="382">
        <v>291.68333333333322</v>
      </c>
      <c r="I161" s="382">
        <v>293.96666666666664</v>
      </c>
      <c r="J161" s="382">
        <v>298.03333333333319</v>
      </c>
      <c r="K161" s="381">
        <v>289.89999999999998</v>
      </c>
      <c r="L161" s="381">
        <v>283.55</v>
      </c>
      <c r="M161" s="381">
        <v>8.1894299999999998</v>
      </c>
      <c r="N161" s="1"/>
      <c r="O161" s="1"/>
    </row>
    <row r="162" spans="1:15" ht="12.75" customHeight="1">
      <c r="A162" s="33">
        <v>152</v>
      </c>
      <c r="B162" s="440" t="s">
        <v>366</v>
      </c>
      <c r="C162" s="381">
        <v>51.55</v>
      </c>
      <c r="D162" s="382">
        <v>51.683333333333337</v>
      </c>
      <c r="E162" s="382">
        <v>51.366666666666674</v>
      </c>
      <c r="F162" s="382">
        <v>51.183333333333337</v>
      </c>
      <c r="G162" s="382">
        <v>50.866666666666674</v>
      </c>
      <c r="H162" s="382">
        <v>51.866666666666674</v>
      </c>
      <c r="I162" s="382">
        <v>52.183333333333337</v>
      </c>
      <c r="J162" s="382">
        <v>52.366666666666674</v>
      </c>
      <c r="K162" s="381">
        <v>52</v>
      </c>
      <c r="L162" s="381">
        <v>51.5</v>
      </c>
      <c r="M162" s="381">
        <v>13.73208</v>
      </c>
      <c r="N162" s="1"/>
      <c r="O162" s="1"/>
    </row>
    <row r="163" spans="1:15" ht="12.75" customHeight="1">
      <c r="A163" s="33">
        <v>153</v>
      </c>
      <c r="B163" s="440" t="s">
        <v>364</v>
      </c>
      <c r="C163" s="381">
        <v>178.2</v>
      </c>
      <c r="D163" s="382">
        <v>178.83333333333334</v>
      </c>
      <c r="E163" s="382">
        <v>176.9666666666667</v>
      </c>
      <c r="F163" s="382">
        <v>175.73333333333335</v>
      </c>
      <c r="G163" s="382">
        <v>173.8666666666667</v>
      </c>
      <c r="H163" s="382">
        <v>180.06666666666669</v>
      </c>
      <c r="I163" s="382">
        <v>181.93333333333331</v>
      </c>
      <c r="J163" s="382">
        <v>183.16666666666669</v>
      </c>
      <c r="K163" s="381">
        <v>180.7</v>
      </c>
      <c r="L163" s="381">
        <v>177.6</v>
      </c>
      <c r="M163" s="381">
        <v>18.700130000000001</v>
      </c>
      <c r="N163" s="1"/>
      <c r="O163" s="1"/>
    </row>
    <row r="164" spans="1:15" ht="12.75" customHeight="1">
      <c r="A164" s="33">
        <v>154</v>
      </c>
      <c r="B164" s="440" t="s">
        <v>379</v>
      </c>
      <c r="C164" s="381">
        <v>182.9</v>
      </c>
      <c r="D164" s="382">
        <v>178.9</v>
      </c>
      <c r="E164" s="382">
        <v>174.3</v>
      </c>
      <c r="F164" s="382">
        <v>165.70000000000002</v>
      </c>
      <c r="G164" s="382">
        <v>161.10000000000002</v>
      </c>
      <c r="H164" s="382">
        <v>187.5</v>
      </c>
      <c r="I164" s="382">
        <v>192.09999999999997</v>
      </c>
      <c r="J164" s="382">
        <v>200.7</v>
      </c>
      <c r="K164" s="381">
        <v>183.5</v>
      </c>
      <c r="L164" s="381">
        <v>170.3</v>
      </c>
      <c r="M164" s="381">
        <v>20.80294</v>
      </c>
      <c r="N164" s="1"/>
      <c r="O164" s="1"/>
    </row>
    <row r="165" spans="1:15" ht="12.75" customHeight="1">
      <c r="A165" s="33">
        <v>155</v>
      </c>
      <c r="B165" s="440" t="s">
        <v>104</v>
      </c>
      <c r="C165" s="381">
        <v>144.69999999999999</v>
      </c>
      <c r="D165" s="382">
        <v>143.58333333333334</v>
      </c>
      <c r="E165" s="382">
        <v>141.86666666666667</v>
      </c>
      <c r="F165" s="382">
        <v>139.03333333333333</v>
      </c>
      <c r="G165" s="382">
        <v>137.31666666666666</v>
      </c>
      <c r="H165" s="382">
        <v>146.41666666666669</v>
      </c>
      <c r="I165" s="382">
        <v>148.13333333333333</v>
      </c>
      <c r="J165" s="382">
        <v>150.9666666666667</v>
      </c>
      <c r="K165" s="381">
        <v>145.30000000000001</v>
      </c>
      <c r="L165" s="381">
        <v>140.75</v>
      </c>
      <c r="M165" s="381">
        <v>83.496039999999994</v>
      </c>
      <c r="N165" s="1"/>
      <c r="O165" s="1"/>
    </row>
    <row r="166" spans="1:15" ht="12.75" customHeight="1">
      <c r="A166" s="33">
        <v>156</v>
      </c>
      <c r="B166" s="440" t="s">
        <v>368</v>
      </c>
      <c r="C166" s="381">
        <v>3136.9</v>
      </c>
      <c r="D166" s="382">
        <v>3127.6833333333338</v>
      </c>
      <c r="E166" s="382">
        <v>3110.5666666666675</v>
      </c>
      <c r="F166" s="382">
        <v>3084.2333333333336</v>
      </c>
      <c r="G166" s="382">
        <v>3067.1166666666672</v>
      </c>
      <c r="H166" s="382">
        <v>3154.0166666666678</v>
      </c>
      <c r="I166" s="382">
        <v>3171.1333333333337</v>
      </c>
      <c r="J166" s="382">
        <v>3197.4666666666681</v>
      </c>
      <c r="K166" s="381">
        <v>3144.8</v>
      </c>
      <c r="L166" s="381">
        <v>3101.35</v>
      </c>
      <c r="M166" s="381">
        <v>0.15679999999999999</v>
      </c>
      <c r="N166" s="1"/>
      <c r="O166" s="1"/>
    </row>
    <row r="167" spans="1:15" ht="12.75" customHeight="1">
      <c r="A167" s="33">
        <v>157</v>
      </c>
      <c r="B167" s="440" t="s">
        <v>369</v>
      </c>
      <c r="C167" s="381">
        <v>3300.5</v>
      </c>
      <c r="D167" s="382">
        <v>3313.75</v>
      </c>
      <c r="E167" s="382">
        <v>3267.5</v>
      </c>
      <c r="F167" s="382">
        <v>3234.5</v>
      </c>
      <c r="G167" s="382">
        <v>3188.25</v>
      </c>
      <c r="H167" s="382">
        <v>3346.75</v>
      </c>
      <c r="I167" s="382">
        <v>3393</v>
      </c>
      <c r="J167" s="382">
        <v>3426</v>
      </c>
      <c r="K167" s="381">
        <v>3360</v>
      </c>
      <c r="L167" s="381">
        <v>3280.75</v>
      </c>
      <c r="M167" s="381">
        <v>6.3240000000000005E-2</v>
      </c>
      <c r="N167" s="1"/>
      <c r="O167" s="1"/>
    </row>
    <row r="168" spans="1:15" ht="12.75" customHeight="1">
      <c r="A168" s="33">
        <v>158</v>
      </c>
      <c r="B168" s="440" t="s">
        <v>375</v>
      </c>
      <c r="C168" s="381">
        <v>312.5</v>
      </c>
      <c r="D168" s="382">
        <v>312.83333333333331</v>
      </c>
      <c r="E168" s="382">
        <v>310.76666666666665</v>
      </c>
      <c r="F168" s="382">
        <v>309.03333333333336</v>
      </c>
      <c r="G168" s="382">
        <v>306.9666666666667</v>
      </c>
      <c r="H168" s="382">
        <v>314.56666666666661</v>
      </c>
      <c r="I168" s="382">
        <v>316.63333333333333</v>
      </c>
      <c r="J168" s="382">
        <v>318.36666666666656</v>
      </c>
      <c r="K168" s="381">
        <v>314.89999999999998</v>
      </c>
      <c r="L168" s="381">
        <v>311.10000000000002</v>
      </c>
      <c r="M168" s="381">
        <v>1.54661</v>
      </c>
      <c r="N168" s="1"/>
      <c r="O168" s="1"/>
    </row>
    <row r="169" spans="1:15" ht="12.75" customHeight="1">
      <c r="A169" s="33">
        <v>159</v>
      </c>
      <c r="B169" s="440" t="s">
        <v>370</v>
      </c>
      <c r="C169" s="381">
        <v>141.30000000000001</v>
      </c>
      <c r="D169" s="382">
        <v>141.58333333333334</v>
      </c>
      <c r="E169" s="382">
        <v>140.61666666666667</v>
      </c>
      <c r="F169" s="382">
        <v>139.93333333333334</v>
      </c>
      <c r="G169" s="382">
        <v>138.96666666666667</v>
      </c>
      <c r="H169" s="382">
        <v>142.26666666666668</v>
      </c>
      <c r="I169" s="382">
        <v>143.23333333333332</v>
      </c>
      <c r="J169" s="382">
        <v>143.91666666666669</v>
      </c>
      <c r="K169" s="381">
        <v>142.55000000000001</v>
      </c>
      <c r="L169" s="381">
        <v>140.9</v>
      </c>
      <c r="M169" s="381">
        <v>3.0503</v>
      </c>
      <c r="N169" s="1"/>
      <c r="O169" s="1"/>
    </row>
    <row r="170" spans="1:15" ht="12.75" customHeight="1">
      <c r="A170" s="33">
        <v>160</v>
      </c>
      <c r="B170" s="440" t="s">
        <v>371</v>
      </c>
      <c r="C170" s="381">
        <v>5216.45</v>
      </c>
      <c r="D170" s="382">
        <v>5236.7666666666664</v>
      </c>
      <c r="E170" s="382">
        <v>5174.7333333333327</v>
      </c>
      <c r="F170" s="382">
        <v>5133.0166666666664</v>
      </c>
      <c r="G170" s="382">
        <v>5070.9833333333327</v>
      </c>
      <c r="H170" s="382">
        <v>5278.4833333333327</v>
      </c>
      <c r="I170" s="382">
        <v>5340.5166666666655</v>
      </c>
      <c r="J170" s="382">
        <v>5382.2333333333327</v>
      </c>
      <c r="K170" s="381">
        <v>5298.8</v>
      </c>
      <c r="L170" s="381">
        <v>5195.05</v>
      </c>
      <c r="M170" s="381">
        <v>8.4150000000000003E-2</v>
      </c>
      <c r="N170" s="1"/>
      <c r="O170" s="1"/>
    </row>
    <row r="171" spans="1:15" ht="12.75" customHeight="1">
      <c r="A171" s="33">
        <v>161</v>
      </c>
      <c r="B171" s="440" t="s">
        <v>258</v>
      </c>
      <c r="C171" s="381">
        <v>3697.35</v>
      </c>
      <c r="D171" s="382">
        <v>3703</v>
      </c>
      <c r="E171" s="382">
        <v>3680.35</v>
      </c>
      <c r="F171" s="382">
        <v>3663.35</v>
      </c>
      <c r="G171" s="382">
        <v>3640.7</v>
      </c>
      <c r="H171" s="382">
        <v>3720</v>
      </c>
      <c r="I171" s="382">
        <v>3742.6499999999996</v>
      </c>
      <c r="J171" s="382">
        <v>3759.65</v>
      </c>
      <c r="K171" s="381">
        <v>3725.65</v>
      </c>
      <c r="L171" s="381">
        <v>3686</v>
      </c>
      <c r="M171" s="381">
        <v>1.76311</v>
      </c>
      <c r="N171" s="1"/>
      <c r="O171" s="1"/>
    </row>
    <row r="172" spans="1:15" ht="12.75" customHeight="1">
      <c r="A172" s="33">
        <v>162</v>
      </c>
      <c r="B172" s="440" t="s">
        <v>372</v>
      </c>
      <c r="C172" s="381">
        <v>1738.4</v>
      </c>
      <c r="D172" s="382">
        <v>1748.8</v>
      </c>
      <c r="E172" s="382">
        <v>1719.6</v>
      </c>
      <c r="F172" s="382">
        <v>1700.8</v>
      </c>
      <c r="G172" s="382">
        <v>1671.6</v>
      </c>
      <c r="H172" s="382">
        <v>1767.6</v>
      </c>
      <c r="I172" s="382">
        <v>1796.8000000000002</v>
      </c>
      <c r="J172" s="382">
        <v>1815.6</v>
      </c>
      <c r="K172" s="381">
        <v>1778</v>
      </c>
      <c r="L172" s="381">
        <v>1730</v>
      </c>
      <c r="M172" s="381">
        <v>0.28750999999999999</v>
      </c>
      <c r="N172" s="1"/>
      <c r="O172" s="1"/>
    </row>
    <row r="173" spans="1:15" ht="12.75" customHeight="1">
      <c r="A173" s="33">
        <v>163</v>
      </c>
      <c r="B173" s="440" t="s">
        <v>105</v>
      </c>
      <c r="C173" s="381">
        <v>516.95000000000005</v>
      </c>
      <c r="D173" s="382">
        <v>513.98333333333335</v>
      </c>
      <c r="E173" s="382">
        <v>507.9666666666667</v>
      </c>
      <c r="F173" s="382">
        <v>498.98333333333335</v>
      </c>
      <c r="G173" s="382">
        <v>492.9666666666667</v>
      </c>
      <c r="H173" s="382">
        <v>522.9666666666667</v>
      </c>
      <c r="I173" s="382">
        <v>528.98333333333335</v>
      </c>
      <c r="J173" s="382">
        <v>537.9666666666667</v>
      </c>
      <c r="K173" s="381">
        <v>520</v>
      </c>
      <c r="L173" s="381">
        <v>505</v>
      </c>
      <c r="M173" s="381">
        <v>10.02253</v>
      </c>
      <c r="N173" s="1"/>
      <c r="O173" s="1"/>
    </row>
    <row r="174" spans="1:15" ht="12.75" customHeight="1">
      <c r="A174" s="33">
        <v>164</v>
      </c>
      <c r="B174" s="440" t="s">
        <v>367</v>
      </c>
      <c r="C174" s="381">
        <v>5076.8500000000004</v>
      </c>
      <c r="D174" s="382">
        <v>5059.4333333333334</v>
      </c>
      <c r="E174" s="382">
        <v>4998.8666666666668</v>
      </c>
      <c r="F174" s="382">
        <v>4920.8833333333332</v>
      </c>
      <c r="G174" s="382">
        <v>4860.3166666666666</v>
      </c>
      <c r="H174" s="382">
        <v>5137.416666666667</v>
      </c>
      <c r="I174" s="382">
        <v>5197.9833333333345</v>
      </c>
      <c r="J174" s="382">
        <v>5275.9666666666672</v>
      </c>
      <c r="K174" s="381">
        <v>5120</v>
      </c>
      <c r="L174" s="381">
        <v>4981.45</v>
      </c>
      <c r="M174" s="381">
        <v>0.20635999999999999</v>
      </c>
      <c r="N174" s="1"/>
      <c r="O174" s="1"/>
    </row>
    <row r="175" spans="1:15" ht="12.75" customHeight="1">
      <c r="A175" s="33">
        <v>165</v>
      </c>
      <c r="B175" s="440" t="s">
        <v>107</v>
      </c>
      <c r="C175" s="381">
        <v>44.85</v>
      </c>
      <c r="D175" s="382">
        <v>45.183333333333337</v>
      </c>
      <c r="E175" s="382">
        <v>44.266666666666673</v>
      </c>
      <c r="F175" s="382">
        <v>43.683333333333337</v>
      </c>
      <c r="G175" s="382">
        <v>42.766666666666673</v>
      </c>
      <c r="H175" s="382">
        <v>45.766666666666673</v>
      </c>
      <c r="I175" s="382">
        <v>46.68333333333333</v>
      </c>
      <c r="J175" s="382">
        <v>47.266666666666673</v>
      </c>
      <c r="K175" s="381">
        <v>46.1</v>
      </c>
      <c r="L175" s="381">
        <v>44.6</v>
      </c>
      <c r="M175" s="381">
        <v>219.95345</v>
      </c>
      <c r="N175" s="1"/>
      <c r="O175" s="1"/>
    </row>
    <row r="176" spans="1:15" ht="12.75" customHeight="1">
      <c r="A176" s="33">
        <v>166</v>
      </c>
      <c r="B176" s="440" t="s">
        <v>381</v>
      </c>
      <c r="C176" s="381">
        <v>494.35</v>
      </c>
      <c r="D176" s="382">
        <v>492.68333333333334</v>
      </c>
      <c r="E176" s="382">
        <v>485.4666666666667</v>
      </c>
      <c r="F176" s="382">
        <v>476.58333333333337</v>
      </c>
      <c r="G176" s="382">
        <v>469.36666666666673</v>
      </c>
      <c r="H176" s="382">
        <v>501.56666666666666</v>
      </c>
      <c r="I176" s="382">
        <v>508.78333333333325</v>
      </c>
      <c r="J176" s="382">
        <v>517.66666666666663</v>
      </c>
      <c r="K176" s="381">
        <v>499.9</v>
      </c>
      <c r="L176" s="381">
        <v>483.8</v>
      </c>
      <c r="M176" s="381">
        <v>24.143339999999998</v>
      </c>
      <c r="N176" s="1"/>
      <c r="O176" s="1"/>
    </row>
    <row r="177" spans="1:15" ht="12.75" customHeight="1">
      <c r="A177" s="33">
        <v>167</v>
      </c>
      <c r="B177" s="440" t="s">
        <v>373</v>
      </c>
      <c r="C177" s="381">
        <v>1141.8499999999999</v>
      </c>
      <c r="D177" s="382">
        <v>1140.6333333333332</v>
      </c>
      <c r="E177" s="382">
        <v>1127.2666666666664</v>
      </c>
      <c r="F177" s="382">
        <v>1112.6833333333332</v>
      </c>
      <c r="G177" s="382">
        <v>1099.3166666666664</v>
      </c>
      <c r="H177" s="382">
        <v>1155.2166666666665</v>
      </c>
      <c r="I177" s="382">
        <v>1168.5833333333333</v>
      </c>
      <c r="J177" s="382">
        <v>1183.1666666666665</v>
      </c>
      <c r="K177" s="381">
        <v>1154</v>
      </c>
      <c r="L177" s="381">
        <v>1126.05</v>
      </c>
      <c r="M177" s="381">
        <v>0.20324999999999999</v>
      </c>
      <c r="N177" s="1"/>
      <c r="O177" s="1"/>
    </row>
    <row r="178" spans="1:15" ht="12.75" customHeight="1">
      <c r="A178" s="33">
        <v>168</v>
      </c>
      <c r="B178" s="440" t="s">
        <v>259</v>
      </c>
      <c r="C178" s="381">
        <v>547.6</v>
      </c>
      <c r="D178" s="382">
        <v>551.31666666666672</v>
      </c>
      <c r="E178" s="382">
        <v>541.28333333333342</v>
      </c>
      <c r="F178" s="382">
        <v>534.9666666666667</v>
      </c>
      <c r="G178" s="382">
        <v>524.93333333333339</v>
      </c>
      <c r="H178" s="382">
        <v>557.63333333333344</v>
      </c>
      <c r="I178" s="382">
        <v>567.66666666666674</v>
      </c>
      <c r="J178" s="382">
        <v>573.98333333333346</v>
      </c>
      <c r="K178" s="381">
        <v>561.35</v>
      </c>
      <c r="L178" s="381">
        <v>545</v>
      </c>
      <c r="M178" s="381">
        <v>1.2691699999999999</v>
      </c>
      <c r="N178" s="1"/>
      <c r="O178" s="1"/>
    </row>
    <row r="179" spans="1:15" ht="12.75" customHeight="1">
      <c r="A179" s="33">
        <v>169</v>
      </c>
      <c r="B179" s="440" t="s">
        <v>108</v>
      </c>
      <c r="C179" s="381">
        <v>924.95</v>
      </c>
      <c r="D179" s="382">
        <v>922.58333333333337</v>
      </c>
      <c r="E179" s="382">
        <v>910.36666666666679</v>
      </c>
      <c r="F179" s="382">
        <v>895.78333333333342</v>
      </c>
      <c r="G179" s="382">
        <v>883.56666666666683</v>
      </c>
      <c r="H179" s="382">
        <v>937.16666666666674</v>
      </c>
      <c r="I179" s="382">
        <v>949.38333333333321</v>
      </c>
      <c r="J179" s="382">
        <v>963.9666666666667</v>
      </c>
      <c r="K179" s="381">
        <v>934.8</v>
      </c>
      <c r="L179" s="381">
        <v>908</v>
      </c>
      <c r="M179" s="381">
        <v>13.42109</v>
      </c>
      <c r="N179" s="1"/>
      <c r="O179" s="1"/>
    </row>
    <row r="180" spans="1:15" ht="12.75" customHeight="1">
      <c r="A180" s="33">
        <v>170</v>
      </c>
      <c r="B180" s="440" t="s">
        <v>260</v>
      </c>
      <c r="C180" s="381">
        <v>634.9</v>
      </c>
      <c r="D180" s="382">
        <v>633.93333333333328</v>
      </c>
      <c r="E180" s="382">
        <v>629.26666666666654</v>
      </c>
      <c r="F180" s="382">
        <v>623.63333333333321</v>
      </c>
      <c r="G180" s="382">
        <v>618.96666666666647</v>
      </c>
      <c r="H180" s="382">
        <v>639.56666666666661</v>
      </c>
      <c r="I180" s="382">
        <v>644.23333333333335</v>
      </c>
      <c r="J180" s="382">
        <v>649.86666666666667</v>
      </c>
      <c r="K180" s="381">
        <v>638.6</v>
      </c>
      <c r="L180" s="381">
        <v>628.29999999999995</v>
      </c>
      <c r="M180" s="381">
        <v>0.69647000000000003</v>
      </c>
      <c r="N180" s="1"/>
      <c r="O180" s="1"/>
    </row>
    <row r="181" spans="1:15" ht="12.75" customHeight="1">
      <c r="A181" s="33">
        <v>171</v>
      </c>
      <c r="B181" s="440" t="s">
        <v>109</v>
      </c>
      <c r="C181" s="381">
        <v>1977.95</v>
      </c>
      <c r="D181" s="382">
        <v>1968.6166666666668</v>
      </c>
      <c r="E181" s="382">
        <v>1947.3333333333335</v>
      </c>
      <c r="F181" s="382">
        <v>1916.7166666666667</v>
      </c>
      <c r="G181" s="382">
        <v>1895.4333333333334</v>
      </c>
      <c r="H181" s="382">
        <v>1999.2333333333336</v>
      </c>
      <c r="I181" s="382">
        <v>2020.5166666666669</v>
      </c>
      <c r="J181" s="382">
        <v>2051.1333333333337</v>
      </c>
      <c r="K181" s="381">
        <v>1989.9</v>
      </c>
      <c r="L181" s="381">
        <v>1938</v>
      </c>
      <c r="M181" s="381">
        <v>7.9829400000000001</v>
      </c>
      <c r="N181" s="1"/>
      <c r="O181" s="1"/>
    </row>
    <row r="182" spans="1:15" ht="12.75" customHeight="1">
      <c r="A182" s="33">
        <v>172</v>
      </c>
      <c r="B182" s="440" t="s">
        <v>382</v>
      </c>
      <c r="C182" s="381">
        <v>99.75</v>
      </c>
      <c r="D182" s="382">
        <v>99.983333333333334</v>
      </c>
      <c r="E182" s="382">
        <v>98.966666666666669</v>
      </c>
      <c r="F182" s="382">
        <v>98.183333333333337</v>
      </c>
      <c r="G182" s="382">
        <v>97.166666666666671</v>
      </c>
      <c r="H182" s="382">
        <v>100.76666666666667</v>
      </c>
      <c r="I182" s="382">
        <v>101.78333333333335</v>
      </c>
      <c r="J182" s="382">
        <v>102.56666666666666</v>
      </c>
      <c r="K182" s="381">
        <v>101</v>
      </c>
      <c r="L182" s="381">
        <v>99.2</v>
      </c>
      <c r="M182" s="381">
        <v>3.0654300000000001</v>
      </c>
      <c r="N182" s="1"/>
      <c r="O182" s="1"/>
    </row>
    <row r="183" spans="1:15" ht="12.75" customHeight="1">
      <c r="A183" s="33">
        <v>173</v>
      </c>
      <c r="B183" s="440" t="s">
        <v>110</v>
      </c>
      <c r="C183" s="381">
        <v>331.1</v>
      </c>
      <c r="D183" s="382">
        <v>336.15000000000003</v>
      </c>
      <c r="E183" s="382">
        <v>316.80000000000007</v>
      </c>
      <c r="F183" s="382">
        <v>302.50000000000006</v>
      </c>
      <c r="G183" s="382">
        <v>283.15000000000009</v>
      </c>
      <c r="H183" s="382">
        <v>350.45000000000005</v>
      </c>
      <c r="I183" s="382">
        <v>369.80000000000007</v>
      </c>
      <c r="J183" s="382">
        <v>384.1</v>
      </c>
      <c r="K183" s="381">
        <v>355.5</v>
      </c>
      <c r="L183" s="381">
        <v>321.85000000000002</v>
      </c>
      <c r="M183" s="381">
        <v>122.41128</v>
      </c>
      <c r="N183" s="1"/>
      <c r="O183" s="1"/>
    </row>
    <row r="184" spans="1:15" ht="12.75" customHeight="1">
      <c r="A184" s="33">
        <v>174</v>
      </c>
      <c r="B184" s="440" t="s">
        <v>374</v>
      </c>
      <c r="C184" s="381">
        <v>554.54999999999995</v>
      </c>
      <c r="D184" s="382">
        <v>554.08333333333337</v>
      </c>
      <c r="E184" s="382">
        <v>545.16666666666674</v>
      </c>
      <c r="F184" s="382">
        <v>535.78333333333342</v>
      </c>
      <c r="G184" s="382">
        <v>526.86666666666679</v>
      </c>
      <c r="H184" s="382">
        <v>563.4666666666667</v>
      </c>
      <c r="I184" s="382">
        <v>572.38333333333344</v>
      </c>
      <c r="J184" s="382">
        <v>581.76666666666665</v>
      </c>
      <c r="K184" s="381">
        <v>563</v>
      </c>
      <c r="L184" s="381">
        <v>544.70000000000005</v>
      </c>
      <c r="M184" s="381">
        <v>11.99546</v>
      </c>
      <c r="N184" s="1"/>
      <c r="O184" s="1"/>
    </row>
    <row r="185" spans="1:15" ht="12.75" customHeight="1">
      <c r="A185" s="33">
        <v>175</v>
      </c>
      <c r="B185" s="440" t="s">
        <v>111</v>
      </c>
      <c r="C185" s="381">
        <v>1918.7</v>
      </c>
      <c r="D185" s="382">
        <v>1897.8999999999999</v>
      </c>
      <c r="E185" s="382">
        <v>1866.7999999999997</v>
      </c>
      <c r="F185" s="382">
        <v>1814.8999999999999</v>
      </c>
      <c r="G185" s="382">
        <v>1783.7999999999997</v>
      </c>
      <c r="H185" s="382">
        <v>1949.7999999999997</v>
      </c>
      <c r="I185" s="382">
        <v>1980.8999999999996</v>
      </c>
      <c r="J185" s="382">
        <v>2032.7999999999997</v>
      </c>
      <c r="K185" s="381">
        <v>1929</v>
      </c>
      <c r="L185" s="381">
        <v>1846</v>
      </c>
      <c r="M185" s="381">
        <v>12.512600000000001</v>
      </c>
      <c r="N185" s="1"/>
      <c r="O185" s="1"/>
    </row>
    <row r="186" spans="1:15" ht="12.75" customHeight="1">
      <c r="A186" s="33">
        <v>176</v>
      </c>
      <c r="B186" s="440" t="s">
        <v>376</v>
      </c>
      <c r="C186" s="381">
        <v>241.75</v>
      </c>
      <c r="D186" s="382">
        <v>241.68333333333331</v>
      </c>
      <c r="E186" s="382">
        <v>231.71666666666661</v>
      </c>
      <c r="F186" s="382">
        <v>221.68333333333331</v>
      </c>
      <c r="G186" s="382">
        <v>211.71666666666661</v>
      </c>
      <c r="H186" s="382">
        <v>251.71666666666661</v>
      </c>
      <c r="I186" s="382">
        <v>261.68333333333328</v>
      </c>
      <c r="J186" s="382">
        <v>271.71666666666658</v>
      </c>
      <c r="K186" s="381">
        <v>251.65</v>
      </c>
      <c r="L186" s="381">
        <v>231.65</v>
      </c>
      <c r="M186" s="381">
        <v>60.157550000000001</v>
      </c>
      <c r="N186" s="1"/>
      <c r="O186" s="1"/>
    </row>
    <row r="187" spans="1:15" ht="12.75" customHeight="1">
      <c r="A187" s="33">
        <v>177</v>
      </c>
      <c r="B187" s="440" t="s">
        <v>377</v>
      </c>
      <c r="C187" s="381">
        <v>1921.9</v>
      </c>
      <c r="D187" s="382">
        <v>1948.0666666666666</v>
      </c>
      <c r="E187" s="382">
        <v>1877.7833333333333</v>
      </c>
      <c r="F187" s="382">
        <v>1833.6666666666667</v>
      </c>
      <c r="G187" s="382">
        <v>1763.3833333333334</v>
      </c>
      <c r="H187" s="382">
        <v>1992.1833333333332</v>
      </c>
      <c r="I187" s="382">
        <v>2062.4666666666662</v>
      </c>
      <c r="J187" s="382">
        <v>2106.583333333333</v>
      </c>
      <c r="K187" s="381">
        <v>2018.35</v>
      </c>
      <c r="L187" s="381">
        <v>1903.95</v>
      </c>
      <c r="M187" s="381">
        <v>0.74514000000000002</v>
      </c>
      <c r="N187" s="1"/>
      <c r="O187" s="1"/>
    </row>
    <row r="188" spans="1:15" ht="12.75" customHeight="1">
      <c r="A188" s="33">
        <v>178</v>
      </c>
      <c r="B188" s="440" t="s">
        <v>383</v>
      </c>
      <c r="C188" s="381">
        <v>133.4</v>
      </c>
      <c r="D188" s="382">
        <v>132.26666666666668</v>
      </c>
      <c r="E188" s="382">
        <v>130.63333333333335</v>
      </c>
      <c r="F188" s="382">
        <v>127.86666666666667</v>
      </c>
      <c r="G188" s="382">
        <v>126.23333333333335</v>
      </c>
      <c r="H188" s="382">
        <v>135.03333333333336</v>
      </c>
      <c r="I188" s="382">
        <v>136.66666666666669</v>
      </c>
      <c r="J188" s="382">
        <v>139.43333333333337</v>
      </c>
      <c r="K188" s="381">
        <v>133.9</v>
      </c>
      <c r="L188" s="381">
        <v>129.5</v>
      </c>
      <c r="M188" s="381">
        <v>17.642769999999999</v>
      </c>
      <c r="N188" s="1"/>
      <c r="O188" s="1"/>
    </row>
    <row r="189" spans="1:15" ht="12.75" customHeight="1">
      <c r="A189" s="33">
        <v>179</v>
      </c>
      <c r="B189" s="440" t="s">
        <v>261</v>
      </c>
      <c r="C189" s="381">
        <v>315.60000000000002</v>
      </c>
      <c r="D189" s="382">
        <v>315.7</v>
      </c>
      <c r="E189" s="382">
        <v>311.39999999999998</v>
      </c>
      <c r="F189" s="382">
        <v>307.2</v>
      </c>
      <c r="G189" s="382">
        <v>302.89999999999998</v>
      </c>
      <c r="H189" s="382">
        <v>319.89999999999998</v>
      </c>
      <c r="I189" s="382">
        <v>324.20000000000005</v>
      </c>
      <c r="J189" s="382">
        <v>328.4</v>
      </c>
      <c r="K189" s="381">
        <v>320</v>
      </c>
      <c r="L189" s="381">
        <v>311.5</v>
      </c>
      <c r="M189" s="381">
        <v>3.5938400000000001</v>
      </c>
      <c r="N189" s="1"/>
      <c r="O189" s="1"/>
    </row>
    <row r="190" spans="1:15" ht="12.75" customHeight="1">
      <c r="A190" s="33">
        <v>180</v>
      </c>
      <c r="B190" s="440" t="s">
        <v>378</v>
      </c>
      <c r="C190" s="381">
        <v>708.4</v>
      </c>
      <c r="D190" s="382">
        <v>712.63333333333333</v>
      </c>
      <c r="E190" s="382">
        <v>701.26666666666665</v>
      </c>
      <c r="F190" s="382">
        <v>694.13333333333333</v>
      </c>
      <c r="G190" s="382">
        <v>682.76666666666665</v>
      </c>
      <c r="H190" s="382">
        <v>719.76666666666665</v>
      </c>
      <c r="I190" s="382">
        <v>731.13333333333321</v>
      </c>
      <c r="J190" s="382">
        <v>738.26666666666665</v>
      </c>
      <c r="K190" s="381">
        <v>724</v>
      </c>
      <c r="L190" s="381">
        <v>705.5</v>
      </c>
      <c r="M190" s="381">
        <v>1.79399</v>
      </c>
      <c r="N190" s="1"/>
      <c r="O190" s="1"/>
    </row>
    <row r="191" spans="1:15" ht="12.75" customHeight="1">
      <c r="A191" s="33">
        <v>181</v>
      </c>
      <c r="B191" s="440" t="s">
        <v>112</v>
      </c>
      <c r="C191" s="381">
        <v>696.1</v>
      </c>
      <c r="D191" s="382">
        <v>695.48333333333323</v>
      </c>
      <c r="E191" s="382">
        <v>685.66666666666652</v>
      </c>
      <c r="F191" s="382">
        <v>675.23333333333323</v>
      </c>
      <c r="G191" s="382">
        <v>665.41666666666652</v>
      </c>
      <c r="H191" s="382">
        <v>705.91666666666652</v>
      </c>
      <c r="I191" s="382">
        <v>715.73333333333335</v>
      </c>
      <c r="J191" s="382">
        <v>726.16666666666652</v>
      </c>
      <c r="K191" s="381">
        <v>705.3</v>
      </c>
      <c r="L191" s="381">
        <v>685.05</v>
      </c>
      <c r="M191" s="381">
        <v>4.7821199999999999</v>
      </c>
      <c r="N191" s="1"/>
      <c r="O191" s="1"/>
    </row>
    <row r="192" spans="1:15" ht="12.75" customHeight="1">
      <c r="A192" s="33">
        <v>182</v>
      </c>
      <c r="B192" s="440" t="s">
        <v>262</v>
      </c>
      <c r="C192" s="381">
        <v>1396.85</v>
      </c>
      <c r="D192" s="382">
        <v>1391</v>
      </c>
      <c r="E192" s="382">
        <v>1364.55</v>
      </c>
      <c r="F192" s="382">
        <v>1332.25</v>
      </c>
      <c r="G192" s="382">
        <v>1305.8</v>
      </c>
      <c r="H192" s="382">
        <v>1423.3</v>
      </c>
      <c r="I192" s="382">
        <v>1449.7499999999998</v>
      </c>
      <c r="J192" s="382">
        <v>1482.05</v>
      </c>
      <c r="K192" s="381">
        <v>1417.45</v>
      </c>
      <c r="L192" s="381">
        <v>1358.7</v>
      </c>
      <c r="M192" s="381">
        <v>11.01174</v>
      </c>
      <c r="N192" s="1"/>
      <c r="O192" s="1"/>
    </row>
    <row r="193" spans="1:15" ht="12.75" customHeight="1">
      <c r="A193" s="33">
        <v>183</v>
      </c>
      <c r="B193" s="440" t="s">
        <v>387</v>
      </c>
      <c r="C193" s="381">
        <v>1337.85</v>
      </c>
      <c r="D193" s="382">
        <v>1337.8333333333333</v>
      </c>
      <c r="E193" s="382">
        <v>1325.6666666666665</v>
      </c>
      <c r="F193" s="382">
        <v>1313.4833333333333</v>
      </c>
      <c r="G193" s="382">
        <v>1301.3166666666666</v>
      </c>
      <c r="H193" s="382">
        <v>1350.0166666666664</v>
      </c>
      <c r="I193" s="382">
        <v>1362.1833333333329</v>
      </c>
      <c r="J193" s="382">
        <v>1374.3666666666663</v>
      </c>
      <c r="K193" s="381">
        <v>1350</v>
      </c>
      <c r="L193" s="381">
        <v>1325.65</v>
      </c>
      <c r="M193" s="381">
        <v>2.4528400000000001</v>
      </c>
      <c r="N193" s="1"/>
      <c r="O193" s="1"/>
    </row>
    <row r="194" spans="1:15" ht="12.75" customHeight="1">
      <c r="A194" s="33">
        <v>184</v>
      </c>
      <c r="B194" s="440" t="s">
        <v>841</v>
      </c>
      <c r="C194" s="381">
        <v>23.25</v>
      </c>
      <c r="D194" s="382">
        <v>23.366666666666664</v>
      </c>
      <c r="E194" s="382">
        <v>23.083333333333329</v>
      </c>
      <c r="F194" s="382">
        <v>22.916666666666664</v>
      </c>
      <c r="G194" s="382">
        <v>22.633333333333329</v>
      </c>
      <c r="H194" s="382">
        <v>23.533333333333328</v>
      </c>
      <c r="I194" s="382">
        <v>23.816666666666666</v>
      </c>
      <c r="J194" s="382">
        <v>23.983333333333327</v>
      </c>
      <c r="K194" s="381">
        <v>23.65</v>
      </c>
      <c r="L194" s="381">
        <v>23.2</v>
      </c>
      <c r="M194" s="381">
        <v>71.693209999999993</v>
      </c>
      <c r="N194" s="1"/>
      <c r="O194" s="1"/>
    </row>
    <row r="195" spans="1:15" ht="12.75" customHeight="1">
      <c r="A195" s="33">
        <v>185</v>
      </c>
      <c r="B195" s="440" t="s">
        <v>388</v>
      </c>
      <c r="C195" s="381">
        <v>1224.3</v>
      </c>
      <c r="D195" s="382">
        <v>1226.2</v>
      </c>
      <c r="E195" s="382">
        <v>1218.4000000000001</v>
      </c>
      <c r="F195" s="382">
        <v>1212.5</v>
      </c>
      <c r="G195" s="382">
        <v>1204.7</v>
      </c>
      <c r="H195" s="382">
        <v>1232.1000000000001</v>
      </c>
      <c r="I195" s="382">
        <v>1239.8999999999999</v>
      </c>
      <c r="J195" s="382">
        <v>1245.8000000000002</v>
      </c>
      <c r="K195" s="381">
        <v>1234</v>
      </c>
      <c r="L195" s="381">
        <v>1220.3</v>
      </c>
      <c r="M195" s="381">
        <v>0.1242</v>
      </c>
      <c r="N195" s="1"/>
      <c r="O195" s="1"/>
    </row>
    <row r="196" spans="1:15" ht="12.75" customHeight="1">
      <c r="A196" s="33">
        <v>186</v>
      </c>
      <c r="B196" s="440" t="s">
        <v>113</v>
      </c>
      <c r="C196" s="381">
        <v>1329.05</v>
      </c>
      <c r="D196" s="382">
        <v>1331.55</v>
      </c>
      <c r="E196" s="382">
        <v>1319.1499999999999</v>
      </c>
      <c r="F196" s="382">
        <v>1309.25</v>
      </c>
      <c r="G196" s="382">
        <v>1296.8499999999999</v>
      </c>
      <c r="H196" s="382">
        <v>1341.4499999999998</v>
      </c>
      <c r="I196" s="382">
        <v>1353.85</v>
      </c>
      <c r="J196" s="382">
        <v>1363.7499999999998</v>
      </c>
      <c r="K196" s="381">
        <v>1343.95</v>
      </c>
      <c r="L196" s="381">
        <v>1321.65</v>
      </c>
      <c r="M196" s="381">
        <v>4.34192</v>
      </c>
      <c r="N196" s="1"/>
      <c r="O196" s="1"/>
    </row>
    <row r="197" spans="1:15" ht="12.75" customHeight="1">
      <c r="A197" s="33">
        <v>187</v>
      </c>
      <c r="B197" s="440" t="s">
        <v>114</v>
      </c>
      <c r="C197" s="381">
        <v>1258.75</v>
      </c>
      <c r="D197" s="382">
        <v>1258.3833333333334</v>
      </c>
      <c r="E197" s="382">
        <v>1243.7666666666669</v>
      </c>
      <c r="F197" s="382">
        <v>1228.7833333333335</v>
      </c>
      <c r="G197" s="382">
        <v>1214.166666666667</v>
      </c>
      <c r="H197" s="382">
        <v>1273.3666666666668</v>
      </c>
      <c r="I197" s="382">
        <v>1287.9833333333331</v>
      </c>
      <c r="J197" s="382">
        <v>1302.9666666666667</v>
      </c>
      <c r="K197" s="381">
        <v>1273</v>
      </c>
      <c r="L197" s="381">
        <v>1243.4000000000001</v>
      </c>
      <c r="M197" s="381">
        <v>119.73283000000001</v>
      </c>
      <c r="N197" s="1"/>
      <c r="O197" s="1"/>
    </row>
    <row r="198" spans="1:15" ht="12.75" customHeight="1">
      <c r="A198" s="33">
        <v>188</v>
      </c>
      <c r="B198" s="440" t="s">
        <v>115</v>
      </c>
      <c r="C198" s="381">
        <v>2702.7</v>
      </c>
      <c r="D198" s="382">
        <v>2709.4333333333329</v>
      </c>
      <c r="E198" s="382">
        <v>2685.766666666666</v>
      </c>
      <c r="F198" s="382">
        <v>2668.833333333333</v>
      </c>
      <c r="G198" s="382">
        <v>2645.1666666666661</v>
      </c>
      <c r="H198" s="382">
        <v>2726.3666666666659</v>
      </c>
      <c r="I198" s="382">
        <v>2750.0333333333328</v>
      </c>
      <c r="J198" s="382">
        <v>2766.9666666666658</v>
      </c>
      <c r="K198" s="381">
        <v>2733.1</v>
      </c>
      <c r="L198" s="381">
        <v>2692.5</v>
      </c>
      <c r="M198" s="381">
        <v>16.149889999999999</v>
      </c>
      <c r="N198" s="1"/>
      <c r="O198" s="1"/>
    </row>
    <row r="199" spans="1:15" ht="12.75" customHeight="1">
      <c r="A199" s="33">
        <v>189</v>
      </c>
      <c r="B199" s="440" t="s">
        <v>116</v>
      </c>
      <c r="C199" s="381">
        <v>2489.15</v>
      </c>
      <c r="D199" s="382">
        <v>2482.35</v>
      </c>
      <c r="E199" s="382">
        <v>2470.1</v>
      </c>
      <c r="F199" s="382">
        <v>2451.0500000000002</v>
      </c>
      <c r="G199" s="382">
        <v>2438.8000000000002</v>
      </c>
      <c r="H199" s="382">
        <v>2501.3999999999996</v>
      </c>
      <c r="I199" s="382">
        <v>2513.6499999999996</v>
      </c>
      <c r="J199" s="382">
        <v>2532.6999999999994</v>
      </c>
      <c r="K199" s="381">
        <v>2494.6</v>
      </c>
      <c r="L199" s="381">
        <v>2463.3000000000002</v>
      </c>
      <c r="M199" s="381">
        <v>1.80829</v>
      </c>
      <c r="N199" s="1"/>
      <c r="O199" s="1"/>
    </row>
    <row r="200" spans="1:15" ht="12.75" customHeight="1">
      <c r="A200" s="33">
        <v>190</v>
      </c>
      <c r="B200" s="440" t="s">
        <v>117</v>
      </c>
      <c r="C200" s="381">
        <v>1521.5</v>
      </c>
      <c r="D200" s="382">
        <v>1532.2166666666665</v>
      </c>
      <c r="E200" s="382">
        <v>1508.4333333333329</v>
      </c>
      <c r="F200" s="382">
        <v>1495.3666666666666</v>
      </c>
      <c r="G200" s="382">
        <v>1471.583333333333</v>
      </c>
      <c r="H200" s="382">
        <v>1545.2833333333328</v>
      </c>
      <c r="I200" s="382">
        <v>1569.0666666666662</v>
      </c>
      <c r="J200" s="382">
        <v>1582.1333333333328</v>
      </c>
      <c r="K200" s="381">
        <v>1556</v>
      </c>
      <c r="L200" s="381">
        <v>1519.15</v>
      </c>
      <c r="M200" s="381">
        <v>114.94686</v>
      </c>
      <c r="N200" s="1"/>
      <c r="O200" s="1"/>
    </row>
    <row r="201" spans="1:15" ht="12.75" customHeight="1">
      <c r="A201" s="33">
        <v>191</v>
      </c>
      <c r="B201" s="440" t="s">
        <v>118</v>
      </c>
      <c r="C201" s="381">
        <v>674.15</v>
      </c>
      <c r="D201" s="382">
        <v>672.56666666666661</v>
      </c>
      <c r="E201" s="382">
        <v>669.58333333333326</v>
      </c>
      <c r="F201" s="382">
        <v>665.01666666666665</v>
      </c>
      <c r="G201" s="382">
        <v>662.0333333333333</v>
      </c>
      <c r="H201" s="382">
        <v>677.13333333333321</v>
      </c>
      <c r="I201" s="382">
        <v>680.11666666666656</v>
      </c>
      <c r="J201" s="382">
        <v>684.68333333333317</v>
      </c>
      <c r="K201" s="381">
        <v>675.55</v>
      </c>
      <c r="L201" s="381">
        <v>668</v>
      </c>
      <c r="M201" s="381">
        <v>12.55654</v>
      </c>
      <c r="N201" s="1"/>
      <c r="O201" s="1"/>
    </row>
    <row r="202" spans="1:15" ht="12.75" customHeight="1">
      <c r="A202" s="33">
        <v>192</v>
      </c>
      <c r="B202" s="440" t="s">
        <v>385</v>
      </c>
      <c r="C202" s="381">
        <v>1845.1</v>
      </c>
      <c r="D202" s="382">
        <v>1855.5166666666667</v>
      </c>
      <c r="E202" s="382">
        <v>1814.5833333333333</v>
      </c>
      <c r="F202" s="382">
        <v>1784.0666666666666</v>
      </c>
      <c r="G202" s="382">
        <v>1743.1333333333332</v>
      </c>
      <c r="H202" s="382">
        <v>1886.0333333333333</v>
      </c>
      <c r="I202" s="382">
        <v>1926.9666666666667</v>
      </c>
      <c r="J202" s="382">
        <v>1957.4833333333333</v>
      </c>
      <c r="K202" s="381">
        <v>1896.45</v>
      </c>
      <c r="L202" s="381">
        <v>1825</v>
      </c>
      <c r="M202" s="381">
        <v>2.8460899999999998</v>
      </c>
      <c r="N202" s="1"/>
      <c r="O202" s="1"/>
    </row>
    <row r="203" spans="1:15" ht="12.75" customHeight="1">
      <c r="A203" s="33">
        <v>193</v>
      </c>
      <c r="B203" s="440" t="s">
        <v>389</v>
      </c>
      <c r="C203" s="381">
        <v>239.25</v>
      </c>
      <c r="D203" s="382">
        <v>238.08333333333334</v>
      </c>
      <c r="E203" s="382">
        <v>236.16666666666669</v>
      </c>
      <c r="F203" s="382">
        <v>233.08333333333334</v>
      </c>
      <c r="G203" s="382">
        <v>231.16666666666669</v>
      </c>
      <c r="H203" s="382">
        <v>241.16666666666669</v>
      </c>
      <c r="I203" s="382">
        <v>243.08333333333337</v>
      </c>
      <c r="J203" s="382">
        <v>246.16666666666669</v>
      </c>
      <c r="K203" s="381">
        <v>240</v>
      </c>
      <c r="L203" s="381">
        <v>235</v>
      </c>
      <c r="M203" s="381">
        <v>1.54911</v>
      </c>
      <c r="N203" s="1"/>
      <c r="O203" s="1"/>
    </row>
    <row r="204" spans="1:15" ht="12.75" customHeight="1">
      <c r="A204" s="33">
        <v>194</v>
      </c>
      <c r="B204" s="440" t="s">
        <v>390</v>
      </c>
      <c r="C204" s="381">
        <v>137.6</v>
      </c>
      <c r="D204" s="382">
        <v>138.31666666666666</v>
      </c>
      <c r="E204" s="382">
        <v>135.73333333333332</v>
      </c>
      <c r="F204" s="382">
        <v>133.86666666666665</v>
      </c>
      <c r="G204" s="382">
        <v>131.2833333333333</v>
      </c>
      <c r="H204" s="382">
        <v>140.18333333333334</v>
      </c>
      <c r="I204" s="382">
        <v>142.76666666666671</v>
      </c>
      <c r="J204" s="382">
        <v>144.63333333333335</v>
      </c>
      <c r="K204" s="381">
        <v>140.9</v>
      </c>
      <c r="L204" s="381">
        <v>136.44999999999999</v>
      </c>
      <c r="M204" s="381">
        <v>13.190849999999999</v>
      </c>
      <c r="N204" s="1"/>
      <c r="O204" s="1"/>
    </row>
    <row r="205" spans="1:15" ht="12.75" customHeight="1">
      <c r="A205" s="33">
        <v>195</v>
      </c>
      <c r="B205" s="440" t="s">
        <v>119</v>
      </c>
      <c r="C205" s="381">
        <v>2701.5</v>
      </c>
      <c r="D205" s="382">
        <v>2672.4666666666667</v>
      </c>
      <c r="E205" s="382">
        <v>2620.4833333333336</v>
      </c>
      <c r="F205" s="382">
        <v>2539.4666666666667</v>
      </c>
      <c r="G205" s="382">
        <v>2487.4833333333336</v>
      </c>
      <c r="H205" s="382">
        <v>2753.4833333333336</v>
      </c>
      <c r="I205" s="382">
        <v>2805.4666666666662</v>
      </c>
      <c r="J205" s="382">
        <v>2886.4833333333336</v>
      </c>
      <c r="K205" s="381">
        <v>2724.45</v>
      </c>
      <c r="L205" s="381">
        <v>2591.4499999999998</v>
      </c>
      <c r="M205" s="381">
        <v>23.578479999999999</v>
      </c>
      <c r="N205" s="1"/>
      <c r="O205" s="1"/>
    </row>
    <row r="206" spans="1:15" ht="12.75" customHeight="1">
      <c r="A206" s="33">
        <v>196</v>
      </c>
      <c r="B206" s="440" t="s">
        <v>386</v>
      </c>
      <c r="C206" s="381">
        <v>96.35</v>
      </c>
      <c r="D206" s="382">
        <v>96.733333333333334</v>
      </c>
      <c r="E206" s="382">
        <v>92.116666666666674</v>
      </c>
      <c r="F206" s="382">
        <v>87.88333333333334</v>
      </c>
      <c r="G206" s="382">
        <v>83.26666666666668</v>
      </c>
      <c r="H206" s="382">
        <v>100.96666666666667</v>
      </c>
      <c r="I206" s="382">
        <v>105.58333333333331</v>
      </c>
      <c r="J206" s="382">
        <v>109.81666666666666</v>
      </c>
      <c r="K206" s="381">
        <v>101.35</v>
      </c>
      <c r="L206" s="381">
        <v>92.5</v>
      </c>
      <c r="M206" s="381">
        <v>973.03220999999996</v>
      </c>
      <c r="N206" s="1"/>
      <c r="O206" s="1"/>
    </row>
    <row r="207" spans="1:15" ht="12.75" customHeight="1">
      <c r="A207" s="33">
        <v>197</v>
      </c>
      <c r="B207" s="440" t="s">
        <v>842</v>
      </c>
      <c r="C207" s="381">
        <v>2960.05</v>
      </c>
      <c r="D207" s="382">
        <v>2968.35</v>
      </c>
      <c r="E207" s="382">
        <v>2911.7</v>
      </c>
      <c r="F207" s="382">
        <v>2863.35</v>
      </c>
      <c r="G207" s="382">
        <v>2806.7</v>
      </c>
      <c r="H207" s="382">
        <v>3016.7</v>
      </c>
      <c r="I207" s="382">
        <v>3073.3500000000004</v>
      </c>
      <c r="J207" s="382">
        <v>3121.7</v>
      </c>
      <c r="K207" s="381">
        <v>3025</v>
      </c>
      <c r="L207" s="381">
        <v>2920</v>
      </c>
      <c r="M207" s="381">
        <v>2.1287400000000001</v>
      </c>
      <c r="N207" s="1"/>
      <c r="O207" s="1"/>
    </row>
    <row r="208" spans="1:15" ht="12.75" customHeight="1">
      <c r="A208" s="33">
        <v>198</v>
      </c>
      <c r="B208" s="440" t="s">
        <v>828</v>
      </c>
      <c r="C208" s="381">
        <v>460.6</v>
      </c>
      <c r="D208" s="382">
        <v>467.86666666666662</v>
      </c>
      <c r="E208" s="382">
        <v>447.73333333333323</v>
      </c>
      <c r="F208" s="382">
        <v>434.86666666666662</v>
      </c>
      <c r="G208" s="382">
        <v>414.73333333333323</v>
      </c>
      <c r="H208" s="382">
        <v>480.73333333333323</v>
      </c>
      <c r="I208" s="382">
        <v>500.86666666666656</v>
      </c>
      <c r="J208" s="382">
        <v>513.73333333333323</v>
      </c>
      <c r="K208" s="381">
        <v>488</v>
      </c>
      <c r="L208" s="381">
        <v>455</v>
      </c>
      <c r="M208" s="381">
        <v>17.895440000000001</v>
      </c>
      <c r="N208" s="1"/>
      <c r="O208" s="1"/>
    </row>
    <row r="209" spans="1:15" ht="12.75" customHeight="1">
      <c r="A209" s="33">
        <v>199</v>
      </c>
      <c r="B209" s="440" t="s">
        <v>121</v>
      </c>
      <c r="C209" s="381">
        <v>505.95</v>
      </c>
      <c r="D209" s="382">
        <v>503.65000000000003</v>
      </c>
      <c r="E209" s="382">
        <v>498.30000000000007</v>
      </c>
      <c r="F209" s="382">
        <v>490.65000000000003</v>
      </c>
      <c r="G209" s="382">
        <v>485.30000000000007</v>
      </c>
      <c r="H209" s="382">
        <v>511.30000000000007</v>
      </c>
      <c r="I209" s="382">
        <v>516.65000000000009</v>
      </c>
      <c r="J209" s="382">
        <v>524.30000000000007</v>
      </c>
      <c r="K209" s="381">
        <v>509</v>
      </c>
      <c r="L209" s="381">
        <v>496</v>
      </c>
      <c r="M209" s="381">
        <v>67.217060000000004</v>
      </c>
      <c r="N209" s="1"/>
      <c r="O209" s="1"/>
    </row>
    <row r="210" spans="1:15" ht="12.75" customHeight="1">
      <c r="A210" s="33">
        <v>200</v>
      </c>
      <c r="B210" s="440" t="s">
        <v>391</v>
      </c>
      <c r="C210" s="381">
        <v>137.55000000000001</v>
      </c>
      <c r="D210" s="382">
        <v>138.63333333333333</v>
      </c>
      <c r="E210" s="382">
        <v>135.66666666666666</v>
      </c>
      <c r="F210" s="382">
        <v>133.78333333333333</v>
      </c>
      <c r="G210" s="382">
        <v>130.81666666666666</v>
      </c>
      <c r="H210" s="382">
        <v>140.51666666666665</v>
      </c>
      <c r="I210" s="382">
        <v>143.48333333333335</v>
      </c>
      <c r="J210" s="382">
        <v>145.36666666666665</v>
      </c>
      <c r="K210" s="381">
        <v>141.6</v>
      </c>
      <c r="L210" s="381">
        <v>136.75</v>
      </c>
      <c r="M210" s="381">
        <v>64.057109999999994</v>
      </c>
      <c r="N210" s="1"/>
      <c r="O210" s="1"/>
    </row>
    <row r="211" spans="1:15" ht="12.75" customHeight="1">
      <c r="A211" s="33">
        <v>201</v>
      </c>
      <c r="B211" s="440" t="s">
        <v>122</v>
      </c>
      <c r="C211" s="381">
        <v>327.95</v>
      </c>
      <c r="D211" s="382">
        <v>327.91666666666663</v>
      </c>
      <c r="E211" s="382">
        <v>325.43333333333328</v>
      </c>
      <c r="F211" s="382">
        <v>322.91666666666663</v>
      </c>
      <c r="G211" s="382">
        <v>320.43333333333328</v>
      </c>
      <c r="H211" s="382">
        <v>330.43333333333328</v>
      </c>
      <c r="I211" s="382">
        <v>332.91666666666663</v>
      </c>
      <c r="J211" s="382">
        <v>335.43333333333328</v>
      </c>
      <c r="K211" s="381">
        <v>330.4</v>
      </c>
      <c r="L211" s="381">
        <v>325.39999999999998</v>
      </c>
      <c r="M211" s="381">
        <v>38.920099999999998</v>
      </c>
      <c r="N211" s="1"/>
      <c r="O211" s="1"/>
    </row>
    <row r="212" spans="1:15" ht="12.75" customHeight="1">
      <c r="A212" s="33">
        <v>202</v>
      </c>
      <c r="B212" s="440" t="s">
        <v>123</v>
      </c>
      <c r="C212" s="381">
        <v>2389.5500000000002</v>
      </c>
      <c r="D212" s="382">
        <v>2376.25</v>
      </c>
      <c r="E212" s="382">
        <v>2358.3000000000002</v>
      </c>
      <c r="F212" s="382">
        <v>2327.0500000000002</v>
      </c>
      <c r="G212" s="382">
        <v>2309.1000000000004</v>
      </c>
      <c r="H212" s="382">
        <v>2407.5</v>
      </c>
      <c r="I212" s="382">
        <v>2425.4499999999998</v>
      </c>
      <c r="J212" s="382">
        <v>2456.6999999999998</v>
      </c>
      <c r="K212" s="381">
        <v>2394.1999999999998</v>
      </c>
      <c r="L212" s="381">
        <v>2345</v>
      </c>
      <c r="M212" s="381">
        <v>9.1220499999999998</v>
      </c>
      <c r="N212" s="1"/>
      <c r="O212" s="1"/>
    </row>
    <row r="213" spans="1:15" ht="12.75" customHeight="1">
      <c r="A213" s="33">
        <v>203</v>
      </c>
      <c r="B213" s="440" t="s">
        <v>263</v>
      </c>
      <c r="C213" s="381">
        <v>327.5</v>
      </c>
      <c r="D213" s="382">
        <v>328.15000000000003</v>
      </c>
      <c r="E213" s="382">
        <v>326.35000000000008</v>
      </c>
      <c r="F213" s="382">
        <v>325.20000000000005</v>
      </c>
      <c r="G213" s="382">
        <v>323.40000000000009</v>
      </c>
      <c r="H213" s="382">
        <v>329.30000000000007</v>
      </c>
      <c r="I213" s="382">
        <v>331.1</v>
      </c>
      <c r="J213" s="382">
        <v>332.25000000000006</v>
      </c>
      <c r="K213" s="381">
        <v>329.95</v>
      </c>
      <c r="L213" s="381">
        <v>327</v>
      </c>
      <c r="M213" s="381">
        <v>2.8570500000000001</v>
      </c>
      <c r="N213" s="1"/>
      <c r="O213" s="1"/>
    </row>
    <row r="214" spans="1:15" ht="12.75" customHeight="1">
      <c r="A214" s="33">
        <v>204</v>
      </c>
      <c r="B214" s="440" t="s">
        <v>843</v>
      </c>
      <c r="C214" s="381">
        <v>813.75</v>
      </c>
      <c r="D214" s="382">
        <v>814.91666666666663</v>
      </c>
      <c r="E214" s="382">
        <v>800.18333333333328</v>
      </c>
      <c r="F214" s="382">
        <v>786.61666666666667</v>
      </c>
      <c r="G214" s="382">
        <v>771.88333333333333</v>
      </c>
      <c r="H214" s="382">
        <v>828.48333333333323</v>
      </c>
      <c r="I214" s="382">
        <v>843.21666666666658</v>
      </c>
      <c r="J214" s="382">
        <v>856.78333333333319</v>
      </c>
      <c r="K214" s="381">
        <v>829.65</v>
      </c>
      <c r="L214" s="381">
        <v>801.35</v>
      </c>
      <c r="M214" s="381">
        <v>0.48132999999999998</v>
      </c>
      <c r="N214" s="1"/>
      <c r="O214" s="1"/>
    </row>
    <row r="215" spans="1:15" ht="12.75" customHeight="1">
      <c r="A215" s="33">
        <v>205</v>
      </c>
      <c r="B215" s="440" t="s">
        <v>392</v>
      </c>
      <c r="C215" s="381">
        <v>46018.45</v>
      </c>
      <c r="D215" s="382">
        <v>45522.833333333336</v>
      </c>
      <c r="E215" s="382">
        <v>44795.666666666672</v>
      </c>
      <c r="F215" s="382">
        <v>43572.883333333339</v>
      </c>
      <c r="G215" s="382">
        <v>42845.716666666674</v>
      </c>
      <c r="H215" s="382">
        <v>46745.616666666669</v>
      </c>
      <c r="I215" s="382">
        <v>47472.78333333334</v>
      </c>
      <c r="J215" s="382">
        <v>48695.566666666666</v>
      </c>
      <c r="K215" s="381">
        <v>46250</v>
      </c>
      <c r="L215" s="381">
        <v>44300.05</v>
      </c>
      <c r="M215" s="381">
        <v>9.9440000000000001E-2</v>
      </c>
      <c r="N215" s="1"/>
      <c r="O215" s="1"/>
    </row>
    <row r="216" spans="1:15" ht="12.75" customHeight="1">
      <c r="A216" s="33">
        <v>206</v>
      </c>
      <c r="B216" s="440" t="s">
        <v>393</v>
      </c>
      <c r="C216" s="381">
        <v>42.7</v>
      </c>
      <c r="D216" s="382">
        <v>43.050000000000004</v>
      </c>
      <c r="E216" s="382">
        <v>42.000000000000007</v>
      </c>
      <c r="F216" s="382">
        <v>41.300000000000004</v>
      </c>
      <c r="G216" s="382">
        <v>40.250000000000007</v>
      </c>
      <c r="H216" s="382">
        <v>43.750000000000007</v>
      </c>
      <c r="I216" s="382">
        <v>44.800000000000004</v>
      </c>
      <c r="J216" s="382">
        <v>45.500000000000007</v>
      </c>
      <c r="K216" s="381">
        <v>44.1</v>
      </c>
      <c r="L216" s="381">
        <v>42.35</v>
      </c>
      <c r="M216" s="381">
        <v>44.234839999999998</v>
      </c>
      <c r="N216" s="1"/>
      <c r="O216" s="1"/>
    </row>
    <row r="217" spans="1:15" ht="12.75" customHeight="1">
      <c r="A217" s="33">
        <v>207</v>
      </c>
      <c r="B217" s="440" t="s">
        <v>405</v>
      </c>
      <c r="C217" s="381">
        <v>167.25</v>
      </c>
      <c r="D217" s="382">
        <v>168.1</v>
      </c>
      <c r="E217" s="382">
        <v>164.95</v>
      </c>
      <c r="F217" s="382">
        <v>162.65</v>
      </c>
      <c r="G217" s="382">
        <v>159.5</v>
      </c>
      <c r="H217" s="382">
        <v>170.39999999999998</v>
      </c>
      <c r="I217" s="382">
        <v>173.55</v>
      </c>
      <c r="J217" s="382">
        <v>175.84999999999997</v>
      </c>
      <c r="K217" s="381">
        <v>171.25</v>
      </c>
      <c r="L217" s="381">
        <v>165.8</v>
      </c>
      <c r="M217" s="381">
        <v>91.360560000000007</v>
      </c>
      <c r="N217" s="1"/>
      <c r="O217" s="1"/>
    </row>
    <row r="218" spans="1:15" ht="12.75" customHeight="1">
      <c r="A218" s="33">
        <v>208</v>
      </c>
      <c r="B218" s="440" t="s">
        <v>124</v>
      </c>
      <c r="C218" s="381">
        <v>222.55</v>
      </c>
      <c r="D218" s="382">
        <v>222.48333333333335</v>
      </c>
      <c r="E218" s="382">
        <v>220.7166666666667</v>
      </c>
      <c r="F218" s="382">
        <v>218.88333333333335</v>
      </c>
      <c r="G218" s="382">
        <v>217.1166666666667</v>
      </c>
      <c r="H218" s="382">
        <v>224.31666666666669</v>
      </c>
      <c r="I218" s="382">
        <v>226.08333333333334</v>
      </c>
      <c r="J218" s="382">
        <v>227.91666666666669</v>
      </c>
      <c r="K218" s="381">
        <v>224.25</v>
      </c>
      <c r="L218" s="381">
        <v>220.65</v>
      </c>
      <c r="M218" s="381">
        <v>61.205559999999998</v>
      </c>
      <c r="N218" s="1"/>
      <c r="O218" s="1"/>
    </row>
    <row r="219" spans="1:15" ht="12.75" customHeight="1">
      <c r="A219" s="33">
        <v>209</v>
      </c>
      <c r="B219" s="440" t="s">
        <v>125</v>
      </c>
      <c r="C219" s="381">
        <v>819.3</v>
      </c>
      <c r="D219" s="382">
        <v>820.91666666666663</v>
      </c>
      <c r="E219" s="382">
        <v>812.93333333333328</v>
      </c>
      <c r="F219" s="382">
        <v>806.56666666666661</v>
      </c>
      <c r="G219" s="382">
        <v>798.58333333333326</v>
      </c>
      <c r="H219" s="382">
        <v>827.2833333333333</v>
      </c>
      <c r="I219" s="382">
        <v>835.26666666666665</v>
      </c>
      <c r="J219" s="382">
        <v>841.63333333333333</v>
      </c>
      <c r="K219" s="381">
        <v>828.9</v>
      </c>
      <c r="L219" s="381">
        <v>814.55</v>
      </c>
      <c r="M219" s="381">
        <v>67.227000000000004</v>
      </c>
      <c r="N219" s="1"/>
      <c r="O219" s="1"/>
    </row>
    <row r="220" spans="1:15" ht="12.75" customHeight="1">
      <c r="A220" s="33">
        <v>210</v>
      </c>
      <c r="B220" s="440" t="s">
        <v>126</v>
      </c>
      <c r="C220" s="381">
        <v>1432.35</v>
      </c>
      <c r="D220" s="382">
        <v>1437.3999999999999</v>
      </c>
      <c r="E220" s="382">
        <v>1410.4999999999998</v>
      </c>
      <c r="F220" s="382">
        <v>1388.6499999999999</v>
      </c>
      <c r="G220" s="382">
        <v>1361.7499999999998</v>
      </c>
      <c r="H220" s="382">
        <v>1459.2499999999998</v>
      </c>
      <c r="I220" s="382">
        <v>1486.1499999999999</v>
      </c>
      <c r="J220" s="382">
        <v>1507.9999999999998</v>
      </c>
      <c r="K220" s="381">
        <v>1464.3</v>
      </c>
      <c r="L220" s="381">
        <v>1415.55</v>
      </c>
      <c r="M220" s="381">
        <v>4.9145099999999999</v>
      </c>
      <c r="N220" s="1"/>
      <c r="O220" s="1"/>
    </row>
    <row r="221" spans="1:15" ht="12.75" customHeight="1">
      <c r="A221" s="33">
        <v>211</v>
      </c>
      <c r="B221" s="440" t="s">
        <v>127</v>
      </c>
      <c r="C221" s="381">
        <v>615.65</v>
      </c>
      <c r="D221" s="382">
        <v>609.2166666666667</v>
      </c>
      <c r="E221" s="382">
        <v>597.43333333333339</v>
      </c>
      <c r="F221" s="382">
        <v>579.2166666666667</v>
      </c>
      <c r="G221" s="382">
        <v>567.43333333333339</v>
      </c>
      <c r="H221" s="382">
        <v>627.43333333333339</v>
      </c>
      <c r="I221" s="382">
        <v>639.2166666666667</v>
      </c>
      <c r="J221" s="382">
        <v>657.43333333333339</v>
      </c>
      <c r="K221" s="381">
        <v>621</v>
      </c>
      <c r="L221" s="381">
        <v>591</v>
      </c>
      <c r="M221" s="381">
        <v>28.069389999999999</v>
      </c>
      <c r="N221" s="1"/>
      <c r="O221" s="1"/>
    </row>
    <row r="222" spans="1:15" ht="12.75" customHeight="1">
      <c r="A222" s="33">
        <v>212</v>
      </c>
      <c r="B222" s="440" t="s">
        <v>409</v>
      </c>
      <c r="C222" s="381">
        <v>267.10000000000002</v>
      </c>
      <c r="D222" s="382">
        <v>268.08333333333331</v>
      </c>
      <c r="E222" s="382">
        <v>264.01666666666665</v>
      </c>
      <c r="F222" s="382">
        <v>260.93333333333334</v>
      </c>
      <c r="G222" s="382">
        <v>256.86666666666667</v>
      </c>
      <c r="H222" s="382">
        <v>271.16666666666663</v>
      </c>
      <c r="I222" s="382">
        <v>275.23333333333335</v>
      </c>
      <c r="J222" s="382">
        <v>278.31666666666661</v>
      </c>
      <c r="K222" s="381">
        <v>272.14999999999998</v>
      </c>
      <c r="L222" s="381">
        <v>265</v>
      </c>
      <c r="M222" s="381">
        <v>2.0030700000000001</v>
      </c>
      <c r="N222" s="1"/>
      <c r="O222" s="1"/>
    </row>
    <row r="223" spans="1:15" ht="12.75" customHeight="1">
      <c r="A223" s="33">
        <v>213</v>
      </c>
      <c r="B223" s="440" t="s">
        <v>395</v>
      </c>
      <c r="C223" s="381">
        <v>52.1</v>
      </c>
      <c r="D223" s="382">
        <v>52.366666666666674</v>
      </c>
      <c r="E223" s="382">
        <v>51.533333333333346</v>
      </c>
      <c r="F223" s="382">
        <v>50.966666666666669</v>
      </c>
      <c r="G223" s="382">
        <v>50.13333333333334</v>
      </c>
      <c r="H223" s="382">
        <v>52.933333333333351</v>
      </c>
      <c r="I223" s="382">
        <v>53.76666666666668</v>
      </c>
      <c r="J223" s="382">
        <v>54.333333333333357</v>
      </c>
      <c r="K223" s="381">
        <v>53.2</v>
      </c>
      <c r="L223" s="381">
        <v>51.8</v>
      </c>
      <c r="M223" s="381">
        <v>79.295519999999996</v>
      </c>
      <c r="N223" s="1"/>
      <c r="O223" s="1"/>
    </row>
    <row r="224" spans="1:15" ht="12.75" customHeight="1">
      <c r="A224" s="33">
        <v>214</v>
      </c>
      <c r="B224" s="440" t="s">
        <v>128</v>
      </c>
      <c r="C224" s="381">
        <v>12.5</v>
      </c>
      <c r="D224" s="382">
        <v>12.633333333333333</v>
      </c>
      <c r="E224" s="382">
        <v>12.316666666666666</v>
      </c>
      <c r="F224" s="382">
        <v>12.133333333333333</v>
      </c>
      <c r="G224" s="382">
        <v>11.816666666666666</v>
      </c>
      <c r="H224" s="382">
        <v>12.816666666666666</v>
      </c>
      <c r="I224" s="382">
        <v>13.133333333333333</v>
      </c>
      <c r="J224" s="382">
        <v>13.316666666666666</v>
      </c>
      <c r="K224" s="381">
        <v>12.95</v>
      </c>
      <c r="L224" s="381">
        <v>12.45</v>
      </c>
      <c r="M224" s="381">
        <v>1720.04314</v>
      </c>
      <c r="N224" s="1"/>
      <c r="O224" s="1"/>
    </row>
    <row r="225" spans="1:15" ht="12.75" customHeight="1">
      <c r="A225" s="33">
        <v>215</v>
      </c>
      <c r="B225" s="440" t="s">
        <v>396</v>
      </c>
      <c r="C225" s="381">
        <v>64.95</v>
      </c>
      <c r="D225" s="382">
        <v>64.833333333333329</v>
      </c>
      <c r="E225" s="382">
        <v>63.666666666666657</v>
      </c>
      <c r="F225" s="382">
        <v>62.383333333333326</v>
      </c>
      <c r="G225" s="382">
        <v>61.216666666666654</v>
      </c>
      <c r="H225" s="382">
        <v>66.11666666666666</v>
      </c>
      <c r="I225" s="382">
        <v>67.283333333333317</v>
      </c>
      <c r="J225" s="382">
        <v>68.566666666666663</v>
      </c>
      <c r="K225" s="381">
        <v>66</v>
      </c>
      <c r="L225" s="381">
        <v>63.55</v>
      </c>
      <c r="M225" s="381">
        <v>133.90098</v>
      </c>
      <c r="N225" s="1"/>
      <c r="O225" s="1"/>
    </row>
    <row r="226" spans="1:15" ht="12.75" customHeight="1">
      <c r="A226" s="33">
        <v>216</v>
      </c>
      <c r="B226" s="440" t="s">
        <v>129</v>
      </c>
      <c r="C226" s="381">
        <v>49</v>
      </c>
      <c r="D226" s="382">
        <v>49.216666666666669</v>
      </c>
      <c r="E226" s="382">
        <v>48.683333333333337</v>
      </c>
      <c r="F226" s="382">
        <v>48.366666666666667</v>
      </c>
      <c r="G226" s="382">
        <v>47.833333333333336</v>
      </c>
      <c r="H226" s="382">
        <v>49.533333333333339</v>
      </c>
      <c r="I226" s="382">
        <v>50.06666666666667</v>
      </c>
      <c r="J226" s="382">
        <v>50.38333333333334</v>
      </c>
      <c r="K226" s="381">
        <v>49.75</v>
      </c>
      <c r="L226" s="381">
        <v>48.9</v>
      </c>
      <c r="M226" s="381">
        <v>198.23854</v>
      </c>
      <c r="N226" s="1"/>
      <c r="O226" s="1"/>
    </row>
    <row r="227" spans="1:15" ht="12.75" customHeight="1">
      <c r="A227" s="33">
        <v>217</v>
      </c>
      <c r="B227" s="440" t="s">
        <v>407</v>
      </c>
      <c r="C227" s="381">
        <v>266.05</v>
      </c>
      <c r="D227" s="382">
        <v>266.55</v>
      </c>
      <c r="E227" s="382">
        <v>263.65000000000003</v>
      </c>
      <c r="F227" s="382">
        <v>261.25</v>
      </c>
      <c r="G227" s="382">
        <v>258.35000000000002</v>
      </c>
      <c r="H227" s="382">
        <v>268.95000000000005</v>
      </c>
      <c r="I227" s="382">
        <v>271.85000000000002</v>
      </c>
      <c r="J227" s="382">
        <v>274.25000000000006</v>
      </c>
      <c r="K227" s="381">
        <v>269.45</v>
      </c>
      <c r="L227" s="381">
        <v>264.14999999999998</v>
      </c>
      <c r="M227" s="381">
        <v>62.617750000000001</v>
      </c>
      <c r="N227" s="1"/>
      <c r="O227" s="1"/>
    </row>
    <row r="228" spans="1:15" ht="12.75" customHeight="1">
      <c r="A228" s="33">
        <v>218</v>
      </c>
      <c r="B228" s="440" t="s">
        <v>397</v>
      </c>
      <c r="C228" s="381">
        <v>1200.75</v>
      </c>
      <c r="D228" s="382">
        <v>1201.4666666666667</v>
      </c>
      <c r="E228" s="382">
        <v>1168.9333333333334</v>
      </c>
      <c r="F228" s="382">
        <v>1137.1166666666668</v>
      </c>
      <c r="G228" s="382">
        <v>1104.5833333333335</v>
      </c>
      <c r="H228" s="382">
        <v>1233.2833333333333</v>
      </c>
      <c r="I228" s="382">
        <v>1265.8166666666666</v>
      </c>
      <c r="J228" s="382">
        <v>1297.6333333333332</v>
      </c>
      <c r="K228" s="381">
        <v>1234</v>
      </c>
      <c r="L228" s="381">
        <v>1169.6500000000001</v>
      </c>
      <c r="M228" s="381">
        <v>2.1766999999999999</v>
      </c>
      <c r="N228" s="1"/>
      <c r="O228" s="1"/>
    </row>
    <row r="229" spans="1:15" ht="12.75" customHeight="1">
      <c r="A229" s="33">
        <v>219</v>
      </c>
      <c r="B229" s="440" t="s">
        <v>130</v>
      </c>
      <c r="C229" s="381">
        <v>454.8</v>
      </c>
      <c r="D229" s="382">
        <v>456.85000000000008</v>
      </c>
      <c r="E229" s="382">
        <v>451.85000000000014</v>
      </c>
      <c r="F229" s="382">
        <v>448.90000000000003</v>
      </c>
      <c r="G229" s="382">
        <v>443.90000000000009</v>
      </c>
      <c r="H229" s="382">
        <v>459.80000000000018</v>
      </c>
      <c r="I229" s="382">
        <v>464.80000000000007</v>
      </c>
      <c r="J229" s="382">
        <v>467.75000000000023</v>
      </c>
      <c r="K229" s="381">
        <v>461.85</v>
      </c>
      <c r="L229" s="381">
        <v>453.9</v>
      </c>
      <c r="M229" s="381">
        <v>36.118760000000002</v>
      </c>
      <c r="N229" s="1"/>
      <c r="O229" s="1"/>
    </row>
    <row r="230" spans="1:15" ht="12.75" customHeight="1">
      <c r="A230" s="33">
        <v>220</v>
      </c>
      <c r="B230" s="440" t="s">
        <v>398</v>
      </c>
      <c r="C230" s="381">
        <v>313.7</v>
      </c>
      <c r="D230" s="382">
        <v>314.90000000000003</v>
      </c>
      <c r="E230" s="382">
        <v>309.80000000000007</v>
      </c>
      <c r="F230" s="382">
        <v>305.90000000000003</v>
      </c>
      <c r="G230" s="382">
        <v>300.80000000000007</v>
      </c>
      <c r="H230" s="382">
        <v>318.80000000000007</v>
      </c>
      <c r="I230" s="382">
        <v>323.90000000000009</v>
      </c>
      <c r="J230" s="382">
        <v>327.80000000000007</v>
      </c>
      <c r="K230" s="381">
        <v>320</v>
      </c>
      <c r="L230" s="381">
        <v>311</v>
      </c>
      <c r="M230" s="381">
        <v>4.0657399999999999</v>
      </c>
      <c r="N230" s="1"/>
      <c r="O230" s="1"/>
    </row>
    <row r="231" spans="1:15" ht="12.75" customHeight="1">
      <c r="A231" s="33">
        <v>221</v>
      </c>
      <c r="B231" s="440" t="s">
        <v>399</v>
      </c>
      <c r="C231" s="381">
        <v>1633.75</v>
      </c>
      <c r="D231" s="382">
        <v>1636.1666666666667</v>
      </c>
      <c r="E231" s="382">
        <v>1605.8833333333334</v>
      </c>
      <c r="F231" s="382">
        <v>1578.0166666666667</v>
      </c>
      <c r="G231" s="382">
        <v>1547.7333333333333</v>
      </c>
      <c r="H231" s="382">
        <v>1664.0333333333335</v>
      </c>
      <c r="I231" s="382">
        <v>1694.3166666666668</v>
      </c>
      <c r="J231" s="382">
        <v>1722.1833333333336</v>
      </c>
      <c r="K231" s="381">
        <v>1666.45</v>
      </c>
      <c r="L231" s="381">
        <v>1608.3</v>
      </c>
      <c r="M231" s="381">
        <v>0.32411000000000001</v>
      </c>
      <c r="N231" s="1"/>
      <c r="O231" s="1"/>
    </row>
    <row r="232" spans="1:15" ht="12.75" customHeight="1">
      <c r="A232" s="33">
        <v>222</v>
      </c>
      <c r="B232" s="440" t="s">
        <v>131</v>
      </c>
      <c r="C232" s="381">
        <v>208.95</v>
      </c>
      <c r="D232" s="382">
        <v>209.98333333333335</v>
      </c>
      <c r="E232" s="382">
        <v>207.2166666666667</v>
      </c>
      <c r="F232" s="382">
        <v>205.48333333333335</v>
      </c>
      <c r="G232" s="382">
        <v>202.7166666666667</v>
      </c>
      <c r="H232" s="382">
        <v>211.7166666666667</v>
      </c>
      <c r="I232" s="382">
        <v>214.48333333333335</v>
      </c>
      <c r="J232" s="382">
        <v>216.2166666666667</v>
      </c>
      <c r="K232" s="381">
        <v>212.75</v>
      </c>
      <c r="L232" s="381">
        <v>208.25</v>
      </c>
      <c r="M232" s="381">
        <v>35.578629999999997</v>
      </c>
      <c r="N232" s="1"/>
      <c r="O232" s="1"/>
    </row>
    <row r="233" spans="1:15" ht="12.75" customHeight="1">
      <c r="A233" s="33">
        <v>223</v>
      </c>
      <c r="B233" s="440" t="s">
        <v>404</v>
      </c>
      <c r="C233" s="381">
        <v>251.25</v>
      </c>
      <c r="D233" s="382">
        <v>251.15</v>
      </c>
      <c r="E233" s="382">
        <v>246.10000000000002</v>
      </c>
      <c r="F233" s="382">
        <v>240.95000000000002</v>
      </c>
      <c r="G233" s="382">
        <v>235.90000000000003</v>
      </c>
      <c r="H233" s="382">
        <v>256.3</v>
      </c>
      <c r="I233" s="382">
        <v>261.35000000000002</v>
      </c>
      <c r="J233" s="382">
        <v>266.5</v>
      </c>
      <c r="K233" s="381">
        <v>256.2</v>
      </c>
      <c r="L233" s="381">
        <v>246</v>
      </c>
      <c r="M233" s="381">
        <v>59.955399999999997</v>
      </c>
      <c r="N233" s="1"/>
      <c r="O233" s="1"/>
    </row>
    <row r="234" spans="1:15" ht="12.75" customHeight="1">
      <c r="A234" s="33">
        <v>224</v>
      </c>
      <c r="B234" s="440" t="s">
        <v>265</v>
      </c>
      <c r="C234" s="381">
        <v>6703.55</v>
      </c>
      <c r="D234" s="382">
        <v>6732.7333333333327</v>
      </c>
      <c r="E234" s="382">
        <v>6615.4666666666653</v>
      </c>
      <c r="F234" s="382">
        <v>6527.3833333333323</v>
      </c>
      <c r="G234" s="382">
        <v>6410.116666666665</v>
      </c>
      <c r="H234" s="382">
        <v>6820.8166666666657</v>
      </c>
      <c r="I234" s="382">
        <v>6938.0833333333339</v>
      </c>
      <c r="J234" s="382">
        <v>7026.1666666666661</v>
      </c>
      <c r="K234" s="381">
        <v>6850</v>
      </c>
      <c r="L234" s="381">
        <v>6644.65</v>
      </c>
      <c r="M234" s="381">
        <v>0.62385000000000002</v>
      </c>
      <c r="N234" s="1"/>
      <c r="O234" s="1"/>
    </row>
    <row r="235" spans="1:15" ht="12.75" customHeight="1">
      <c r="A235" s="33">
        <v>225</v>
      </c>
      <c r="B235" s="440" t="s">
        <v>406</v>
      </c>
      <c r="C235" s="381">
        <v>145.75</v>
      </c>
      <c r="D235" s="382">
        <v>146.35</v>
      </c>
      <c r="E235" s="382">
        <v>144.79999999999998</v>
      </c>
      <c r="F235" s="382">
        <v>143.85</v>
      </c>
      <c r="G235" s="382">
        <v>142.29999999999998</v>
      </c>
      <c r="H235" s="382">
        <v>147.29999999999998</v>
      </c>
      <c r="I235" s="382">
        <v>148.85</v>
      </c>
      <c r="J235" s="382">
        <v>149.79999999999998</v>
      </c>
      <c r="K235" s="381">
        <v>147.9</v>
      </c>
      <c r="L235" s="381">
        <v>145.4</v>
      </c>
      <c r="M235" s="381">
        <v>14.80166</v>
      </c>
      <c r="N235" s="1"/>
      <c r="O235" s="1"/>
    </row>
    <row r="236" spans="1:15" ht="12.75" customHeight="1">
      <c r="A236" s="33">
        <v>226</v>
      </c>
      <c r="B236" s="440" t="s">
        <v>132</v>
      </c>
      <c r="C236" s="381">
        <v>2165.25</v>
      </c>
      <c r="D236" s="382">
        <v>2158.2166666666667</v>
      </c>
      <c r="E236" s="382">
        <v>2143.0333333333333</v>
      </c>
      <c r="F236" s="382">
        <v>2120.8166666666666</v>
      </c>
      <c r="G236" s="382">
        <v>2105.6333333333332</v>
      </c>
      <c r="H236" s="382">
        <v>2180.4333333333334</v>
      </c>
      <c r="I236" s="382">
        <v>2195.6166666666668</v>
      </c>
      <c r="J236" s="382">
        <v>2217.8333333333335</v>
      </c>
      <c r="K236" s="381">
        <v>2173.4</v>
      </c>
      <c r="L236" s="381">
        <v>2136</v>
      </c>
      <c r="M236" s="381">
        <v>4.4333600000000004</v>
      </c>
      <c r="N236" s="1"/>
      <c r="O236" s="1"/>
    </row>
    <row r="237" spans="1:15" ht="12.75" customHeight="1">
      <c r="A237" s="33">
        <v>227</v>
      </c>
      <c r="B237" s="440" t="s">
        <v>844</v>
      </c>
      <c r="C237" s="381">
        <v>2074.1999999999998</v>
      </c>
      <c r="D237" s="382">
        <v>2073.4</v>
      </c>
      <c r="E237" s="382">
        <v>2061.8000000000002</v>
      </c>
      <c r="F237" s="382">
        <v>2049.4</v>
      </c>
      <c r="G237" s="382">
        <v>2037.8000000000002</v>
      </c>
      <c r="H237" s="382">
        <v>2085.8000000000002</v>
      </c>
      <c r="I237" s="382">
        <v>2097.3999999999996</v>
      </c>
      <c r="J237" s="382">
        <v>2109.8000000000002</v>
      </c>
      <c r="K237" s="381">
        <v>2085</v>
      </c>
      <c r="L237" s="381">
        <v>2061</v>
      </c>
      <c r="M237" s="381">
        <v>0.10797</v>
      </c>
      <c r="N237" s="1"/>
      <c r="O237" s="1"/>
    </row>
    <row r="238" spans="1:15" ht="12.75" customHeight="1">
      <c r="A238" s="33">
        <v>228</v>
      </c>
      <c r="B238" s="440" t="s">
        <v>410</v>
      </c>
      <c r="C238" s="381">
        <v>437.95</v>
      </c>
      <c r="D238" s="382">
        <v>437.33333333333331</v>
      </c>
      <c r="E238" s="382">
        <v>430.86666666666662</v>
      </c>
      <c r="F238" s="382">
        <v>423.7833333333333</v>
      </c>
      <c r="G238" s="382">
        <v>417.31666666666661</v>
      </c>
      <c r="H238" s="382">
        <v>444.41666666666663</v>
      </c>
      <c r="I238" s="382">
        <v>450.88333333333333</v>
      </c>
      <c r="J238" s="382">
        <v>457.96666666666664</v>
      </c>
      <c r="K238" s="381">
        <v>443.8</v>
      </c>
      <c r="L238" s="381">
        <v>430.25</v>
      </c>
      <c r="M238" s="381">
        <v>0.87170000000000003</v>
      </c>
      <c r="N238" s="1"/>
      <c r="O238" s="1"/>
    </row>
    <row r="239" spans="1:15" ht="12.75" customHeight="1">
      <c r="A239" s="33">
        <v>229</v>
      </c>
      <c r="B239" s="440" t="s">
        <v>133</v>
      </c>
      <c r="C239" s="381">
        <v>920.5</v>
      </c>
      <c r="D239" s="382">
        <v>921.55000000000007</v>
      </c>
      <c r="E239" s="382">
        <v>911.20000000000016</v>
      </c>
      <c r="F239" s="382">
        <v>901.90000000000009</v>
      </c>
      <c r="G239" s="382">
        <v>891.55000000000018</v>
      </c>
      <c r="H239" s="382">
        <v>930.85000000000014</v>
      </c>
      <c r="I239" s="382">
        <v>941.2</v>
      </c>
      <c r="J239" s="382">
        <v>950.50000000000011</v>
      </c>
      <c r="K239" s="381">
        <v>931.9</v>
      </c>
      <c r="L239" s="381">
        <v>912.25</v>
      </c>
      <c r="M239" s="381">
        <v>30.484970000000001</v>
      </c>
      <c r="N239" s="1"/>
      <c r="O239" s="1"/>
    </row>
    <row r="240" spans="1:15" ht="12.75" customHeight="1">
      <c r="A240" s="33">
        <v>230</v>
      </c>
      <c r="B240" s="440" t="s">
        <v>134</v>
      </c>
      <c r="C240" s="381">
        <v>271.55</v>
      </c>
      <c r="D240" s="382">
        <v>271.98333333333329</v>
      </c>
      <c r="E240" s="382">
        <v>269.96666666666658</v>
      </c>
      <c r="F240" s="382">
        <v>268.38333333333327</v>
      </c>
      <c r="G240" s="382">
        <v>266.36666666666656</v>
      </c>
      <c r="H240" s="382">
        <v>273.56666666666661</v>
      </c>
      <c r="I240" s="382">
        <v>275.58333333333337</v>
      </c>
      <c r="J240" s="382">
        <v>277.16666666666663</v>
      </c>
      <c r="K240" s="381">
        <v>274</v>
      </c>
      <c r="L240" s="381">
        <v>270.39999999999998</v>
      </c>
      <c r="M240" s="381">
        <v>14.718590000000001</v>
      </c>
      <c r="N240" s="1"/>
      <c r="O240" s="1"/>
    </row>
    <row r="241" spans="1:15" ht="12.75" customHeight="1">
      <c r="A241" s="33">
        <v>231</v>
      </c>
      <c r="B241" s="440" t="s">
        <v>411</v>
      </c>
      <c r="C241" s="381">
        <v>40.85</v>
      </c>
      <c r="D241" s="382">
        <v>40.949999999999996</v>
      </c>
      <c r="E241" s="382">
        <v>40.649999999999991</v>
      </c>
      <c r="F241" s="382">
        <v>40.449999999999996</v>
      </c>
      <c r="G241" s="382">
        <v>40.149999999999991</v>
      </c>
      <c r="H241" s="382">
        <v>41.149999999999991</v>
      </c>
      <c r="I241" s="382">
        <v>41.449999999999989</v>
      </c>
      <c r="J241" s="382">
        <v>41.649999999999991</v>
      </c>
      <c r="K241" s="381">
        <v>41.25</v>
      </c>
      <c r="L241" s="381">
        <v>40.75</v>
      </c>
      <c r="M241" s="381">
        <v>19.997119999999999</v>
      </c>
      <c r="N241" s="1"/>
      <c r="O241" s="1"/>
    </row>
    <row r="242" spans="1:15" ht="12.75" customHeight="1">
      <c r="A242" s="33">
        <v>232</v>
      </c>
      <c r="B242" s="440" t="s">
        <v>135</v>
      </c>
      <c r="C242" s="381">
        <v>1939.5</v>
      </c>
      <c r="D242" s="382">
        <v>1941.3</v>
      </c>
      <c r="E242" s="382">
        <v>1928.6999999999998</v>
      </c>
      <c r="F242" s="382">
        <v>1917.8999999999999</v>
      </c>
      <c r="G242" s="382">
        <v>1905.2999999999997</v>
      </c>
      <c r="H242" s="382">
        <v>1952.1</v>
      </c>
      <c r="I242" s="382">
        <v>1964.6999999999998</v>
      </c>
      <c r="J242" s="382">
        <v>1975.5</v>
      </c>
      <c r="K242" s="381">
        <v>1953.9</v>
      </c>
      <c r="L242" s="381">
        <v>1930.5</v>
      </c>
      <c r="M242" s="381">
        <v>52.624639999999999</v>
      </c>
      <c r="N242" s="1"/>
      <c r="O242" s="1"/>
    </row>
    <row r="243" spans="1:15" ht="12.75" customHeight="1">
      <c r="A243" s="33">
        <v>233</v>
      </c>
      <c r="B243" s="440" t="s">
        <v>412</v>
      </c>
      <c r="C243" s="381">
        <v>1345.6</v>
      </c>
      <c r="D243" s="382">
        <v>1335.2</v>
      </c>
      <c r="E243" s="382">
        <v>1320.4</v>
      </c>
      <c r="F243" s="382">
        <v>1295.2</v>
      </c>
      <c r="G243" s="382">
        <v>1280.4000000000001</v>
      </c>
      <c r="H243" s="382">
        <v>1360.4</v>
      </c>
      <c r="I243" s="382">
        <v>1375.1999999999998</v>
      </c>
      <c r="J243" s="382">
        <v>1400.4</v>
      </c>
      <c r="K243" s="381">
        <v>1350</v>
      </c>
      <c r="L243" s="381">
        <v>1310</v>
      </c>
      <c r="M243" s="381">
        <v>0.15376000000000001</v>
      </c>
      <c r="N243" s="1"/>
      <c r="O243" s="1"/>
    </row>
    <row r="244" spans="1:15" ht="12.75" customHeight="1">
      <c r="A244" s="33">
        <v>234</v>
      </c>
      <c r="B244" s="440" t="s">
        <v>413</v>
      </c>
      <c r="C244" s="381">
        <v>380.55</v>
      </c>
      <c r="D244" s="382">
        <v>379.34999999999997</v>
      </c>
      <c r="E244" s="382">
        <v>375.19999999999993</v>
      </c>
      <c r="F244" s="382">
        <v>369.84999999999997</v>
      </c>
      <c r="G244" s="382">
        <v>365.69999999999993</v>
      </c>
      <c r="H244" s="382">
        <v>384.69999999999993</v>
      </c>
      <c r="I244" s="382">
        <v>388.84999999999991</v>
      </c>
      <c r="J244" s="382">
        <v>394.19999999999993</v>
      </c>
      <c r="K244" s="381">
        <v>383.5</v>
      </c>
      <c r="L244" s="381">
        <v>374</v>
      </c>
      <c r="M244" s="381">
        <v>2.2633999999999999</v>
      </c>
      <c r="N244" s="1"/>
      <c r="O244" s="1"/>
    </row>
    <row r="245" spans="1:15" ht="12.75" customHeight="1">
      <c r="A245" s="33">
        <v>235</v>
      </c>
      <c r="B245" s="440" t="s">
        <v>414</v>
      </c>
      <c r="C245" s="381">
        <v>793.3</v>
      </c>
      <c r="D245" s="382">
        <v>782.01666666666677</v>
      </c>
      <c r="E245" s="382">
        <v>759.83333333333348</v>
      </c>
      <c r="F245" s="382">
        <v>726.36666666666667</v>
      </c>
      <c r="G245" s="382">
        <v>704.18333333333339</v>
      </c>
      <c r="H245" s="382">
        <v>815.48333333333358</v>
      </c>
      <c r="I245" s="382">
        <v>837.66666666666674</v>
      </c>
      <c r="J245" s="382">
        <v>871.13333333333367</v>
      </c>
      <c r="K245" s="381">
        <v>804.2</v>
      </c>
      <c r="L245" s="381">
        <v>748.55</v>
      </c>
      <c r="M245" s="381">
        <v>13.364140000000001</v>
      </c>
      <c r="N245" s="1"/>
      <c r="O245" s="1"/>
    </row>
    <row r="246" spans="1:15" ht="12.75" customHeight="1">
      <c r="A246" s="33">
        <v>236</v>
      </c>
      <c r="B246" s="440" t="s">
        <v>408</v>
      </c>
      <c r="C246" s="381">
        <v>20.9</v>
      </c>
      <c r="D246" s="382">
        <v>20.95</v>
      </c>
      <c r="E246" s="382">
        <v>20.799999999999997</v>
      </c>
      <c r="F246" s="382">
        <v>20.7</v>
      </c>
      <c r="G246" s="382">
        <v>20.549999999999997</v>
      </c>
      <c r="H246" s="382">
        <v>21.049999999999997</v>
      </c>
      <c r="I246" s="382">
        <v>21.199999999999996</v>
      </c>
      <c r="J246" s="382">
        <v>21.299999999999997</v>
      </c>
      <c r="K246" s="381">
        <v>21.1</v>
      </c>
      <c r="L246" s="381">
        <v>20.85</v>
      </c>
      <c r="M246" s="381">
        <v>24.186450000000001</v>
      </c>
      <c r="N246" s="1"/>
      <c r="O246" s="1"/>
    </row>
    <row r="247" spans="1:15" ht="12.75" customHeight="1">
      <c r="A247" s="33">
        <v>237</v>
      </c>
      <c r="B247" s="440" t="s">
        <v>136</v>
      </c>
      <c r="C247" s="381">
        <v>123.75</v>
      </c>
      <c r="D247" s="382">
        <v>123.98333333333333</v>
      </c>
      <c r="E247" s="382">
        <v>122.96666666666667</v>
      </c>
      <c r="F247" s="382">
        <v>122.18333333333334</v>
      </c>
      <c r="G247" s="382">
        <v>121.16666666666667</v>
      </c>
      <c r="H247" s="382">
        <v>124.76666666666667</v>
      </c>
      <c r="I247" s="382">
        <v>125.78333333333335</v>
      </c>
      <c r="J247" s="382">
        <v>126.56666666666666</v>
      </c>
      <c r="K247" s="381">
        <v>125</v>
      </c>
      <c r="L247" s="381">
        <v>123.2</v>
      </c>
      <c r="M247" s="381">
        <v>96.99015</v>
      </c>
      <c r="N247" s="1"/>
      <c r="O247" s="1"/>
    </row>
    <row r="248" spans="1:15" ht="12.75" customHeight="1">
      <c r="A248" s="33">
        <v>238</v>
      </c>
      <c r="B248" s="440" t="s">
        <v>400</v>
      </c>
      <c r="C248" s="381">
        <v>467</v>
      </c>
      <c r="D248" s="382">
        <v>465.95</v>
      </c>
      <c r="E248" s="382">
        <v>458.5</v>
      </c>
      <c r="F248" s="382">
        <v>450</v>
      </c>
      <c r="G248" s="382">
        <v>442.55</v>
      </c>
      <c r="H248" s="382">
        <v>474.45</v>
      </c>
      <c r="I248" s="382">
        <v>481.89999999999992</v>
      </c>
      <c r="J248" s="382">
        <v>490.4</v>
      </c>
      <c r="K248" s="381">
        <v>473.4</v>
      </c>
      <c r="L248" s="381">
        <v>457.45</v>
      </c>
      <c r="M248" s="381">
        <v>2.55979</v>
      </c>
      <c r="N248" s="1"/>
      <c r="O248" s="1"/>
    </row>
    <row r="249" spans="1:15" ht="12.75" customHeight="1">
      <c r="A249" s="33">
        <v>239</v>
      </c>
      <c r="B249" s="440" t="s">
        <v>266</v>
      </c>
      <c r="C249" s="381">
        <v>1063.0999999999999</v>
      </c>
      <c r="D249" s="382">
        <v>1065.9333333333332</v>
      </c>
      <c r="E249" s="382">
        <v>1053.0666666666664</v>
      </c>
      <c r="F249" s="382">
        <v>1043.0333333333333</v>
      </c>
      <c r="G249" s="382">
        <v>1030.1666666666665</v>
      </c>
      <c r="H249" s="382">
        <v>1075.9666666666662</v>
      </c>
      <c r="I249" s="382">
        <v>1088.833333333333</v>
      </c>
      <c r="J249" s="382">
        <v>1098.8666666666661</v>
      </c>
      <c r="K249" s="381">
        <v>1078.8</v>
      </c>
      <c r="L249" s="381">
        <v>1055.9000000000001</v>
      </c>
      <c r="M249" s="381">
        <v>2.4984999999999999</v>
      </c>
      <c r="N249" s="1"/>
      <c r="O249" s="1"/>
    </row>
    <row r="250" spans="1:15" ht="12.75" customHeight="1">
      <c r="A250" s="33">
        <v>240</v>
      </c>
      <c r="B250" s="440" t="s">
        <v>401</v>
      </c>
      <c r="C250" s="381">
        <v>243.75</v>
      </c>
      <c r="D250" s="382">
        <v>245.58333333333334</v>
      </c>
      <c r="E250" s="382">
        <v>240.41666666666669</v>
      </c>
      <c r="F250" s="382">
        <v>237.08333333333334</v>
      </c>
      <c r="G250" s="382">
        <v>231.91666666666669</v>
      </c>
      <c r="H250" s="382">
        <v>248.91666666666669</v>
      </c>
      <c r="I250" s="382">
        <v>254.08333333333337</v>
      </c>
      <c r="J250" s="382">
        <v>257.41666666666669</v>
      </c>
      <c r="K250" s="381">
        <v>250.75</v>
      </c>
      <c r="L250" s="381">
        <v>242.25</v>
      </c>
      <c r="M250" s="381">
        <v>9.0244400000000002</v>
      </c>
      <c r="N250" s="1"/>
      <c r="O250" s="1"/>
    </row>
    <row r="251" spans="1:15" ht="12.75" customHeight="1">
      <c r="A251" s="33">
        <v>241</v>
      </c>
      <c r="B251" s="440" t="s">
        <v>402</v>
      </c>
      <c r="C251" s="381">
        <v>47.7</v>
      </c>
      <c r="D251" s="382">
        <v>47.65</v>
      </c>
      <c r="E251" s="382">
        <v>47.15</v>
      </c>
      <c r="F251" s="382">
        <v>46.6</v>
      </c>
      <c r="G251" s="382">
        <v>46.1</v>
      </c>
      <c r="H251" s="382">
        <v>48.199999999999996</v>
      </c>
      <c r="I251" s="382">
        <v>48.699999999999996</v>
      </c>
      <c r="J251" s="382">
        <v>49.249999999999993</v>
      </c>
      <c r="K251" s="381">
        <v>48.15</v>
      </c>
      <c r="L251" s="381">
        <v>47.1</v>
      </c>
      <c r="M251" s="381">
        <v>24.979399999999998</v>
      </c>
      <c r="N251" s="1"/>
      <c r="O251" s="1"/>
    </row>
    <row r="252" spans="1:15" ht="12.75" customHeight="1">
      <c r="A252" s="33">
        <v>242</v>
      </c>
      <c r="B252" s="440" t="s">
        <v>137</v>
      </c>
      <c r="C252" s="381">
        <v>897.35</v>
      </c>
      <c r="D252" s="382">
        <v>902.41666666666663</v>
      </c>
      <c r="E252" s="382">
        <v>886.18333333333328</v>
      </c>
      <c r="F252" s="382">
        <v>875.01666666666665</v>
      </c>
      <c r="G252" s="382">
        <v>858.7833333333333</v>
      </c>
      <c r="H252" s="382">
        <v>913.58333333333326</v>
      </c>
      <c r="I252" s="382">
        <v>929.81666666666661</v>
      </c>
      <c r="J252" s="382">
        <v>940.98333333333323</v>
      </c>
      <c r="K252" s="381">
        <v>918.65</v>
      </c>
      <c r="L252" s="381">
        <v>891.25</v>
      </c>
      <c r="M252" s="381">
        <v>68.348690000000005</v>
      </c>
      <c r="N252" s="1"/>
      <c r="O252" s="1"/>
    </row>
    <row r="253" spans="1:15" ht="12.75" customHeight="1">
      <c r="A253" s="33">
        <v>243</v>
      </c>
      <c r="B253" s="440" t="s">
        <v>837</v>
      </c>
      <c r="C253" s="381">
        <v>24.05</v>
      </c>
      <c r="D253" s="382">
        <v>24.033333333333331</v>
      </c>
      <c r="E253" s="382">
        <v>23.816666666666663</v>
      </c>
      <c r="F253" s="382">
        <v>23.583333333333332</v>
      </c>
      <c r="G253" s="382">
        <v>23.366666666666664</v>
      </c>
      <c r="H253" s="382">
        <v>24.266666666666662</v>
      </c>
      <c r="I253" s="382">
        <v>24.483333333333331</v>
      </c>
      <c r="J253" s="382">
        <v>24.716666666666661</v>
      </c>
      <c r="K253" s="381">
        <v>24.25</v>
      </c>
      <c r="L253" s="381">
        <v>23.8</v>
      </c>
      <c r="M253" s="381">
        <v>165.79585</v>
      </c>
      <c r="N253" s="1"/>
      <c r="O253" s="1"/>
    </row>
    <row r="254" spans="1:15" ht="12.75" customHeight="1">
      <c r="A254" s="33">
        <v>244</v>
      </c>
      <c r="B254" s="440" t="s">
        <v>264</v>
      </c>
      <c r="C254" s="381">
        <v>823.45</v>
      </c>
      <c r="D254" s="382">
        <v>826.48333333333323</v>
      </c>
      <c r="E254" s="382">
        <v>816.96666666666647</v>
      </c>
      <c r="F254" s="382">
        <v>810.48333333333323</v>
      </c>
      <c r="G254" s="382">
        <v>800.96666666666647</v>
      </c>
      <c r="H254" s="382">
        <v>832.96666666666647</v>
      </c>
      <c r="I254" s="382">
        <v>842.48333333333312</v>
      </c>
      <c r="J254" s="382">
        <v>848.96666666666647</v>
      </c>
      <c r="K254" s="381">
        <v>836</v>
      </c>
      <c r="L254" s="381">
        <v>820</v>
      </c>
      <c r="M254" s="381">
        <v>2.6467800000000001</v>
      </c>
      <c r="N254" s="1"/>
      <c r="O254" s="1"/>
    </row>
    <row r="255" spans="1:15" ht="12.75" customHeight="1">
      <c r="A255" s="33">
        <v>245</v>
      </c>
      <c r="B255" s="440" t="s">
        <v>138</v>
      </c>
      <c r="C255" s="381">
        <v>224.6</v>
      </c>
      <c r="D255" s="382">
        <v>223.85</v>
      </c>
      <c r="E255" s="382">
        <v>222.1</v>
      </c>
      <c r="F255" s="382">
        <v>219.6</v>
      </c>
      <c r="G255" s="382">
        <v>217.85</v>
      </c>
      <c r="H255" s="382">
        <v>226.35</v>
      </c>
      <c r="I255" s="382">
        <v>228.1</v>
      </c>
      <c r="J255" s="382">
        <v>230.6</v>
      </c>
      <c r="K255" s="381">
        <v>225.6</v>
      </c>
      <c r="L255" s="381">
        <v>221.35</v>
      </c>
      <c r="M255" s="381">
        <v>123.18313000000001</v>
      </c>
      <c r="N255" s="1"/>
      <c r="O255" s="1"/>
    </row>
    <row r="256" spans="1:15" ht="12.75" customHeight="1">
      <c r="A256" s="33">
        <v>246</v>
      </c>
      <c r="B256" s="440" t="s">
        <v>403</v>
      </c>
      <c r="C256" s="381">
        <v>120.4</v>
      </c>
      <c r="D256" s="382">
        <v>120.5</v>
      </c>
      <c r="E256" s="382">
        <v>119.7</v>
      </c>
      <c r="F256" s="382">
        <v>119</v>
      </c>
      <c r="G256" s="382">
        <v>118.2</v>
      </c>
      <c r="H256" s="382">
        <v>121.2</v>
      </c>
      <c r="I256" s="382">
        <v>122.00000000000001</v>
      </c>
      <c r="J256" s="382">
        <v>122.7</v>
      </c>
      <c r="K256" s="381">
        <v>121.3</v>
      </c>
      <c r="L256" s="381">
        <v>119.8</v>
      </c>
      <c r="M256" s="381">
        <v>2.5464600000000002</v>
      </c>
      <c r="N256" s="1"/>
      <c r="O256" s="1"/>
    </row>
    <row r="257" spans="1:15" ht="12.75" customHeight="1">
      <c r="A257" s="33">
        <v>247</v>
      </c>
      <c r="B257" s="440" t="s">
        <v>421</v>
      </c>
      <c r="C257" s="381">
        <v>121.75</v>
      </c>
      <c r="D257" s="382">
        <v>121.91666666666667</v>
      </c>
      <c r="E257" s="382">
        <v>118.83333333333334</v>
      </c>
      <c r="F257" s="382">
        <v>115.91666666666667</v>
      </c>
      <c r="G257" s="382">
        <v>112.83333333333334</v>
      </c>
      <c r="H257" s="382">
        <v>124.83333333333334</v>
      </c>
      <c r="I257" s="382">
        <v>127.91666666666669</v>
      </c>
      <c r="J257" s="382">
        <v>130.83333333333334</v>
      </c>
      <c r="K257" s="381">
        <v>125</v>
      </c>
      <c r="L257" s="381">
        <v>119</v>
      </c>
      <c r="M257" s="381">
        <v>37.429220000000001</v>
      </c>
      <c r="N257" s="1"/>
      <c r="O257" s="1"/>
    </row>
    <row r="258" spans="1:15" ht="12.75" customHeight="1">
      <c r="A258" s="33">
        <v>248</v>
      </c>
      <c r="B258" s="440" t="s">
        <v>415</v>
      </c>
      <c r="C258" s="381">
        <v>1732.4</v>
      </c>
      <c r="D258" s="382">
        <v>1734.3833333333332</v>
      </c>
      <c r="E258" s="382">
        <v>1720.7666666666664</v>
      </c>
      <c r="F258" s="382">
        <v>1709.1333333333332</v>
      </c>
      <c r="G258" s="382">
        <v>1695.5166666666664</v>
      </c>
      <c r="H258" s="382">
        <v>1746.0166666666664</v>
      </c>
      <c r="I258" s="382">
        <v>1759.6333333333332</v>
      </c>
      <c r="J258" s="382">
        <v>1771.2666666666664</v>
      </c>
      <c r="K258" s="381">
        <v>1748</v>
      </c>
      <c r="L258" s="381">
        <v>1722.75</v>
      </c>
      <c r="M258" s="381">
        <v>0.31390000000000001</v>
      </c>
      <c r="N258" s="1"/>
      <c r="O258" s="1"/>
    </row>
    <row r="259" spans="1:15" ht="12.75" customHeight="1">
      <c r="A259" s="33">
        <v>249</v>
      </c>
      <c r="B259" s="440" t="s">
        <v>425</v>
      </c>
      <c r="C259" s="381">
        <v>1945.7</v>
      </c>
      <c r="D259" s="382">
        <v>1948.8999999999999</v>
      </c>
      <c r="E259" s="382">
        <v>1933.7999999999997</v>
      </c>
      <c r="F259" s="382">
        <v>1921.8999999999999</v>
      </c>
      <c r="G259" s="382">
        <v>1906.7999999999997</v>
      </c>
      <c r="H259" s="382">
        <v>1960.7999999999997</v>
      </c>
      <c r="I259" s="382">
        <v>1975.8999999999996</v>
      </c>
      <c r="J259" s="382">
        <v>1987.7999999999997</v>
      </c>
      <c r="K259" s="381">
        <v>1964</v>
      </c>
      <c r="L259" s="381">
        <v>1937</v>
      </c>
      <c r="M259" s="381">
        <v>5.4780000000000002E-2</v>
      </c>
      <c r="N259" s="1"/>
      <c r="O259" s="1"/>
    </row>
    <row r="260" spans="1:15" ht="12.75" customHeight="1">
      <c r="A260" s="33">
        <v>250</v>
      </c>
      <c r="B260" s="440" t="s">
        <v>422</v>
      </c>
      <c r="C260" s="381">
        <v>112.4</v>
      </c>
      <c r="D260" s="382">
        <v>110.31666666666668</v>
      </c>
      <c r="E260" s="382">
        <v>106.23333333333335</v>
      </c>
      <c r="F260" s="382">
        <v>100.06666666666668</v>
      </c>
      <c r="G260" s="382">
        <v>95.983333333333348</v>
      </c>
      <c r="H260" s="382">
        <v>116.48333333333335</v>
      </c>
      <c r="I260" s="382">
        <v>120.56666666666669</v>
      </c>
      <c r="J260" s="382">
        <v>126.73333333333335</v>
      </c>
      <c r="K260" s="381">
        <v>114.4</v>
      </c>
      <c r="L260" s="381">
        <v>104.15</v>
      </c>
      <c r="M260" s="381">
        <v>88.47484</v>
      </c>
      <c r="N260" s="1"/>
      <c r="O260" s="1"/>
    </row>
    <row r="261" spans="1:15" ht="12.75" customHeight="1">
      <c r="A261" s="33">
        <v>251</v>
      </c>
      <c r="B261" s="440" t="s">
        <v>139</v>
      </c>
      <c r="C261" s="381">
        <v>418.65</v>
      </c>
      <c r="D261" s="382">
        <v>418.93333333333334</v>
      </c>
      <c r="E261" s="382">
        <v>414.26666666666665</v>
      </c>
      <c r="F261" s="382">
        <v>409.88333333333333</v>
      </c>
      <c r="G261" s="382">
        <v>405.21666666666664</v>
      </c>
      <c r="H261" s="382">
        <v>423.31666666666666</v>
      </c>
      <c r="I261" s="382">
        <v>427.98333333333329</v>
      </c>
      <c r="J261" s="382">
        <v>432.36666666666667</v>
      </c>
      <c r="K261" s="381">
        <v>423.6</v>
      </c>
      <c r="L261" s="381">
        <v>414.55</v>
      </c>
      <c r="M261" s="381">
        <v>56.290170000000003</v>
      </c>
      <c r="N261" s="1"/>
      <c r="O261" s="1"/>
    </row>
    <row r="262" spans="1:15" ht="12.75" customHeight="1">
      <c r="A262" s="33">
        <v>252</v>
      </c>
      <c r="B262" s="440" t="s">
        <v>416</v>
      </c>
      <c r="C262" s="381">
        <v>3600</v>
      </c>
      <c r="D262" s="382">
        <v>3579.8166666666671</v>
      </c>
      <c r="E262" s="382">
        <v>3513.1833333333343</v>
      </c>
      <c r="F262" s="382">
        <v>3426.3666666666672</v>
      </c>
      <c r="G262" s="382">
        <v>3359.7333333333345</v>
      </c>
      <c r="H262" s="382">
        <v>3666.6333333333341</v>
      </c>
      <c r="I262" s="382">
        <v>3733.2666666666664</v>
      </c>
      <c r="J262" s="382">
        <v>3820.0833333333339</v>
      </c>
      <c r="K262" s="381">
        <v>3646.45</v>
      </c>
      <c r="L262" s="381">
        <v>3493</v>
      </c>
      <c r="M262" s="381">
        <v>1.3878699999999999</v>
      </c>
      <c r="N262" s="1"/>
      <c r="O262" s="1"/>
    </row>
    <row r="263" spans="1:15" ht="12.75" customHeight="1">
      <c r="A263" s="33">
        <v>253</v>
      </c>
      <c r="B263" s="440" t="s">
        <v>417</v>
      </c>
      <c r="C263" s="381">
        <v>607.04999999999995</v>
      </c>
      <c r="D263" s="382">
        <v>605.73333333333323</v>
      </c>
      <c r="E263" s="382">
        <v>599.46666666666647</v>
      </c>
      <c r="F263" s="382">
        <v>591.88333333333321</v>
      </c>
      <c r="G263" s="382">
        <v>585.61666666666645</v>
      </c>
      <c r="H263" s="382">
        <v>613.31666666666649</v>
      </c>
      <c r="I263" s="382">
        <v>619.58333333333314</v>
      </c>
      <c r="J263" s="382">
        <v>627.16666666666652</v>
      </c>
      <c r="K263" s="381">
        <v>612</v>
      </c>
      <c r="L263" s="381">
        <v>598.15</v>
      </c>
      <c r="M263" s="381">
        <v>0.85036999999999996</v>
      </c>
      <c r="N263" s="1"/>
      <c r="O263" s="1"/>
    </row>
    <row r="264" spans="1:15" ht="12.75" customHeight="1">
      <c r="A264" s="33">
        <v>254</v>
      </c>
      <c r="B264" s="440" t="s">
        <v>418</v>
      </c>
      <c r="C264" s="381">
        <v>227.3</v>
      </c>
      <c r="D264" s="382">
        <v>224.53333333333333</v>
      </c>
      <c r="E264" s="382">
        <v>218.76666666666665</v>
      </c>
      <c r="F264" s="382">
        <v>210.23333333333332</v>
      </c>
      <c r="G264" s="382">
        <v>204.46666666666664</v>
      </c>
      <c r="H264" s="382">
        <v>233.06666666666666</v>
      </c>
      <c r="I264" s="382">
        <v>238.83333333333337</v>
      </c>
      <c r="J264" s="382">
        <v>247.36666666666667</v>
      </c>
      <c r="K264" s="381">
        <v>230.3</v>
      </c>
      <c r="L264" s="381">
        <v>216</v>
      </c>
      <c r="M264" s="381">
        <v>41.894120000000001</v>
      </c>
      <c r="N264" s="1"/>
      <c r="O264" s="1"/>
    </row>
    <row r="265" spans="1:15" ht="12.75" customHeight="1">
      <c r="A265" s="33">
        <v>255</v>
      </c>
      <c r="B265" s="440" t="s">
        <v>419</v>
      </c>
      <c r="C265" s="381">
        <v>138.44999999999999</v>
      </c>
      <c r="D265" s="382">
        <v>138.33333333333331</v>
      </c>
      <c r="E265" s="382">
        <v>136.31666666666663</v>
      </c>
      <c r="F265" s="382">
        <v>134.18333333333331</v>
      </c>
      <c r="G265" s="382">
        <v>132.16666666666663</v>
      </c>
      <c r="H265" s="382">
        <v>140.46666666666664</v>
      </c>
      <c r="I265" s="382">
        <v>142.48333333333329</v>
      </c>
      <c r="J265" s="382">
        <v>144.61666666666665</v>
      </c>
      <c r="K265" s="381">
        <v>140.35</v>
      </c>
      <c r="L265" s="381">
        <v>136.19999999999999</v>
      </c>
      <c r="M265" s="381">
        <v>18.98556</v>
      </c>
      <c r="N265" s="1"/>
      <c r="O265" s="1"/>
    </row>
    <row r="266" spans="1:15" ht="12.75" customHeight="1">
      <c r="A266" s="33">
        <v>256</v>
      </c>
      <c r="B266" s="440" t="s">
        <v>420</v>
      </c>
      <c r="C266" s="381">
        <v>77.2</v>
      </c>
      <c r="D266" s="382">
        <v>77.466666666666669</v>
      </c>
      <c r="E266" s="382">
        <v>76.38333333333334</v>
      </c>
      <c r="F266" s="382">
        <v>75.566666666666677</v>
      </c>
      <c r="G266" s="382">
        <v>74.483333333333348</v>
      </c>
      <c r="H266" s="382">
        <v>78.283333333333331</v>
      </c>
      <c r="I266" s="382">
        <v>79.366666666666646</v>
      </c>
      <c r="J266" s="382">
        <v>80.183333333333323</v>
      </c>
      <c r="K266" s="381">
        <v>78.55</v>
      </c>
      <c r="L266" s="381">
        <v>76.650000000000006</v>
      </c>
      <c r="M266" s="381">
        <v>14.113300000000001</v>
      </c>
      <c r="N266" s="1"/>
      <c r="O266" s="1"/>
    </row>
    <row r="267" spans="1:15" ht="12.75" customHeight="1">
      <c r="A267" s="33">
        <v>257</v>
      </c>
      <c r="B267" s="440" t="s">
        <v>424</v>
      </c>
      <c r="C267" s="381">
        <v>206.5</v>
      </c>
      <c r="D267" s="382">
        <v>207.35</v>
      </c>
      <c r="E267" s="382">
        <v>204.14999999999998</v>
      </c>
      <c r="F267" s="382">
        <v>201.79999999999998</v>
      </c>
      <c r="G267" s="382">
        <v>198.59999999999997</v>
      </c>
      <c r="H267" s="382">
        <v>209.7</v>
      </c>
      <c r="I267" s="382">
        <v>212.89999999999998</v>
      </c>
      <c r="J267" s="382">
        <v>215.25</v>
      </c>
      <c r="K267" s="381">
        <v>210.55</v>
      </c>
      <c r="L267" s="381">
        <v>205</v>
      </c>
      <c r="M267" s="381">
        <v>14.65376</v>
      </c>
      <c r="N267" s="1"/>
      <c r="O267" s="1"/>
    </row>
    <row r="268" spans="1:15" ht="12.75" customHeight="1">
      <c r="A268" s="33">
        <v>258</v>
      </c>
      <c r="B268" s="440" t="s">
        <v>423</v>
      </c>
      <c r="C268" s="381">
        <v>389.35</v>
      </c>
      <c r="D268" s="382">
        <v>388.75</v>
      </c>
      <c r="E268" s="382">
        <v>383.6</v>
      </c>
      <c r="F268" s="382">
        <v>377.85</v>
      </c>
      <c r="G268" s="382">
        <v>372.70000000000005</v>
      </c>
      <c r="H268" s="382">
        <v>394.5</v>
      </c>
      <c r="I268" s="382">
        <v>399.65</v>
      </c>
      <c r="J268" s="382">
        <v>405.4</v>
      </c>
      <c r="K268" s="381">
        <v>393.9</v>
      </c>
      <c r="L268" s="381">
        <v>383</v>
      </c>
      <c r="M268" s="381">
        <v>2.18554</v>
      </c>
      <c r="N268" s="1"/>
      <c r="O268" s="1"/>
    </row>
    <row r="269" spans="1:15" ht="12.75" customHeight="1">
      <c r="A269" s="33">
        <v>259</v>
      </c>
      <c r="B269" s="440" t="s">
        <v>267</v>
      </c>
      <c r="C269" s="381">
        <v>312.55</v>
      </c>
      <c r="D269" s="382">
        <v>311.84999999999997</v>
      </c>
      <c r="E269" s="382">
        <v>308.69999999999993</v>
      </c>
      <c r="F269" s="382">
        <v>304.84999999999997</v>
      </c>
      <c r="G269" s="382">
        <v>301.69999999999993</v>
      </c>
      <c r="H269" s="382">
        <v>315.69999999999993</v>
      </c>
      <c r="I269" s="382">
        <v>318.84999999999991</v>
      </c>
      <c r="J269" s="382">
        <v>322.69999999999993</v>
      </c>
      <c r="K269" s="381">
        <v>315</v>
      </c>
      <c r="L269" s="381">
        <v>308</v>
      </c>
      <c r="M269" s="381">
        <v>2.58297</v>
      </c>
      <c r="N269" s="1"/>
      <c r="O269" s="1"/>
    </row>
    <row r="270" spans="1:15" ht="12.75" customHeight="1">
      <c r="A270" s="33">
        <v>260</v>
      </c>
      <c r="B270" s="440" t="s">
        <v>140</v>
      </c>
      <c r="C270" s="381">
        <v>699.4</v>
      </c>
      <c r="D270" s="382">
        <v>693.2166666666667</v>
      </c>
      <c r="E270" s="382">
        <v>681.58333333333337</v>
      </c>
      <c r="F270" s="382">
        <v>663.76666666666665</v>
      </c>
      <c r="G270" s="382">
        <v>652.13333333333333</v>
      </c>
      <c r="H270" s="382">
        <v>711.03333333333342</v>
      </c>
      <c r="I270" s="382">
        <v>722.66666666666663</v>
      </c>
      <c r="J270" s="382">
        <v>740.48333333333346</v>
      </c>
      <c r="K270" s="381">
        <v>704.85</v>
      </c>
      <c r="L270" s="381">
        <v>675.4</v>
      </c>
      <c r="M270" s="381">
        <v>59.202820000000003</v>
      </c>
      <c r="N270" s="1"/>
      <c r="O270" s="1"/>
    </row>
    <row r="271" spans="1:15" ht="12.75" customHeight="1">
      <c r="A271" s="33">
        <v>261</v>
      </c>
      <c r="B271" s="440" t="s">
        <v>141</v>
      </c>
      <c r="C271" s="381">
        <v>3893.95</v>
      </c>
      <c r="D271" s="382">
        <v>3913.5833333333335</v>
      </c>
      <c r="E271" s="382">
        <v>3842.166666666667</v>
      </c>
      <c r="F271" s="382">
        <v>3790.3833333333337</v>
      </c>
      <c r="G271" s="382">
        <v>3718.9666666666672</v>
      </c>
      <c r="H271" s="382">
        <v>3965.3666666666668</v>
      </c>
      <c r="I271" s="382">
        <v>4036.7833333333338</v>
      </c>
      <c r="J271" s="382">
        <v>4088.5666666666666</v>
      </c>
      <c r="K271" s="381">
        <v>3985</v>
      </c>
      <c r="L271" s="381">
        <v>3861.8</v>
      </c>
      <c r="M271" s="381">
        <v>4.7459600000000002</v>
      </c>
      <c r="N271" s="1"/>
      <c r="O271" s="1"/>
    </row>
    <row r="272" spans="1:15" ht="12.75" customHeight="1">
      <c r="A272" s="33">
        <v>262</v>
      </c>
      <c r="B272" s="440" t="s">
        <v>845</v>
      </c>
      <c r="C272" s="381">
        <v>635.29999999999995</v>
      </c>
      <c r="D272" s="382">
        <v>636.98333333333323</v>
      </c>
      <c r="E272" s="382">
        <v>626.21666666666647</v>
      </c>
      <c r="F272" s="382">
        <v>617.13333333333321</v>
      </c>
      <c r="G272" s="382">
        <v>606.36666666666645</v>
      </c>
      <c r="H272" s="382">
        <v>646.06666666666649</v>
      </c>
      <c r="I272" s="382">
        <v>656.83333333333314</v>
      </c>
      <c r="J272" s="382">
        <v>665.91666666666652</v>
      </c>
      <c r="K272" s="381">
        <v>647.75</v>
      </c>
      <c r="L272" s="381">
        <v>627.9</v>
      </c>
      <c r="M272" s="381">
        <v>6.58873</v>
      </c>
      <c r="N272" s="1"/>
      <c r="O272" s="1"/>
    </row>
    <row r="273" spans="1:15" ht="12.75" customHeight="1">
      <c r="A273" s="33">
        <v>263</v>
      </c>
      <c r="B273" s="440" t="s">
        <v>846</v>
      </c>
      <c r="C273" s="381">
        <v>570.04999999999995</v>
      </c>
      <c r="D273" s="382">
        <v>572.54999999999995</v>
      </c>
      <c r="E273" s="382">
        <v>565.29999999999995</v>
      </c>
      <c r="F273" s="382">
        <v>560.54999999999995</v>
      </c>
      <c r="G273" s="382">
        <v>553.29999999999995</v>
      </c>
      <c r="H273" s="382">
        <v>577.29999999999995</v>
      </c>
      <c r="I273" s="382">
        <v>584.54999999999995</v>
      </c>
      <c r="J273" s="382">
        <v>589.29999999999995</v>
      </c>
      <c r="K273" s="381">
        <v>579.79999999999995</v>
      </c>
      <c r="L273" s="381">
        <v>567.79999999999995</v>
      </c>
      <c r="M273" s="381">
        <v>1.24634</v>
      </c>
      <c r="N273" s="1"/>
      <c r="O273" s="1"/>
    </row>
    <row r="274" spans="1:15" ht="12.75" customHeight="1">
      <c r="A274" s="33">
        <v>264</v>
      </c>
      <c r="B274" s="440" t="s">
        <v>426</v>
      </c>
      <c r="C274" s="381">
        <v>881.1</v>
      </c>
      <c r="D274" s="382">
        <v>879.1</v>
      </c>
      <c r="E274" s="382">
        <v>867.2</v>
      </c>
      <c r="F274" s="382">
        <v>853.30000000000007</v>
      </c>
      <c r="G274" s="382">
        <v>841.40000000000009</v>
      </c>
      <c r="H274" s="382">
        <v>893</v>
      </c>
      <c r="I274" s="382">
        <v>904.89999999999986</v>
      </c>
      <c r="J274" s="382">
        <v>918.8</v>
      </c>
      <c r="K274" s="381">
        <v>891</v>
      </c>
      <c r="L274" s="381">
        <v>865.2</v>
      </c>
      <c r="M274" s="381">
        <v>7.0964900000000002</v>
      </c>
      <c r="N274" s="1"/>
      <c r="O274" s="1"/>
    </row>
    <row r="275" spans="1:15" ht="12.75" customHeight="1">
      <c r="A275" s="33">
        <v>265</v>
      </c>
      <c r="B275" s="440" t="s">
        <v>427</v>
      </c>
      <c r="C275" s="381">
        <v>143.1</v>
      </c>
      <c r="D275" s="382">
        <v>143.41666666666666</v>
      </c>
      <c r="E275" s="382">
        <v>142.38333333333333</v>
      </c>
      <c r="F275" s="382">
        <v>141.66666666666666</v>
      </c>
      <c r="G275" s="382">
        <v>140.63333333333333</v>
      </c>
      <c r="H275" s="382">
        <v>144.13333333333333</v>
      </c>
      <c r="I275" s="382">
        <v>145.16666666666669</v>
      </c>
      <c r="J275" s="382">
        <v>145.88333333333333</v>
      </c>
      <c r="K275" s="381">
        <v>144.44999999999999</v>
      </c>
      <c r="L275" s="381">
        <v>142.69999999999999</v>
      </c>
      <c r="M275" s="381">
        <v>2.9728500000000002</v>
      </c>
      <c r="N275" s="1"/>
      <c r="O275" s="1"/>
    </row>
    <row r="276" spans="1:15" ht="12.75" customHeight="1">
      <c r="A276" s="33">
        <v>266</v>
      </c>
      <c r="B276" s="440" t="s">
        <v>434</v>
      </c>
      <c r="C276" s="381">
        <v>1357.9</v>
      </c>
      <c r="D276" s="382">
        <v>1361.4833333333333</v>
      </c>
      <c r="E276" s="382">
        <v>1348.4166666666667</v>
      </c>
      <c r="F276" s="382">
        <v>1338.9333333333334</v>
      </c>
      <c r="G276" s="382">
        <v>1325.8666666666668</v>
      </c>
      <c r="H276" s="382">
        <v>1370.9666666666667</v>
      </c>
      <c r="I276" s="382">
        <v>1384.0333333333333</v>
      </c>
      <c r="J276" s="382">
        <v>1393.5166666666667</v>
      </c>
      <c r="K276" s="381">
        <v>1374.55</v>
      </c>
      <c r="L276" s="381">
        <v>1352</v>
      </c>
      <c r="M276" s="381">
        <v>2.2721100000000001</v>
      </c>
      <c r="N276" s="1"/>
      <c r="O276" s="1"/>
    </row>
    <row r="277" spans="1:15" ht="12.75" customHeight="1">
      <c r="A277" s="33">
        <v>267</v>
      </c>
      <c r="B277" s="440" t="s">
        <v>435</v>
      </c>
      <c r="C277" s="381">
        <v>389</v>
      </c>
      <c r="D277" s="382">
        <v>389.66666666666669</v>
      </c>
      <c r="E277" s="382">
        <v>386.33333333333337</v>
      </c>
      <c r="F277" s="382">
        <v>383.66666666666669</v>
      </c>
      <c r="G277" s="382">
        <v>380.33333333333337</v>
      </c>
      <c r="H277" s="382">
        <v>392.33333333333337</v>
      </c>
      <c r="I277" s="382">
        <v>395.66666666666674</v>
      </c>
      <c r="J277" s="382">
        <v>398.33333333333337</v>
      </c>
      <c r="K277" s="381">
        <v>393</v>
      </c>
      <c r="L277" s="381">
        <v>387</v>
      </c>
      <c r="M277" s="381">
        <v>0.94203000000000003</v>
      </c>
      <c r="N277" s="1"/>
      <c r="O277" s="1"/>
    </row>
    <row r="278" spans="1:15" ht="12.75" customHeight="1">
      <c r="A278" s="33">
        <v>268</v>
      </c>
      <c r="B278" s="440" t="s">
        <v>847</v>
      </c>
      <c r="C278" s="381">
        <v>69.7</v>
      </c>
      <c r="D278" s="382">
        <v>69.86666666666666</v>
      </c>
      <c r="E278" s="382">
        <v>69.23333333333332</v>
      </c>
      <c r="F278" s="382">
        <v>68.766666666666666</v>
      </c>
      <c r="G278" s="382">
        <v>68.133333333333326</v>
      </c>
      <c r="H278" s="382">
        <v>70.333333333333314</v>
      </c>
      <c r="I278" s="382">
        <v>70.966666666666669</v>
      </c>
      <c r="J278" s="382">
        <v>71.433333333333309</v>
      </c>
      <c r="K278" s="381">
        <v>70.5</v>
      </c>
      <c r="L278" s="381">
        <v>69.400000000000006</v>
      </c>
      <c r="M278" s="381">
        <v>8.3703000000000003</v>
      </c>
      <c r="N278" s="1"/>
      <c r="O278" s="1"/>
    </row>
    <row r="279" spans="1:15" ht="12.75" customHeight="1">
      <c r="A279" s="33">
        <v>269</v>
      </c>
      <c r="B279" s="440" t="s">
        <v>436</v>
      </c>
      <c r="C279" s="381">
        <v>606.35</v>
      </c>
      <c r="D279" s="382">
        <v>610.31666666666672</v>
      </c>
      <c r="E279" s="382">
        <v>601.58333333333348</v>
      </c>
      <c r="F279" s="382">
        <v>596.81666666666672</v>
      </c>
      <c r="G279" s="382">
        <v>588.08333333333348</v>
      </c>
      <c r="H279" s="382">
        <v>615.08333333333348</v>
      </c>
      <c r="I279" s="382">
        <v>623.81666666666683</v>
      </c>
      <c r="J279" s="382">
        <v>628.58333333333348</v>
      </c>
      <c r="K279" s="381">
        <v>619.04999999999995</v>
      </c>
      <c r="L279" s="381">
        <v>605.54999999999995</v>
      </c>
      <c r="M279" s="381">
        <v>0.53656999999999999</v>
      </c>
      <c r="N279" s="1"/>
      <c r="O279" s="1"/>
    </row>
    <row r="280" spans="1:15" ht="12.75" customHeight="1">
      <c r="A280" s="33">
        <v>270</v>
      </c>
      <c r="B280" s="440" t="s">
        <v>437</v>
      </c>
      <c r="C280" s="381">
        <v>51.3</v>
      </c>
      <c r="D280" s="382">
        <v>51.433333333333337</v>
      </c>
      <c r="E280" s="382">
        <v>50.866666666666674</v>
      </c>
      <c r="F280" s="382">
        <v>50.433333333333337</v>
      </c>
      <c r="G280" s="382">
        <v>49.866666666666674</v>
      </c>
      <c r="H280" s="382">
        <v>51.866666666666674</v>
      </c>
      <c r="I280" s="382">
        <v>52.433333333333337</v>
      </c>
      <c r="J280" s="382">
        <v>52.866666666666674</v>
      </c>
      <c r="K280" s="381">
        <v>52</v>
      </c>
      <c r="L280" s="381">
        <v>51</v>
      </c>
      <c r="M280" s="381">
        <v>28.215019999999999</v>
      </c>
      <c r="N280" s="1"/>
      <c r="O280" s="1"/>
    </row>
    <row r="281" spans="1:15" ht="12.75" customHeight="1">
      <c r="A281" s="33">
        <v>271</v>
      </c>
      <c r="B281" s="440" t="s">
        <v>439</v>
      </c>
      <c r="C281" s="381">
        <v>506.85</v>
      </c>
      <c r="D281" s="382">
        <v>508.7</v>
      </c>
      <c r="E281" s="382">
        <v>498.75</v>
      </c>
      <c r="F281" s="382">
        <v>490.65000000000003</v>
      </c>
      <c r="G281" s="382">
        <v>480.70000000000005</v>
      </c>
      <c r="H281" s="382">
        <v>516.79999999999995</v>
      </c>
      <c r="I281" s="382">
        <v>526.74999999999989</v>
      </c>
      <c r="J281" s="382">
        <v>534.84999999999991</v>
      </c>
      <c r="K281" s="381">
        <v>518.65</v>
      </c>
      <c r="L281" s="381">
        <v>500.6</v>
      </c>
      <c r="M281" s="381">
        <v>6.8273599999999997</v>
      </c>
      <c r="N281" s="1"/>
      <c r="O281" s="1"/>
    </row>
    <row r="282" spans="1:15" ht="12.75" customHeight="1">
      <c r="A282" s="33">
        <v>272</v>
      </c>
      <c r="B282" s="440" t="s">
        <v>429</v>
      </c>
      <c r="C282" s="381">
        <v>1170.55</v>
      </c>
      <c r="D282" s="382">
        <v>1171.5</v>
      </c>
      <c r="E282" s="382">
        <v>1155.7</v>
      </c>
      <c r="F282" s="382">
        <v>1140.8500000000001</v>
      </c>
      <c r="G282" s="382">
        <v>1125.0500000000002</v>
      </c>
      <c r="H282" s="382">
        <v>1186.3499999999999</v>
      </c>
      <c r="I282" s="382">
        <v>1202.1500000000001</v>
      </c>
      <c r="J282" s="382">
        <v>1216.9999999999998</v>
      </c>
      <c r="K282" s="381">
        <v>1187.3</v>
      </c>
      <c r="L282" s="381">
        <v>1156.6500000000001</v>
      </c>
      <c r="M282" s="381">
        <v>1.05244</v>
      </c>
      <c r="N282" s="1"/>
      <c r="O282" s="1"/>
    </row>
    <row r="283" spans="1:15" ht="12.75" customHeight="1">
      <c r="A283" s="33">
        <v>273</v>
      </c>
      <c r="B283" s="440" t="s">
        <v>430</v>
      </c>
      <c r="C283" s="381">
        <v>314.3</v>
      </c>
      <c r="D283" s="382">
        <v>315.5</v>
      </c>
      <c r="E283" s="382">
        <v>312</v>
      </c>
      <c r="F283" s="382">
        <v>309.7</v>
      </c>
      <c r="G283" s="382">
        <v>306.2</v>
      </c>
      <c r="H283" s="382">
        <v>317.8</v>
      </c>
      <c r="I283" s="382">
        <v>321.3</v>
      </c>
      <c r="J283" s="382">
        <v>323.60000000000002</v>
      </c>
      <c r="K283" s="381">
        <v>319</v>
      </c>
      <c r="L283" s="381">
        <v>313.2</v>
      </c>
      <c r="M283" s="381">
        <v>4.0460099999999999</v>
      </c>
      <c r="N283" s="1"/>
      <c r="O283" s="1"/>
    </row>
    <row r="284" spans="1:15" ht="12.75" customHeight="1">
      <c r="A284" s="33">
        <v>274</v>
      </c>
      <c r="B284" s="440" t="s">
        <v>142</v>
      </c>
      <c r="C284" s="381">
        <v>1937.45</v>
      </c>
      <c r="D284" s="382">
        <v>1936.3333333333333</v>
      </c>
      <c r="E284" s="382">
        <v>1919.7166666666665</v>
      </c>
      <c r="F284" s="382">
        <v>1901.9833333333331</v>
      </c>
      <c r="G284" s="382">
        <v>1885.3666666666663</v>
      </c>
      <c r="H284" s="382">
        <v>1954.0666666666666</v>
      </c>
      <c r="I284" s="382">
        <v>1970.6833333333334</v>
      </c>
      <c r="J284" s="382">
        <v>1988.4166666666667</v>
      </c>
      <c r="K284" s="381">
        <v>1952.95</v>
      </c>
      <c r="L284" s="381">
        <v>1918.6</v>
      </c>
      <c r="M284" s="381">
        <v>16.76473</v>
      </c>
      <c r="N284" s="1"/>
      <c r="O284" s="1"/>
    </row>
    <row r="285" spans="1:15" ht="12.75" customHeight="1">
      <c r="A285" s="33">
        <v>275</v>
      </c>
      <c r="B285" s="440" t="s">
        <v>431</v>
      </c>
      <c r="C285" s="381">
        <v>728.95</v>
      </c>
      <c r="D285" s="382">
        <v>715.81666666666661</v>
      </c>
      <c r="E285" s="382">
        <v>699.63333333333321</v>
      </c>
      <c r="F285" s="382">
        <v>670.31666666666661</v>
      </c>
      <c r="G285" s="382">
        <v>654.13333333333321</v>
      </c>
      <c r="H285" s="382">
        <v>745.13333333333321</v>
      </c>
      <c r="I285" s="382">
        <v>761.31666666666661</v>
      </c>
      <c r="J285" s="382">
        <v>790.63333333333321</v>
      </c>
      <c r="K285" s="381">
        <v>732</v>
      </c>
      <c r="L285" s="381">
        <v>686.5</v>
      </c>
      <c r="M285" s="381">
        <v>38.553179999999998</v>
      </c>
      <c r="N285" s="1"/>
      <c r="O285" s="1"/>
    </row>
    <row r="286" spans="1:15" ht="12.75" customHeight="1">
      <c r="A286" s="33">
        <v>276</v>
      </c>
      <c r="B286" s="440" t="s">
        <v>428</v>
      </c>
      <c r="C286" s="381">
        <v>759.5</v>
      </c>
      <c r="D286" s="382">
        <v>757.61666666666667</v>
      </c>
      <c r="E286" s="382">
        <v>747.23333333333335</v>
      </c>
      <c r="F286" s="382">
        <v>734.9666666666667</v>
      </c>
      <c r="G286" s="382">
        <v>724.58333333333337</v>
      </c>
      <c r="H286" s="382">
        <v>769.88333333333333</v>
      </c>
      <c r="I286" s="382">
        <v>780.26666666666677</v>
      </c>
      <c r="J286" s="382">
        <v>792.5333333333333</v>
      </c>
      <c r="K286" s="381">
        <v>768</v>
      </c>
      <c r="L286" s="381">
        <v>745.35</v>
      </c>
      <c r="M286" s="381">
        <v>3.8872399999999998</v>
      </c>
      <c r="N286" s="1"/>
      <c r="O286" s="1"/>
    </row>
    <row r="287" spans="1:15" ht="12.75" customHeight="1">
      <c r="A287" s="33">
        <v>277</v>
      </c>
      <c r="B287" s="440" t="s">
        <v>432</v>
      </c>
      <c r="C287" s="381">
        <v>261.5</v>
      </c>
      <c r="D287" s="382">
        <v>263.06666666666666</v>
      </c>
      <c r="E287" s="382">
        <v>258.93333333333334</v>
      </c>
      <c r="F287" s="382">
        <v>256.36666666666667</v>
      </c>
      <c r="G287" s="382">
        <v>252.23333333333335</v>
      </c>
      <c r="H287" s="382">
        <v>265.63333333333333</v>
      </c>
      <c r="I287" s="382">
        <v>269.76666666666665</v>
      </c>
      <c r="J287" s="382">
        <v>272.33333333333331</v>
      </c>
      <c r="K287" s="381">
        <v>267.2</v>
      </c>
      <c r="L287" s="381">
        <v>260.5</v>
      </c>
      <c r="M287" s="381">
        <v>2.8619599999999998</v>
      </c>
      <c r="N287" s="1"/>
      <c r="O287" s="1"/>
    </row>
    <row r="288" spans="1:15" ht="12.75" customHeight="1">
      <c r="A288" s="33">
        <v>278</v>
      </c>
      <c r="B288" s="440" t="s">
        <v>433</v>
      </c>
      <c r="C288" s="381">
        <v>1274.8499999999999</v>
      </c>
      <c r="D288" s="382">
        <v>1268.3833333333334</v>
      </c>
      <c r="E288" s="382">
        <v>1247.8166666666668</v>
      </c>
      <c r="F288" s="382">
        <v>1220.7833333333333</v>
      </c>
      <c r="G288" s="382">
        <v>1200.2166666666667</v>
      </c>
      <c r="H288" s="382">
        <v>1295.416666666667</v>
      </c>
      <c r="I288" s="382">
        <v>1315.9833333333336</v>
      </c>
      <c r="J288" s="382">
        <v>1343.0166666666671</v>
      </c>
      <c r="K288" s="381">
        <v>1288.95</v>
      </c>
      <c r="L288" s="381">
        <v>1241.3499999999999</v>
      </c>
      <c r="M288" s="381">
        <v>0.22089</v>
      </c>
      <c r="N288" s="1"/>
      <c r="O288" s="1"/>
    </row>
    <row r="289" spans="1:15" ht="12.75" customHeight="1">
      <c r="A289" s="33">
        <v>279</v>
      </c>
      <c r="B289" s="440" t="s">
        <v>438</v>
      </c>
      <c r="C289" s="381">
        <v>560</v>
      </c>
      <c r="D289" s="382">
        <v>557.83333333333337</v>
      </c>
      <c r="E289" s="382">
        <v>552.11666666666679</v>
      </c>
      <c r="F289" s="382">
        <v>544.23333333333346</v>
      </c>
      <c r="G289" s="382">
        <v>538.51666666666688</v>
      </c>
      <c r="H289" s="382">
        <v>565.7166666666667</v>
      </c>
      <c r="I289" s="382">
        <v>571.43333333333317</v>
      </c>
      <c r="J289" s="382">
        <v>579.31666666666661</v>
      </c>
      <c r="K289" s="381">
        <v>563.54999999999995</v>
      </c>
      <c r="L289" s="381">
        <v>549.95000000000005</v>
      </c>
      <c r="M289" s="381">
        <v>1.1773899999999999</v>
      </c>
      <c r="N289" s="1"/>
      <c r="O289" s="1"/>
    </row>
    <row r="290" spans="1:15" ht="12.75" customHeight="1">
      <c r="A290" s="33">
        <v>280</v>
      </c>
      <c r="B290" s="440" t="s">
        <v>143</v>
      </c>
      <c r="C290" s="381">
        <v>80.099999999999994</v>
      </c>
      <c r="D290" s="382">
        <v>79.983333333333334</v>
      </c>
      <c r="E290" s="382">
        <v>79.466666666666669</v>
      </c>
      <c r="F290" s="382">
        <v>78.833333333333329</v>
      </c>
      <c r="G290" s="382">
        <v>78.316666666666663</v>
      </c>
      <c r="H290" s="382">
        <v>80.616666666666674</v>
      </c>
      <c r="I290" s="382">
        <v>81.133333333333354</v>
      </c>
      <c r="J290" s="382">
        <v>81.76666666666668</v>
      </c>
      <c r="K290" s="381">
        <v>80.5</v>
      </c>
      <c r="L290" s="381">
        <v>79.349999999999994</v>
      </c>
      <c r="M290" s="381">
        <v>47.296239999999997</v>
      </c>
      <c r="N290" s="1"/>
      <c r="O290" s="1"/>
    </row>
    <row r="291" spans="1:15" ht="12.75" customHeight="1">
      <c r="A291" s="33">
        <v>281</v>
      </c>
      <c r="B291" s="440" t="s">
        <v>144</v>
      </c>
      <c r="C291" s="381">
        <v>3502.6</v>
      </c>
      <c r="D291" s="382">
        <v>3549.1833333333329</v>
      </c>
      <c r="E291" s="382">
        <v>3445.4166666666661</v>
      </c>
      <c r="F291" s="382">
        <v>3388.2333333333331</v>
      </c>
      <c r="G291" s="382">
        <v>3284.4666666666662</v>
      </c>
      <c r="H291" s="382">
        <v>3606.3666666666659</v>
      </c>
      <c r="I291" s="382">
        <v>3710.1333333333332</v>
      </c>
      <c r="J291" s="382">
        <v>3767.3166666666657</v>
      </c>
      <c r="K291" s="381">
        <v>3652.95</v>
      </c>
      <c r="L291" s="381">
        <v>3492</v>
      </c>
      <c r="M291" s="381">
        <v>2.5120300000000002</v>
      </c>
      <c r="N291" s="1"/>
      <c r="O291" s="1"/>
    </row>
    <row r="292" spans="1:15" ht="12.75" customHeight="1">
      <c r="A292" s="33">
        <v>282</v>
      </c>
      <c r="B292" s="440" t="s">
        <v>440</v>
      </c>
      <c r="C292" s="381">
        <v>399.3</v>
      </c>
      <c r="D292" s="382">
        <v>400.51666666666665</v>
      </c>
      <c r="E292" s="382">
        <v>393.0333333333333</v>
      </c>
      <c r="F292" s="382">
        <v>386.76666666666665</v>
      </c>
      <c r="G292" s="382">
        <v>379.2833333333333</v>
      </c>
      <c r="H292" s="382">
        <v>406.7833333333333</v>
      </c>
      <c r="I292" s="382">
        <v>414.26666666666665</v>
      </c>
      <c r="J292" s="382">
        <v>420.5333333333333</v>
      </c>
      <c r="K292" s="381">
        <v>408</v>
      </c>
      <c r="L292" s="381">
        <v>394.25</v>
      </c>
      <c r="M292" s="381">
        <v>2.0807799999999999</v>
      </c>
      <c r="N292" s="1"/>
      <c r="O292" s="1"/>
    </row>
    <row r="293" spans="1:15" ht="12.75" customHeight="1">
      <c r="A293" s="33">
        <v>283</v>
      </c>
      <c r="B293" s="440" t="s">
        <v>268</v>
      </c>
      <c r="C293" s="381">
        <v>507.7</v>
      </c>
      <c r="D293" s="382">
        <v>511.09999999999997</v>
      </c>
      <c r="E293" s="382">
        <v>500.59999999999991</v>
      </c>
      <c r="F293" s="382">
        <v>493.49999999999994</v>
      </c>
      <c r="G293" s="382">
        <v>482.99999999999989</v>
      </c>
      <c r="H293" s="382">
        <v>518.19999999999993</v>
      </c>
      <c r="I293" s="382">
        <v>528.70000000000005</v>
      </c>
      <c r="J293" s="382">
        <v>535.79999999999995</v>
      </c>
      <c r="K293" s="381">
        <v>521.6</v>
      </c>
      <c r="L293" s="381">
        <v>504</v>
      </c>
      <c r="M293" s="381">
        <v>30.382529999999999</v>
      </c>
      <c r="N293" s="1"/>
      <c r="O293" s="1"/>
    </row>
    <row r="294" spans="1:15" ht="12.75" customHeight="1">
      <c r="A294" s="33">
        <v>284</v>
      </c>
      <c r="B294" s="440" t="s">
        <v>441</v>
      </c>
      <c r="C294" s="381">
        <v>10238.25</v>
      </c>
      <c r="D294" s="382">
        <v>10231.633333333333</v>
      </c>
      <c r="E294" s="382">
        <v>10038.266666666666</v>
      </c>
      <c r="F294" s="382">
        <v>9838.2833333333328</v>
      </c>
      <c r="G294" s="382">
        <v>9644.9166666666661</v>
      </c>
      <c r="H294" s="382">
        <v>10431.616666666667</v>
      </c>
      <c r="I294" s="382">
        <v>10624.983333333332</v>
      </c>
      <c r="J294" s="382">
        <v>10824.966666666667</v>
      </c>
      <c r="K294" s="381">
        <v>10425</v>
      </c>
      <c r="L294" s="381">
        <v>10031.65</v>
      </c>
      <c r="M294" s="381">
        <v>0.19148000000000001</v>
      </c>
      <c r="N294" s="1"/>
      <c r="O294" s="1"/>
    </row>
    <row r="295" spans="1:15" ht="12.75" customHeight="1">
      <c r="A295" s="33">
        <v>285</v>
      </c>
      <c r="B295" s="440" t="s">
        <v>442</v>
      </c>
      <c r="C295" s="381">
        <v>49.95</v>
      </c>
      <c r="D295" s="382">
        <v>50.15</v>
      </c>
      <c r="E295" s="382">
        <v>49.55</v>
      </c>
      <c r="F295" s="382">
        <v>49.15</v>
      </c>
      <c r="G295" s="382">
        <v>48.55</v>
      </c>
      <c r="H295" s="382">
        <v>50.55</v>
      </c>
      <c r="I295" s="382">
        <v>51.150000000000006</v>
      </c>
      <c r="J295" s="382">
        <v>51.55</v>
      </c>
      <c r="K295" s="381">
        <v>50.75</v>
      </c>
      <c r="L295" s="381">
        <v>49.75</v>
      </c>
      <c r="M295" s="381">
        <v>14.47894</v>
      </c>
      <c r="N295" s="1"/>
      <c r="O295" s="1"/>
    </row>
    <row r="296" spans="1:15" ht="12.75" customHeight="1">
      <c r="A296" s="33">
        <v>286</v>
      </c>
      <c r="B296" s="440" t="s">
        <v>145</v>
      </c>
      <c r="C296" s="381">
        <v>389.5</v>
      </c>
      <c r="D296" s="382">
        <v>386.65000000000003</v>
      </c>
      <c r="E296" s="382">
        <v>380.95000000000005</v>
      </c>
      <c r="F296" s="382">
        <v>372.40000000000003</v>
      </c>
      <c r="G296" s="382">
        <v>366.70000000000005</v>
      </c>
      <c r="H296" s="382">
        <v>395.20000000000005</v>
      </c>
      <c r="I296" s="382">
        <v>400.9</v>
      </c>
      <c r="J296" s="382">
        <v>409.45000000000005</v>
      </c>
      <c r="K296" s="381">
        <v>392.35</v>
      </c>
      <c r="L296" s="381">
        <v>378.1</v>
      </c>
      <c r="M296" s="381">
        <v>72.403639999999996</v>
      </c>
      <c r="N296" s="1"/>
      <c r="O296" s="1"/>
    </row>
    <row r="297" spans="1:15" ht="12.75" customHeight="1">
      <c r="A297" s="33">
        <v>287</v>
      </c>
      <c r="B297" s="440" t="s">
        <v>443</v>
      </c>
      <c r="C297" s="381">
        <v>2590.5500000000002</v>
      </c>
      <c r="D297" s="382">
        <v>2603.1833333333334</v>
      </c>
      <c r="E297" s="382">
        <v>2557.3666666666668</v>
      </c>
      <c r="F297" s="382">
        <v>2524.1833333333334</v>
      </c>
      <c r="G297" s="382">
        <v>2478.3666666666668</v>
      </c>
      <c r="H297" s="382">
        <v>2636.3666666666668</v>
      </c>
      <c r="I297" s="382">
        <v>2682.1833333333334</v>
      </c>
      <c r="J297" s="382">
        <v>2715.3666666666668</v>
      </c>
      <c r="K297" s="381">
        <v>2649</v>
      </c>
      <c r="L297" s="381">
        <v>2570</v>
      </c>
      <c r="M297" s="381">
        <v>0.61151999999999995</v>
      </c>
      <c r="N297" s="1"/>
      <c r="O297" s="1"/>
    </row>
    <row r="298" spans="1:15" ht="12.75" customHeight="1">
      <c r="A298" s="33">
        <v>288</v>
      </c>
      <c r="B298" s="440" t="s">
        <v>848</v>
      </c>
      <c r="C298" s="381">
        <v>1242.55</v>
      </c>
      <c r="D298" s="382">
        <v>1229.1833333333334</v>
      </c>
      <c r="E298" s="382">
        <v>1206.3666666666668</v>
      </c>
      <c r="F298" s="382">
        <v>1170.1833333333334</v>
      </c>
      <c r="G298" s="382">
        <v>1147.3666666666668</v>
      </c>
      <c r="H298" s="382">
        <v>1265.3666666666668</v>
      </c>
      <c r="I298" s="382">
        <v>1288.1833333333334</v>
      </c>
      <c r="J298" s="382">
        <v>1324.3666666666668</v>
      </c>
      <c r="K298" s="381">
        <v>1252</v>
      </c>
      <c r="L298" s="381">
        <v>1193</v>
      </c>
      <c r="M298" s="381">
        <v>2.8619699999999999</v>
      </c>
      <c r="N298" s="1"/>
      <c r="O298" s="1"/>
    </row>
    <row r="299" spans="1:15" ht="12.75" customHeight="1">
      <c r="A299" s="33">
        <v>289</v>
      </c>
      <c r="B299" s="440" t="s">
        <v>146</v>
      </c>
      <c r="C299" s="381">
        <v>2069.4</v>
      </c>
      <c r="D299" s="382">
        <v>2061.1166666666668</v>
      </c>
      <c r="E299" s="382">
        <v>2050.2833333333338</v>
      </c>
      <c r="F299" s="382">
        <v>2031.166666666667</v>
      </c>
      <c r="G299" s="382">
        <v>2020.3333333333339</v>
      </c>
      <c r="H299" s="382">
        <v>2080.2333333333336</v>
      </c>
      <c r="I299" s="382">
        <v>2091.0666666666666</v>
      </c>
      <c r="J299" s="382">
        <v>2110.1833333333334</v>
      </c>
      <c r="K299" s="381">
        <v>2071.9499999999998</v>
      </c>
      <c r="L299" s="381">
        <v>2042</v>
      </c>
      <c r="M299" s="381">
        <v>18.586510000000001</v>
      </c>
      <c r="N299" s="1"/>
      <c r="O299" s="1"/>
    </row>
    <row r="300" spans="1:15" ht="12.75" customHeight="1">
      <c r="A300" s="33">
        <v>290</v>
      </c>
      <c r="B300" s="440" t="s">
        <v>147</v>
      </c>
      <c r="C300" s="381">
        <v>7103</v>
      </c>
      <c r="D300" s="382">
        <v>7068.9666666666672</v>
      </c>
      <c r="E300" s="382">
        <v>7010.1333333333341</v>
      </c>
      <c r="F300" s="382">
        <v>6917.2666666666673</v>
      </c>
      <c r="G300" s="382">
        <v>6858.4333333333343</v>
      </c>
      <c r="H300" s="382">
        <v>7161.8333333333339</v>
      </c>
      <c r="I300" s="382">
        <v>7220.6666666666661</v>
      </c>
      <c r="J300" s="382">
        <v>7313.5333333333338</v>
      </c>
      <c r="K300" s="381">
        <v>7127.8</v>
      </c>
      <c r="L300" s="381">
        <v>6976.1</v>
      </c>
      <c r="M300" s="381">
        <v>2.1278100000000002</v>
      </c>
      <c r="N300" s="1"/>
      <c r="O300" s="1"/>
    </row>
    <row r="301" spans="1:15" ht="12.75" customHeight="1">
      <c r="A301" s="33">
        <v>291</v>
      </c>
      <c r="B301" s="440" t="s">
        <v>148</v>
      </c>
      <c r="C301" s="381">
        <v>5575.15</v>
      </c>
      <c r="D301" s="382">
        <v>5565.8666666666659</v>
      </c>
      <c r="E301" s="382">
        <v>5529.2833333333319</v>
      </c>
      <c r="F301" s="382">
        <v>5483.4166666666661</v>
      </c>
      <c r="G301" s="382">
        <v>5446.8333333333321</v>
      </c>
      <c r="H301" s="382">
        <v>5611.7333333333318</v>
      </c>
      <c r="I301" s="382">
        <v>5648.3166666666657</v>
      </c>
      <c r="J301" s="382">
        <v>5694.1833333333316</v>
      </c>
      <c r="K301" s="381">
        <v>5602.45</v>
      </c>
      <c r="L301" s="381">
        <v>5520</v>
      </c>
      <c r="M301" s="381">
        <v>1.742</v>
      </c>
      <c r="N301" s="1"/>
      <c r="O301" s="1"/>
    </row>
    <row r="302" spans="1:15" ht="12.75" customHeight="1">
      <c r="A302" s="33">
        <v>292</v>
      </c>
      <c r="B302" s="440" t="s">
        <v>149</v>
      </c>
      <c r="C302" s="381">
        <v>942.55</v>
      </c>
      <c r="D302" s="382">
        <v>943.83333333333337</v>
      </c>
      <c r="E302" s="382">
        <v>933.9666666666667</v>
      </c>
      <c r="F302" s="382">
        <v>925.38333333333333</v>
      </c>
      <c r="G302" s="382">
        <v>915.51666666666665</v>
      </c>
      <c r="H302" s="382">
        <v>952.41666666666674</v>
      </c>
      <c r="I302" s="382">
        <v>962.2833333333333</v>
      </c>
      <c r="J302" s="382">
        <v>970.86666666666679</v>
      </c>
      <c r="K302" s="381">
        <v>953.7</v>
      </c>
      <c r="L302" s="381">
        <v>935.25</v>
      </c>
      <c r="M302" s="381">
        <v>7.1020399999999997</v>
      </c>
      <c r="N302" s="1"/>
      <c r="O302" s="1"/>
    </row>
    <row r="303" spans="1:15" ht="12.75" customHeight="1">
      <c r="A303" s="33">
        <v>293</v>
      </c>
      <c r="B303" s="440" t="s">
        <v>444</v>
      </c>
      <c r="C303" s="381">
        <v>3690.85</v>
      </c>
      <c r="D303" s="382">
        <v>3686.4666666666667</v>
      </c>
      <c r="E303" s="382">
        <v>3643.3833333333332</v>
      </c>
      <c r="F303" s="382">
        <v>3595.9166666666665</v>
      </c>
      <c r="G303" s="382">
        <v>3552.833333333333</v>
      </c>
      <c r="H303" s="382">
        <v>3733.9333333333334</v>
      </c>
      <c r="I303" s="382">
        <v>3777.0166666666664</v>
      </c>
      <c r="J303" s="382">
        <v>3824.4833333333336</v>
      </c>
      <c r="K303" s="381">
        <v>3729.55</v>
      </c>
      <c r="L303" s="381">
        <v>3639</v>
      </c>
      <c r="M303" s="381">
        <v>0.35127999999999998</v>
      </c>
      <c r="N303" s="1"/>
      <c r="O303" s="1"/>
    </row>
    <row r="304" spans="1:15" ht="12.75" customHeight="1">
      <c r="A304" s="33">
        <v>294</v>
      </c>
      <c r="B304" s="440" t="s">
        <v>849</v>
      </c>
      <c r="C304" s="381">
        <v>469.7</v>
      </c>
      <c r="D304" s="382">
        <v>472.5</v>
      </c>
      <c r="E304" s="382">
        <v>465.2</v>
      </c>
      <c r="F304" s="382">
        <v>460.7</v>
      </c>
      <c r="G304" s="382">
        <v>453.4</v>
      </c>
      <c r="H304" s="382">
        <v>477</v>
      </c>
      <c r="I304" s="382">
        <v>484.29999999999995</v>
      </c>
      <c r="J304" s="382">
        <v>488.8</v>
      </c>
      <c r="K304" s="381">
        <v>479.8</v>
      </c>
      <c r="L304" s="381">
        <v>468</v>
      </c>
      <c r="M304" s="381">
        <v>5.1735600000000002</v>
      </c>
      <c r="N304" s="1"/>
      <c r="O304" s="1"/>
    </row>
    <row r="305" spans="1:15" ht="12.75" customHeight="1">
      <c r="A305" s="33">
        <v>295</v>
      </c>
      <c r="B305" s="440" t="s">
        <v>150</v>
      </c>
      <c r="C305" s="381">
        <v>900.8</v>
      </c>
      <c r="D305" s="382">
        <v>895.81666666666661</v>
      </c>
      <c r="E305" s="382">
        <v>887.63333333333321</v>
      </c>
      <c r="F305" s="382">
        <v>874.46666666666658</v>
      </c>
      <c r="G305" s="382">
        <v>866.28333333333319</v>
      </c>
      <c r="H305" s="382">
        <v>908.98333333333323</v>
      </c>
      <c r="I305" s="382">
        <v>917.16666666666663</v>
      </c>
      <c r="J305" s="382">
        <v>930.33333333333326</v>
      </c>
      <c r="K305" s="381">
        <v>904</v>
      </c>
      <c r="L305" s="381">
        <v>882.65</v>
      </c>
      <c r="M305" s="381">
        <v>36.172690000000003</v>
      </c>
      <c r="N305" s="1"/>
      <c r="O305" s="1"/>
    </row>
    <row r="306" spans="1:15" ht="12.75" customHeight="1">
      <c r="A306" s="33">
        <v>296</v>
      </c>
      <c r="B306" s="440" t="s">
        <v>151</v>
      </c>
      <c r="C306" s="381">
        <v>167.4</v>
      </c>
      <c r="D306" s="382">
        <v>166.88333333333333</v>
      </c>
      <c r="E306" s="382">
        <v>165.26666666666665</v>
      </c>
      <c r="F306" s="382">
        <v>163.13333333333333</v>
      </c>
      <c r="G306" s="382">
        <v>161.51666666666665</v>
      </c>
      <c r="H306" s="382">
        <v>169.01666666666665</v>
      </c>
      <c r="I306" s="382">
        <v>170.63333333333333</v>
      </c>
      <c r="J306" s="382">
        <v>172.76666666666665</v>
      </c>
      <c r="K306" s="381">
        <v>168.5</v>
      </c>
      <c r="L306" s="381">
        <v>164.75</v>
      </c>
      <c r="M306" s="381">
        <v>28.63167</v>
      </c>
      <c r="N306" s="1"/>
      <c r="O306" s="1"/>
    </row>
    <row r="307" spans="1:15" ht="12.75" customHeight="1">
      <c r="A307" s="33">
        <v>297</v>
      </c>
      <c r="B307" s="440" t="s">
        <v>317</v>
      </c>
      <c r="C307" s="381">
        <v>21.05</v>
      </c>
      <c r="D307" s="382">
        <v>21.099999999999998</v>
      </c>
      <c r="E307" s="382">
        <v>20.899999999999995</v>
      </c>
      <c r="F307" s="382">
        <v>20.749999999999996</v>
      </c>
      <c r="G307" s="382">
        <v>20.549999999999994</v>
      </c>
      <c r="H307" s="382">
        <v>21.249999999999996</v>
      </c>
      <c r="I307" s="382">
        <v>21.45</v>
      </c>
      <c r="J307" s="382">
        <v>21.599999999999998</v>
      </c>
      <c r="K307" s="381">
        <v>21.3</v>
      </c>
      <c r="L307" s="381">
        <v>20.95</v>
      </c>
      <c r="M307" s="381">
        <v>60.014600000000002</v>
      </c>
      <c r="N307" s="1"/>
      <c r="O307" s="1"/>
    </row>
    <row r="308" spans="1:15" ht="12.75" customHeight="1">
      <c r="A308" s="33">
        <v>298</v>
      </c>
      <c r="B308" s="440" t="s">
        <v>447</v>
      </c>
      <c r="C308" s="381">
        <v>224.7</v>
      </c>
      <c r="D308" s="382">
        <v>227.04999999999998</v>
      </c>
      <c r="E308" s="382">
        <v>221.89999999999998</v>
      </c>
      <c r="F308" s="382">
        <v>219.1</v>
      </c>
      <c r="G308" s="382">
        <v>213.95</v>
      </c>
      <c r="H308" s="382">
        <v>229.84999999999997</v>
      </c>
      <c r="I308" s="382">
        <v>235</v>
      </c>
      <c r="J308" s="382">
        <v>237.79999999999995</v>
      </c>
      <c r="K308" s="381">
        <v>232.2</v>
      </c>
      <c r="L308" s="381">
        <v>224.25</v>
      </c>
      <c r="M308" s="381">
        <v>3.9332500000000001</v>
      </c>
      <c r="N308" s="1"/>
      <c r="O308" s="1"/>
    </row>
    <row r="309" spans="1:15" ht="12.75" customHeight="1">
      <c r="A309" s="33">
        <v>299</v>
      </c>
      <c r="B309" s="440" t="s">
        <v>449</v>
      </c>
      <c r="C309" s="381">
        <v>720.4</v>
      </c>
      <c r="D309" s="382">
        <v>717.31666666666661</v>
      </c>
      <c r="E309" s="382">
        <v>710.53333333333319</v>
      </c>
      <c r="F309" s="382">
        <v>700.66666666666663</v>
      </c>
      <c r="G309" s="382">
        <v>693.88333333333321</v>
      </c>
      <c r="H309" s="382">
        <v>727.18333333333317</v>
      </c>
      <c r="I309" s="382">
        <v>733.96666666666647</v>
      </c>
      <c r="J309" s="382">
        <v>743.83333333333314</v>
      </c>
      <c r="K309" s="381">
        <v>724.1</v>
      </c>
      <c r="L309" s="381">
        <v>707.45</v>
      </c>
      <c r="M309" s="381">
        <v>0.58838999999999997</v>
      </c>
      <c r="N309" s="1"/>
      <c r="O309" s="1"/>
    </row>
    <row r="310" spans="1:15" ht="12.75" customHeight="1">
      <c r="A310" s="33">
        <v>300</v>
      </c>
      <c r="B310" s="440" t="s">
        <v>152</v>
      </c>
      <c r="C310" s="381">
        <v>168</v>
      </c>
      <c r="D310" s="382">
        <v>168.61666666666667</v>
      </c>
      <c r="E310" s="382">
        <v>166.48333333333335</v>
      </c>
      <c r="F310" s="382">
        <v>164.96666666666667</v>
      </c>
      <c r="G310" s="382">
        <v>162.83333333333334</v>
      </c>
      <c r="H310" s="382">
        <v>170.13333333333335</v>
      </c>
      <c r="I310" s="382">
        <v>172.26666666666668</v>
      </c>
      <c r="J310" s="382">
        <v>173.78333333333336</v>
      </c>
      <c r="K310" s="381">
        <v>170.75</v>
      </c>
      <c r="L310" s="381">
        <v>167.1</v>
      </c>
      <c r="M310" s="381">
        <v>20.103619999999999</v>
      </c>
      <c r="N310" s="1"/>
      <c r="O310" s="1"/>
    </row>
    <row r="311" spans="1:15" ht="12.75" customHeight="1">
      <c r="A311" s="33">
        <v>301</v>
      </c>
      <c r="B311" s="440" t="s">
        <v>153</v>
      </c>
      <c r="C311" s="381">
        <v>501.05</v>
      </c>
      <c r="D311" s="382">
        <v>499.5</v>
      </c>
      <c r="E311" s="382">
        <v>495.9</v>
      </c>
      <c r="F311" s="382">
        <v>490.75</v>
      </c>
      <c r="G311" s="382">
        <v>487.15</v>
      </c>
      <c r="H311" s="382">
        <v>504.65</v>
      </c>
      <c r="I311" s="382">
        <v>508.25</v>
      </c>
      <c r="J311" s="382">
        <v>513.4</v>
      </c>
      <c r="K311" s="381">
        <v>503.1</v>
      </c>
      <c r="L311" s="381">
        <v>494.35</v>
      </c>
      <c r="M311" s="381">
        <v>11.83216</v>
      </c>
      <c r="N311" s="1"/>
      <c r="O311" s="1"/>
    </row>
    <row r="312" spans="1:15" ht="12.75" customHeight="1">
      <c r="A312" s="33">
        <v>302</v>
      </c>
      <c r="B312" s="440" t="s">
        <v>154</v>
      </c>
      <c r="C312" s="381">
        <v>8265.5</v>
      </c>
      <c r="D312" s="382">
        <v>8244.8333333333339</v>
      </c>
      <c r="E312" s="382">
        <v>8120.7666666666682</v>
      </c>
      <c r="F312" s="382">
        <v>7976.0333333333347</v>
      </c>
      <c r="G312" s="382">
        <v>7851.966666666669</v>
      </c>
      <c r="H312" s="382">
        <v>8389.5666666666675</v>
      </c>
      <c r="I312" s="382">
        <v>8513.6333333333332</v>
      </c>
      <c r="J312" s="382">
        <v>8658.3666666666668</v>
      </c>
      <c r="K312" s="381">
        <v>8368.9</v>
      </c>
      <c r="L312" s="381">
        <v>8100.1</v>
      </c>
      <c r="M312" s="381">
        <v>8.6224900000000009</v>
      </c>
      <c r="N312" s="1"/>
      <c r="O312" s="1"/>
    </row>
    <row r="313" spans="1:15" ht="12.75" customHeight="1">
      <c r="A313" s="33">
        <v>303</v>
      </c>
      <c r="B313" s="440" t="s">
        <v>850</v>
      </c>
      <c r="C313" s="381">
        <v>3220</v>
      </c>
      <c r="D313" s="382">
        <v>3224.0666666666671</v>
      </c>
      <c r="E313" s="382">
        <v>3185.233333333334</v>
      </c>
      <c r="F313" s="382">
        <v>3150.4666666666672</v>
      </c>
      <c r="G313" s="382">
        <v>3111.6333333333341</v>
      </c>
      <c r="H313" s="382">
        <v>3258.8333333333339</v>
      </c>
      <c r="I313" s="382">
        <v>3297.666666666667</v>
      </c>
      <c r="J313" s="382">
        <v>3332.4333333333338</v>
      </c>
      <c r="K313" s="381">
        <v>3262.9</v>
      </c>
      <c r="L313" s="381">
        <v>3189.3</v>
      </c>
      <c r="M313" s="381">
        <v>0.56481999999999999</v>
      </c>
      <c r="N313" s="1"/>
      <c r="O313" s="1"/>
    </row>
    <row r="314" spans="1:15" ht="12.75" customHeight="1">
      <c r="A314" s="33">
        <v>304</v>
      </c>
      <c r="B314" s="440" t="s">
        <v>451</v>
      </c>
      <c r="C314" s="381">
        <v>394</v>
      </c>
      <c r="D314" s="382">
        <v>395.98333333333335</v>
      </c>
      <c r="E314" s="382">
        <v>391.01666666666671</v>
      </c>
      <c r="F314" s="382">
        <v>388.03333333333336</v>
      </c>
      <c r="G314" s="382">
        <v>383.06666666666672</v>
      </c>
      <c r="H314" s="382">
        <v>398.9666666666667</v>
      </c>
      <c r="I314" s="382">
        <v>403.93333333333339</v>
      </c>
      <c r="J314" s="382">
        <v>406.91666666666669</v>
      </c>
      <c r="K314" s="381">
        <v>400.95</v>
      </c>
      <c r="L314" s="381">
        <v>393</v>
      </c>
      <c r="M314" s="381">
        <v>3.6141299999999998</v>
      </c>
      <c r="N314" s="1"/>
      <c r="O314" s="1"/>
    </row>
    <row r="315" spans="1:15" ht="12.75" customHeight="1">
      <c r="A315" s="33">
        <v>305</v>
      </c>
      <c r="B315" s="440" t="s">
        <v>452</v>
      </c>
      <c r="C315" s="381">
        <v>277.39999999999998</v>
      </c>
      <c r="D315" s="382">
        <v>278.11666666666662</v>
      </c>
      <c r="E315" s="382">
        <v>276.28333333333325</v>
      </c>
      <c r="F315" s="382">
        <v>275.16666666666663</v>
      </c>
      <c r="G315" s="382">
        <v>273.33333333333326</v>
      </c>
      <c r="H315" s="382">
        <v>279.23333333333323</v>
      </c>
      <c r="I315" s="382">
        <v>281.06666666666661</v>
      </c>
      <c r="J315" s="382">
        <v>282.18333333333322</v>
      </c>
      <c r="K315" s="381">
        <v>279.95</v>
      </c>
      <c r="L315" s="381">
        <v>277</v>
      </c>
      <c r="M315" s="381">
        <v>1.3955200000000001</v>
      </c>
      <c r="N315" s="1"/>
      <c r="O315" s="1"/>
    </row>
    <row r="316" spans="1:15" ht="12.75" customHeight="1">
      <c r="A316" s="33">
        <v>306</v>
      </c>
      <c r="B316" s="440" t="s">
        <v>155</v>
      </c>
      <c r="C316" s="381">
        <v>946.55</v>
      </c>
      <c r="D316" s="382">
        <v>947.36666666666667</v>
      </c>
      <c r="E316" s="382">
        <v>936.73333333333335</v>
      </c>
      <c r="F316" s="382">
        <v>926.91666666666663</v>
      </c>
      <c r="G316" s="382">
        <v>916.2833333333333</v>
      </c>
      <c r="H316" s="382">
        <v>957.18333333333339</v>
      </c>
      <c r="I316" s="382">
        <v>967.81666666666683</v>
      </c>
      <c r="J316" s="382">
        <v>977.63333333333344</v>
      </c>
      <c r="K316" s="381">
        <v>958</v>
      </c>
      <c r="L316" s="381">
        <v>937.55</v>
      </c>
      <c r="M316" s="381">
        <v>15.97608</v>
      </c>
      <c r="N316" s="1"/>
      <c r="O316" s="1"/>
    </row>
    <row r="317" spans="1:15" ht="12.75" customHeight="1">
      <c r="A317" s="33">
        <v>307</v>
      </c>
      <c r="B317" s="440" t="s">
        <v>457</v>
      </c>
      <c r="C317" s="381">
        <v>1616.1</v>
      </c>
      <c r="D317" s="382">
        <v>1621.9666666666665</v>
      </c>
      <c r="E317" s="382">
        <v>1605.4333333333329</v>
      </c>
      <c r="F317" s="382">
        <v>1594.7666666666664</v>
      </c>
      <c r="G317" s="382">
        <v>1578.2333333333329</v>
      </c>
      <c r="H317" s="382">
        <v>1632.633333333333</v>
      </c>
      <c r="I317" s="382">
        <v>1649.1666666666663</v>
      </c>
      <c r="J317" s="382">
        <v>1659.833333333333</v>
      </c>
      <c r="K317" s="381">
        <v>1638.5</v>
      </c>
      <c r="L317" s="381">
        <v>1611.3</v>
      </c>
      <c r="M317" s="381">
        <v>2.0289799999999998</v>
      </c>
      <c r="N317" s="1"/>
      <c r="O317" s="1"/>
    </row>
    <row r="318" spans="1:15" ht="12.75" customHeight="1">
      <c r="A318" s="33">
        <v>308</v>
      </c>
      <c r="B318" s="440" t="s">
        <v>156</v>
      </c>
      <c r="C318" s="381">
        <v>2997.65</v>
      </c>
      <c r="D318" s="382">
        <v>3007.4</v>
      </c>
      <c r="E318" s="382">
        <v>2980.25</v>
      </c>
      <c r="F318" s="382">
        <v>2962.85</v>
      </c>
      <c r="G318" s="382">
        <v>2935.7</v>
      </c>
      <c r="H318" s="382">
        <v>3024.8</v>
      </c>
      <c r="I318" s="382">
        <v>3051.9500000000007</v>
      </c>
      <c r="J318" s="382">
        <v>3069.3500000000004</v>
      </c>
      <c r="K318" s="381">
        <v>3034.55</v>
      </c>
      <c r="L318" s="381">
        <v>2990</v>
      </c>
      <c r="M318" s="381">
        <v>1.06925</v>
      </c>
      <c r="N318" s="1"/>
      <c r="O318" s="1"/>
    </row>
    <row r="319" spans="1:15" ht="12.75" customHeight="1">
      <c r="A319" s="33">
        <v>309</v>
      </c>
      <c r="B319" s="440" t="s">
        <v>157</v>
      </c>
      <c r="C319" s="381">
        <v>1020</v>
      </c>
      <c r="D319" s="382">
        <v>1023.9666666666666</v>
      </c>
      <c r="E319" s="382">
        <v>1012.2333333333331</v>
      </c>
      <c r="F319" s="382">
        <v>1004.4666666666666</v>
      </c>
      <c r="G319" s="382">
        <v>992.73333333333312</v>
      </c>
      <c r="H319" s="382">
        <v>1031.7333333333331</v>
      </c>
      <c r="I319" s="382">
        <v>1043.4666666666665</v>
      </c>
      <c r="J319" s="382">
        <v>1051.2333333333331</v>
      </c>
      <c r="K319" s="381">
        <v>1035.7</v>
      </c>
      <c r="L319" s="381">
        <v>1016.2</v>
      </c>
      <c r="M319" s="381">
        <v>3.4792999999999998</v>
      </c>
      <c r="N319" s="1"/>
      <c r="O319" s="1"/>
    </row>
    <row r="320" spans="1:15" ht="12.75" customHeight="1">
      <c r="A320" s="33">
        <v>310</v>
      </c>
      <c r="B320" s="440" t="s">
        <v>158</v>
      </c>
      <c r="C320" s="381">
        <v>878.35</v>
      </c>
      <c r="D320" s="382">
        <v>878.01666666666677</v>
      </c>
      <c r="E320" s="382">
        <v>870.33333333333348</v>
      </c>
      <c r="F320" s="382">
        <v>862.31666666666672</v>
      </c>
      <c r="G320" s="382">
        <v>854.63333333333344</v>
      </c>
      <c r="H320" s="382">
        <v>886.03333333333353</v>
      </c>
      <c r="I320" s="382">
        <v>893.7166666666667</v>
      </c>
      <c r="J320" s="382">
        <v>901.73333333333358</v>
      </c>
      <c r="K320" s="381">
        <v>885.7</v>
      </c>
      <c r="L320" s="381">
        <v>870</v>
      </c>
      <c r="M320" s="381">
        <v>4.3841599999999996</v>
      </c>
      <c r="N320" s="1"/>
      <c r="O320" s="1"/>
    </row>
    <row r="321" spans="1:15" ht="12.75" customHeight="1">
      <c r="A321" s="33">
        <v>311</v>
      </c>
      <c r="B321" s="440" t="s">
        <v>448</v>
      </c>
      <c r="C321" s="381">
        <v>207.15</v>
      </c>
      <c r="D321" s="382">
        <v>208.21666666666667</v>
      </c>
      <c r="E321" s="382">
        <v>204.93333333333334</v>
      </c>
      <c r="F321" s="382">
        <v>202.71666666666667</v>
      </c>
      <c r="G321" s="382">
        <v>199.43333333333334</v>
      </c>
      <c r="H321" s="382">
        <v>210.43333333333334</v>
      </c>
      <c r="I321" s="382">
        <v>213.7166666666667</v>
      </c>
      <c r="J321" s="382">
        <v>215.93333333333334</v>
      </c>
      <c r="K321" s="381">
        <v>211.5</v>
      </c>
      <c r="L321" s="381">
        <v>206</v>
      </c>
      <c r="M321" s="381">
        <v>3.52637</v>
      </c>
      <c r="N321" s="1"/>
      <c r="O321" s="1"/>
    </row>
    <row r="322" spans="1:15" ht="12.75" customHeight="1">
      <c r="A322" s="33">
        <v>312</v>
      </c>
      <c r="B322" s="440" t="s">
        <v>455</v>
      </c>
      <c r="C322" s="381">
        <v>187.7</v>
      </c>
      <c r="D322" s="382">
        <v>186.79999999999998</v>
      </c>
      <c r="E322" s="382">
        <v>183.59999999999997</v>
      </c>
      <c r="F322" s="382">
        <v>179.49999999999997</v>
      </c>
      <c r="G322" s="382">
        <v>176.29999999999995</v>
      </c>
      <c r="H322" s="382">
        <v>190.89999999999998</v>
      </c>
      <c r="I322" s="382">
        <v>194.09999999999997</v>
      </c>
      <c r="J322" s="382">
        <v>198.2</v>
      </c>
      <c r="K322" s="381">
        <v>190</v>
      </c>
      <c r="L322" s="381">
        <v>182.7</v>
      </c>
      <c r="M322" s="381">
        <v>6.8082099999999999</v>
      </c>
      <c r="N322" s="1"/>
      <c r="O322" s="1"/>
    </row>
    <row r="323" spans="1:15" ht="12.75" customHeight="1">
      <c r="A323" s="33">
        <v>313</v>
      </c>
      <c r="B323" s="440" t="s">
        <v>453</v>
      </c>
      <c r="C323" s="381">
        <v>200.85</v>
      </c>
      <c r="D323" s="382">
        <v>199.88333333333333</v>
      </c>
      <c r="E323" s="382">
        <v>194.06666666666666</v>
      </c>
      <c r="F323" s="382">
        <v>187.28333333333333</v>
      </c>
      <c r="G323" s="382">
        <v>181.46666666666667</v>
      </c>
      <c r="H323" s="382">
        <v>206.66666666666666</v>
      </c>
      <c r="I323" s="382">
        <v>212.48333333333332</v>
      </c>
      <c r="J323" s="382">
        <v>219.26666666666665</v>
      </c>
      <c r="K323" s="381">
        <v>205.7</v>
      </c>
      <c r="L323" s="381">
        <v>193.1</v>
      </c>
      <c r="M323" s="381">
        <v>28.452120000000001</v>
      </c>
      <c r="N323" s="1"/>
      <c r="O323" s="1"/>
    </row>
    <row r="324" spans="1:15" ht="12.75" customHeight="1">
      <c r="A324" s="33">
        <v>314</v>
      </c>
      <c r="B324" s="440" t="s">
        <v>454</v>
      </c>
      <c r="C324" s="381">
        <v>1157.95</v>
      </c>
      <c r="D324" s="382">
        <v>1164.95</v>
      </c>
      <c r="E324" s="382">
        <v>1144.9000000000001</v>
      </c>
      <c r="F324" s="382">
        <v>1131.8500000000001</v>
      </c>
      <c r="G324" s="382">
        <v>1111.8000000000002</v>
      </c>
      <c r="H324" s="382">
        <v>1178</v>
      </c>
      <c r="I324" s="382">
        <v>1198.0499999999997</v>
      </c>
      <c r="J324" s="382">
        <v>1211.0999999999999</v>
      </c>
      <c r="K324" s="381">
        <v>1185</v>
      </c>
      <c r="L324" s="381">
        <v>1151.9000000000001</v>
      </c>
      <c r="M324" s="381">
        <v>1.9396899999999999</v>
      </c>
      <c r="N324" s="1"/>
      <c r="O324" s="1"/>
    </row>
    <row r="325" spans="1:15" ht="12.75" customHeight="1">
      <c r="A325" s="33">
        <v>315</v>
      </c>
      <c r="B325" s="440" t="s">
        <v>159</v>
      </c>
      <c r="C325" s="381">
        <v>4511.8999999999996</v>
      </c>
      <c r="D325" s="382">
        <v>4520.3166666666666</v>
      </c>
      <c r="E325" s="382">
        <v>4476.583333333333</v>
      </c>
      <c r="F325" s="382">
        <v>4441.2666666666664</v>
      </c>
      <c r="G325" s="382">
        <v>4397.5333333333328</v>
      </c>
      <c r="H325" s="382">
        <v>4555.6333333333332</v>
      </c>
      <c r="I325" s="382">
        <v>4599.3666666666668</v>
      </c>
      <c r="J325" s="382">
        <v>4634.6833333333334</v>
      </c>
      <c r="K325" s="381">
        <v>4564.05</v>
      </c>
      <c r="L325" s="381">
        <v>4485</v>
      </c>
      <c r="M325" s="381">
        <v>8.0819600000000005</v>
      </c>
      <c r="N325" s="1"/>
      <c r="O325" s="1"/>
    </row>
    <row r="326" spans="1:15" ht="12.75" customHeight="1">
      <c r="A326" s="33">
        <v>316</v>
      </c>
      <c r="B326" s="440" t="s">
        <v>445</v>
      </c>
      <c r="C326" s="381">
        <v>49</v>
      </c>
      <c r="D326" s="382">
        <v>47.883333333333333</v>
      </c>
      <c r="E326" s="382">
        <v>45.966666666666669</v>
      </c>
      <c r="F326" s="382">
        <v>42.933333333333337</v>
      </c>
      <c r="G326" s="382">
        <v>41.016666666666673</v>
      </c>
      <c r="H326" s="382">
        <v>50.916666666666664</v>
      </c>
      <c r="I326" s="382">
        <v>52.833333333333336</v>
      </c>
      <c r="J326" s="382">
        <v>55.86666666666666</v>
      </c>
      <c r="K326" s="381">
        <v>49.8</v>
      </c>
      <c r="L326" s="381">
        <v>44.85</v>
      </c>
      <c r="M326" s="381">
        <v>163.42113000000001</v>
      </c>
      <c r="N326" s="1"/>
      <c r="O326" s="1"/>
    </row>
    <row r="327" spans="1:15" ht="12.75" customHeight="1">
      <c r="A327" s="33">
        <v>317</v>
      </c>
      <c r="B327" s="440" t="s">
        <v>446</v>
      </c>
      <c r="C327" s="381">
        <v>171.55</v>
      </c>
      <c r="D327" s="382">
        <v>172.25</v>
      </c>
      <c r="E327" s="382">
        <v>170.15</v>
      </c>
      <c r="F327" s="382">
        <v>168.75</v>
      </c>
      <c r="G327" s="382">
        <v>166.65</v>
      </c>
      <c r="H327" s="382">
        <v>173.65</v>
      </c>
      <c r="I327" s="382">
        <v>175.75000000000003</v>
      </c>
      <c r="J327" s="382">
        <v>177.15</v>
      </c>
      <c r="K327" s="381">
        <v>174.35</v>
      </c>
      <c r="L327" s="381">
        <v>170.85</v>
      </c>
      <c r="M327" s="381">
        <v>2.2501600000000002</v>
      </c>
      <c r="N327" s="1"/>
      <c r="O327" s="1"/>
    </row>
    <row r="328" spans="1:15" ht="12.75" customHeight="1">
      <c r="A328" s="33">
        <v>318</v>
      </c>
      <c r="B328" s="440" t="s">
        <v>456</v>
      </c>
      <c r="C328" s="381">
        <v>971.15</v>
      </c>
      <c r="D328" s="382">
        <v>970.5</v>
      </c>
      <c r="E328" s="382">
        <v>948.65</v>
      </c>
      <c r="F328" s="382">
        <v>926.15</v>
      </c>
      <c r="G328" s="382">
        <v>904.3</v>
      </c>
      <c r="H328" s="382">
        <v>993</v>
      </c>
      <c r="I328" s="382">
        <v>1014.8499999999999</v>
      </c>
      <c r="J328" s="382">
        <v>1037.3499999999999</v>
      </c>
      <c r="K328" s="381">
        <v>992.35</v>
      </c>
      <c r="L328" s="381">
        <v>948</v>
      </c>
      <c r="M328" s="381">
        <v>2.2504599999999999</v>
      </c>
      <c r="N328" s="1"/>
      <c r="O328" s="1"/>
    </row>
    <row r="329" spans="1:15" ht="12.75" customHeight="1">
      <c r="A329" s="33">
        <v>319</v>
      </c>
      <c r="B329" s="440" t="s">
        <v>161</v>
      </c>
      <c r="C329" s="381">
        <v>3284.65</v>
      </c>
      <c r="D329" s="382">
        <v>3262.25</v>
      </c>
      <c r="E329" s="382">
        <v>3224.5</v>
      </c>
      <c r="F329" s="382">
        <v>3164.35</v>
      </c>
      <c r="G329" s="382">
        <v>3126.6</v>
      </c>
      <c r="H329" s="382">
        <v>3322.4</v>
      </c>
      <c r="I329" s="382">
        <v>3360.15</v>
      </c>
      <c r="J329" s="382">
        <v>3420.3</v>
      </c>
      <c r="K329" s="381">
        <v>3300</v>
      </c>
      <c r="L329" s="381">
        <v>3202.1</v>
      </c>
      <c r="M329" s="381">
        <v>6.2401999999999997</v>
      </c>
      <c r="N329" s="1"/>
      <c r="O329" s="1"/>
    </row>
    <row r="330" spans="1:15" ht="12.75" customHeight="1">
      <c r="A330" s="33">
        <v>320</v>
      </c>
      <c r="B330" s="440" t="s">
        <v>162</v>
      </c>
      <c r="C330" s="381">
        <v>76822.2</v>
      </c>
      <c r="D330" s="382">
        <v>76602.566666666666</v>
      </c>
      <c r="E330" s="382">
        <v>76019.683333333334</v>
      </c>
      <c r="F330" s="382">
        <v>75217.166666666672</v>
      </c>
      <c r="G330" s="382">
        <v>74634.28333333334</v>
      </c>
      <c r="H330" s="382">
        <v>77405.083333333328</v>
      </c>
      <c r="I330" s="382">
        <v>77987.96666666666</v>
      </c>
      <c r="J330" s="382">
        <v>78790.483333333323</v>
      </c>
      <c r="K330" s="381">
        <v>77185.45</v>
      </c>
      <c r="L330" s="381">
        <v>75800.05</v>
      </c>
      <c r="M330" s="381">
        <v>6.8519999999999998E-2</v>
      </c>
      <c r="N330" s="1"/>
      <c r="O330" s="1"/>
    </row>
    <row r="331" spans="1:15" ht="12.75" customHeight="1">
      <c r="A331" s="33">
        <v>321</v>
      </c>
      <c r="B331" s="440" t="s">
        <v>450</v>
      </c>
      <c r="C331" s="381">
        <v>45.25</v>
      </c>
      <c r="D331" s="382">
        <v>45.233333333333327</v>
      </c>
      <c r="E331" s="382">
        <v>45.016666666666652</v>
      </c>
      <c r="F331" s="382">
        <v>44.783333333333324</v>
      </c>
      <c r="G331" s="382">
        <v>44.566666666666649</v>
      </c>
      <c r="H331" s="382">
        <v>45.466666666666654</v>
      </c>
      <c r="I331" s="382">
        <v>45.683333333333337</v>
      </c>
      <c r="J331" s="382">
        <v>45.916666666666657</v>
      </c>
      <c r="K331" s="381">
        <v>45.45</v>
      </c>
      <c r="L331" s="381">
        <v>45</v>
      </c>
      <c r="M331" s="381">
        <v>12.11368</v>
      </c>
      <c r="N331" s="1"/>
      <c r="O331" s="1"/>
    </row>
    <row r="332" spans="1:15" ht="12.75" customHeight="1">
      <c r="A332" s="33">
        <v>322</v>
      </c>
      <c r="B332" s="440" t="s">
        <v>163</v>
      </c>
      <c r="C332" s="381">
        <v>1496.25</v>
      </c>
      <c r="D332" s="382">
        <v>1492.0833333333333</v>
      </c>
      <c r="E332" s="382">
        <v>1484.1666666666665</v>
      </c>
      <c r="F332" s="382">
        <v>1472.0833333333333</v>
      </c>
      <c r="G332" s="382">
        <v>1464.1666666666665</v>
      </c>
      <c r="H332" s="382">
        <v>1504.1666666666665</v>
      </c>
      <c r="I332" s="382">
        <v>1512.083333333333</v>
      </c>
      <c r="J332" s="382">
        <v>1524.1666666666665</v>
      </c>
      <c r="K332" s="381">
        <v>1500</v>
      </c>
      <c r="L332" s="381">
        <v>1480</v>
      </c>
      <c r="M332" s="381">
        <v>2.4294500000000001</v>
      </c>
      <c r="N332" s="1"/>
      <c r="O332" s="1"/>
    </row>
    <row r="333" spans="1:15" ht="12.75" customHeight="1">
      <c r="A333" s="33">
        <v>323</v>
      </c>
      <c r="B333" s="440" t="s">
        <v>164</v>
      </c>
      <c r="C333" s="381">
        <v>367.4</v>
      </c>
      <c r="D333" s="382">
        <v>369</v>
      </c>
      <c r="E333" s="382">
        <v>365.45</v>
      </c>
      <c r="F333" s="382">
        <v>363.5</v>
      </c>
      <c r="G333" s="382">
        <v>359.95</v>
      </c>
      <c r="H333" s="382">
        <v>370.95</v>
      </c>
      <c r="I333" s="382">
        <v>374.49999999999994</v>
      </c>
      <c r="J333" s="382">
        <v>376.45</v>
      </c>
      <c r="K333" s="381">
        <v>372.55</v>
      </c>
      <c r="L333" s="381">
        <v>367.05</v>
      </c>
      <c r="M333" s="381">
        <v>2.5924100000000001</v>
      </c>
      <c r="N333" s="1"/>
      <c r="O333" s="1"/>
    </row>
    <row r="334" spans="1:15" ht="12.75" customHeight="1">
      <c r="A334" s="33">
        <v>324</v>
      </c>
      <c r="B334" s="440" t="s">
        <v>269</v>
      </c>
      <c r="C334" s="381">
        <v>927.75</v>
      </c>
      <c r="D334" s="382">
        <v>931.2833333333333</v>
      </c>
      <c r="E334" s="382">
        <v>918.56666666666661</v>
      </c>
      <c r="F334" s="382">
        <v>909.38333333333333</v>
      </c>
      <c r="G334" s="382">
        <v>896.66666666666663</v>
      </c>
      <c r="H334" s="382">
        <v>940.46666666666658</v>
      </c>
      <c r="I334" s="382">
        <v>953.18333333333328</v>
      </c>
      <c r="J334" s="382">
        <v>962.36666666666656</v>
      </c>
      <c r="K334" s="381">
        <v>944</v>
      </c>
      <c r="L334" s="381">
        <v>922.1</v>
      </c>
      <c r="M334" s="381">
        <v>1.64707</v>
      </c>
      <c r="N334" s="1"/>
      <c r="O334" s="1"/>
    </row>
    <row r="335" spans="1:15" ht="12.75" customHeight="1">
      <c r="A335" s="33">
        <v>325</v>
      </c>
      <c r="B335" s="440" t="s">
        <v>165</v>
      </c>
      <c r="C335" s="381">
        <v>110.25</v>
      </c>
      <c r="D335" s="382">
        <v>110.89999999999999</v>
      </c>
      <c r="E335" s="382">
        <v>107.89999999999998</v>
      </c>
      <c r="F335" s="382">
        <v>105.54999999999998</v>
      </c>
      <c r="G335" s="382">
        <v>102.54999999999997</v>
      </c>
      <c r="H335" s="382">
        <v>113.24999999999999</v>
      </c>
      <c r="I335" s="382">
        <v>116.25000000000001</v>
      </c>
      <c r="J335" s="382">
        <v>118.6</v>
      </c>
      <c r="K335" s="381">
        <v>113.9</v>
      </c>
      <c r="L335" s="381">
        <v>108.55</v>
      </c>
      <c r="M335" s="381">
        <v>305.40287999999998</v>
      </c>
      <c r="N335" s="1"/>
      <c r="O335" s="1"/>
    </row>
    <row r="336" spans="1:15" ht="12.75" customHeight="1">
      <c r="A336" s="33">
        <v>326</v>
      </c>
      <c r="B336" s="440" t="s">
        <v>166</v>
      </c>
      <c r="C336" s="381">
        <v>5652.35</v>
      </c>
      <c r="D336" s="382">
        <v>5676.4833333333336</v>
      </c>
      <c r="E336" s="382">
        <v>5591.3166666666675</v>
      </c>
      <c r="F336" s="382">
        <v>5530.2833333333338</v>
      </c>
      <c r="G336" s="382">
        <v>5445.1166666666677</v>
      </c>
      <c r="H336" s="382">
        <v>5737.5166666666673</v>
      </c>
      <c r="I336" s="382">
        <v>5822.6833333333334</v>
      </c>
      <c r="J336" s="382">
        <v>5883.7166666666672</v>
      </c>
      <c r="K336" s="381">
        <v>5761.65</v>
      </c>
      <c r="L336" s="381">
        <v>5615.45</v>
      </c>
      <c r="M336" s="381">
        <v>3.5534699999999999</v>
      </c>
      <c r="N336" s="1"/>
      <c r="O336" s="1"/>
    </row>
    <row r="337" spans="1:15" ht="12.75" customHeight="1">
      <c r="A337" s="33">
        <v>327</v>
      </c>
      <c r="B337" s="440" t="s">
        <v>167</v>
      </c>
      <c r="C337" s="381">
        <v>4233.45</v>
      </c>
      <c r="D337" s="382">
        <v>4228.1166666666668</v>
      </c>
      <c r="E337" s="382">
        <v>4186.9833333333336</v>
      </c>
      <c r="F337" s="382">
        <v>4140.5166666666664</v>
      </c>
      <c r="G337" s="382">
        <v>4099.3833333333332</v>
      </c>
      <c r="H337" s="382">
        <v>4274.5833333333339</v>
      </c>
      <c r="I337" s="382">
        <v>4315.7166666666672</v>
      </c>
      <c r="J337" s="382">
        <v>4362.1833333333343</v>
      </c>
      <c r="K337" s="381">
        <v>4269.25</v>
      </c>
      <c r="L337" s="381">
        <v>4181.6499999999996</v>
      </c>
      <c r="M337" s="381">
        <v>1.72993</v>
      </c>
      <c r="N337" s="1"/>
      <c r="O337" s="1"/>
    </row>
    <row r="338" spans="1:15" ht="12.75" customHeight="1">
      <c r="A338" s="33">
        <v>328</v>
      </c>
      <c r="B338" s="440" t="s">
        <v>851</v>
      </c>
      <c r="C338" s="381">
        <v>2455.1999999999998</v>
      </c>
      <c r="D338" s="382">
        <v>2475.0666666666666</v>
      </c>
      <c r="E338" s="382">
        <v>2425.1333333333332</v>
      </c>
      <c r="F338" s="382">
        <v>2395.0666666666666</v>
      </c>
      <c r="G338" s="382">
        <v>2345.1333333333332</v>
      </c>
      <c r="H338" s="382">
        <v>2505.1333333333332</v>
      </c>
      <c r="I338" s="382">
        <v>2555.0666666666666</v>
      </c>
      <c r="J338" s="382">
        <v>2585.1333333333332</v>
      </c>
      <c r="K338" s="381">
        <v>2525</v>
      </c>
      <c r="L338" s="381">
        <v>2445</v>
      </c>
      <c r="M338" s="381">
        <v>0.64180999999999999</v>
      </c>
      <c r="N338" s="1"/>
      <c r="O338" s="1"/>
    </row>
    <row r="339" spans="1:15" ht="12.75" customHeight="1">
      <c r="A339" s="33">
        <v>329</v>
      </c>
      <c r="B339" s="440" t="s">
        <v>458</v>
      </c>
      <c r="C339" s="381">
        <v>52.6</v>
      </c>
      <c r="D339" s="382">
        <v>52.933333333333337</v>
      </c>
      <c r="E339" s="382">
        <v>52.166666666666671</v>
      </c>
      <c r="F339" s="382">
        <v>51.733333333333334</v>
      </c>
      <c r="G339" s="382">
        <v>50.966666666666669</v>
      </c>
      <c r="H339" s="382">
        <v>53.366666666666674</v>
      </c>
      <c r="I339" s="382">
        <v>54.13333333333334</v>
      </c>
      <c r="J339" s="382">
        <v>54.566666666666677</v>
      </c>
      <c r="K339" s="381">
        <v>53.7</v>
      </c>
      <c r="L339" s="381">
        <v>52.5</v>
      </c>
      <c r="M339" s="381">
        <v>94.106089999999995</v>
      </c>
      <c r="N339" s="1"/>
      <c r="O339" s="1"/>
    </row>
    <row r="340" spans="1:15" ht="12.75" customHeight="1">
      <c r="A340" s="33">
        <v>330</v>
      </c>
      <c r="B340" s="440" t="s">
        <v>459</v>
      </c>
      <c r="C340" s="381">
        <v>78.75</v>
      </c>
      <c r="D340" s="382">
        <v>78.5</v>
      </c>
      <c r="E340" s="382">
        <v>77.099999999999994</v>
      </c>
      <c r="F340" s="382">
        <v>75.449999999999989</v>
      </c>
      <c r="G340" s="382">
        <v>74.049999999999983</v>
      </c>
      <c r="H340" s="382">
        <v>80.150000000000006</v>
      </c>
      <c r="I340" s="382">
        <v>81.550000000000011</v>
      </c>
      <c r="J340" s="382">
        <v>83.200000000000017</v>
      </c>
      <c r="K340" s="381">
        <v>79.900000000000006</v>
      </c>
      <c r="L340" s="381">
        <v>76.849999999999994</v>
      </c>
      <c r="M340" s="381">
        <v>70.585819999999998</v>
      </c>
      <c r="N340" s="1"/>
      <c r="O340" s="1"/>
    </row>
    <row r="341" spans="1:15" ht="12.75" customHeight="1">
      <c r="A341" s="33">
        <v>331</v>
      </c>
      <c r="B341" s="440" t="s">
        <v>460</v>
      </c>
      <c r="C341" s="381">
        <v>603.95000000000005</v>
      </c>
      <c r="D341" s="382">
        <v>602.31666666666672</v>
      </c>
      <c r="E341" s="382">
        <v>595.63333333333344</v>
      </c>
      <c r="F341" s="382">
        <v>587.31666666666672</v>
      </c>
      <c r="G341" s="382">
        <v>580.63333333333344</v>
      </c>
      <c r="H341" s="382">
        <v>610.63333333333344</v>
      </c>
      <c r="I341" s="382">
        <v>617.31666666666661</v>
      </c>
      <c r="J341" s="382">
        <v>625.63333333333344</v>
      </c>
      <c r="K341" s="381">
        <v>609</v>
      </c>
      <c r="L341" s="381">
        <v>594</v>
      </c>
      <c r="M341" s="381">
        <v>0.48360999999999998</v>
      </c>
      <c r="N341" s="1"/>
      <c r="O341" s="1"/>
    </row>
    <row r="342" spans="1:15" ht="12.75" customHeight="1">
      <c r="A342" s="33">
        <v>332</v>
      </c>
      <c r="B342" s="440" t="s">
        <v>168</v>
      </c>
      <c r="C342" s="381">
        <v>19333.2</v>
      </c>
      <c r="D342" s="382">
        <v>19319.766666666666</v>
      </c>
      <c r="E342" s="382">
        <v>19124.533333333333</v>
      </c>
      <c r="F342" s="382">
        <v>18915.866666666665</v>
      </c>
      <c r="G342" s="382">
        <v>18720.633333333331</v>
      </c>
      <c r="H342" s="382">
        <v>19528.433333333334</v>
      </c>
      <c r="I342" s="382">
        <v>19723.666666666664</v>
      </c>
      <c r="J342" s="382">
        <v>19932.333333333336</v>
      </c>
      <c r="K342" s="381">
        <v>19515</v>
      </c>
      <c r="L342" s="381">
        <v>19111.099999999999</v>
      </c>
      <c r="M342" s="381">
        <v>0.36403000000000002</v>
      </c>
      <c r="N342" s="1"/>
      <c r="O342" s="1"/>
    </row>
    <row r="343" spans="1:15" ht="12.75" customHeight="1">
      <c r="A343" s="33">
        <v>333</v>
      </c>
      <c r="B343" s="440" t="s">
        <v>466</v>
      </c>
      <c r="C343" s="381">
        <v>91.4</v>
      </c>
      <c r="D343" s="382">
        <v>90.883333333333326</v>
      </c>
      <c r="E343" s="382">
        <v>89.516666666666652</v>
      </c>
      <c r="F343" s="382">
        <v>87.633333333333326</v>
      </c>
      <c r="G343" s="382">
        <v>86.266666666666652</v>
      </c>
      <c r="H343" s="382">
        <v>92.766666666666652</v>
      </c>
      <c r="I343" s="382">
        <v>94.133333333333326</v>
      </c>
      <c r="J343" s="382">
        <v>96.016666666666652</v>
      </c>
      <c r="K343" s="381">
        <v>92.25</v>
      </c>
      <c r="L343" s="381">
        <v>89</v>
      </c>
      <c r="M343" s="381">
        <v>15.25085</v>
      </c>
      <c r="N343" s="1"/>
      <c r="O343" s="1"/>
    </row>
    <row r="344" spans="1:15" ht="12.75" customHeight="1">
      <c r="A344" s="33">
        <v>334</v>
      </c>
      <c r="B344" s="440" t="s">
        <v>465</v>
      </c>
      <c r="C344" s="381">
        <v>59.35</v>
      </c>
      <c r="D344" s="382">
        <v>59</v>
      </c>
      <c r="E344" s="382">
        <v>57.8</v>
      </c>
      <c r="F344" s="382">
        <v>56.25</v>
      </c>
      <c r="G344" s="382">
        <v>55.05</v>
      </c>
      <c r="H344" s="382">
        <v>60.55</v>
      </c>
      <c r="I344" s="382">
        <v>61.75</v>
      </c>
      <c r="J344" s="382">
        <v>63.3</v>
      </c>
      <c r="K344" s="381">
        <v>60.2</v>
      </c>
      <c r="L344" s="381">
        <v>57.45</v>
      </c>
      <c r="M344" s="381">
        <v>44.830950000000001</v>
      </c>
      <c r="N344" s="1"/>
      <c r="O344" s="1"/>
    </row>
    <row r="345" spans="1:15" ht="12.75" customHeight="1">
      <c r="A345" s="33">
        <v>335</v>
      </c>
      <c r="B345" s="440" t="s">
        <v>464</v>
      </c>
      <c r="C345" s="381">
        <v>632.29999999999995</v>
      </c>
      <c r="D345" s="382">
        <v>631.18333333333328</v>
      </c>
      <c r="E345" s="382">
        <v>624.36666666666656</v>
      </c>
      <c r="F345" s="382">
        <v>616.43333333333328</v>
      </c>
      <c r="G345" s="382">
        <v>609.61666666666656</v>
      </c>
      <c r="H345" s="382">
        <v>639.11666666666656</v>
      </c>
      <c r="I345" s="382">
        <v>645.93333333333339</v>
      </c>
      <c r="J345" s="382">
        <v>653.86666666666656</v>
      </c>
      <c r="K345" s="381">
        <v>638</v>
      </c>
      <c r="L345" s="381">
        <v>623.25</v>
      </c>
      <c r="M345" s="381">
        <v>2.0048400000000002</v>
      </c>
      <c r="N345" s="1"/>
      <c r="O345" s="1"/>
    </row>
    <row r="346" spans="1:15" ht="12.75" customHeight="1">
      <c r="A346" s="33">
        <v>336</v>
      </c>
      <c r="B346" s="440" t="s">
        <v>461</v>
      </c>
      <c r="C346" s="381">
        <v>31.45</v>
      </c>
      <c r="D346" s="382">
        <v>31.466666666666669</v>
      </c>
      <c r="E346" s="382">
        <v>31.233333333333338</v>
      </c>
      <c r="F346" s="382">
        <v>31.016666666666669</v>
      </c>
      <c r="G346" s="382">
        <v>30.783333333333339</v>
      </c>
      <c r="H346" s="382">
        <v>31.683333333333337</v>
      </c>
      <c r="I346" s="382">
        <v>31.916666666666671</v>
      </c>
      <c r="J346" s="382">
        <v>32.13333333333334</v>
      </c>
      <c r="K346" s="381">
        <v>31.7</v>
      </c>
      <c r="L346" s="381">
        <v>31.25</v>
      </c>
      <c r="M346" s="381">
        <v>70.9268</v>
      </c>
      <c r="N346" s="1"/>
      <c r="O346" s="1"/>
    </row>
    <row r="347" spans="1:15" ht="12.75" customHeight="1">
      <c r="A347" s="33">
        <v>337</v>
      </c>
      <c r="B347" s="440" t="s">
        <v>537</v>
      </c>
      <c r="C347" s="381">
        <v>140.85</v>
      </c>
      <c r="D347" s="382">
        <v>141.35</v>
      </c>
      <c r="E347" s="382">
        <v>140</v>
      </c>
      <c r="F347" s="382">
        <v>139.15</v>
      </c>
      <c r="G347" s="382">
        <v>137.80000000000001</v>
      </c>
      <c r="H347" s="382">
        <v>142.19999999999999</v>
      </c>
      <c r="I347" s="382">
        <v>143.54999999999995</v>
      </c>
      <c r="J347" s="382">
        <v>144.39999999999998</v>
      </c>
      <c r="K347" s="381">
        <v>142.69999999999999</v>
      </c>
      <c r="L347" s="381">
        <v>140.5</v>
      </c>
      <c r="M347" s="381">
        <v>2.3629699999999998</v>
      </c>
      <c r="N347" s="1"/>
      <c r="O347" s="1"/>
    </row>
    <row r="348" spans="1:15" ht="12.75" customHeight="1">
      <c r="A348" s="33">
        <v>338</v>
      </c>
      <c r="B348" s="440" t="s">
        <v>467</v>
      </c>
      <c r="C348" s="381">
        <v>2619.6999999999998</v>
      </c>
      <c r="D348" s="382">
        <v>2632.2499999999995</v>
      </c>
      <c r="E348" s="382">
        <v>2568.1499999999992</v>
      </c>
      <c r="F348" s="382">
        <v>2516.5999999999995</v>
      </c>
      <c r="G348" s="382">
        <v>2452.4999999999991</v>
      </c>
      <c r="H348" s="382">
        <v>2683.7999999999993</v>
      </c>
      <c r="I348" s="382">
        <v>2747.8999999999996</v>
      </c>
      <c r="J348" s="382">
        <v>2799.4499999999994</v>
      </c>
      <c r="K348" s="381">
        <v>2696.35</v>
      </c>
      <c r="L348" s="381">
        <v>2580.6999999999998</v>
      </c>
      <c r="M348" s="381">
        <v>7.5539999999999996E-2</v>
      </c>
      <c r="N348" s="1"/>
      <c r="O348" s="1"/>
    </row>
    <row r="349" spans="1:15" ht="12.75" customHeight="1">
      <c r="A349" s="33">
        <v>339</v>
      </c>
      <c r="B349" s="440" t="s">
        <v>462</v>
      </c>
      <c r="C349" s="381">
        <v>69.650000000000006</v>
      </c>
      <c r="D349" s="382">
        <v>68.88333333333334</v>
      </c>
      <c r="E349" s="382">
        <v>67.26666666666668</v>
      </c>
      <c r="F349" s="382">
        <v>64.88333333333334</v>
      </c>
      <c r="G349" s="382">
        <v>63.26666666666668</v>
      </c>
      <c r="H349" s="382">
        <v>71.26666666666668</v>
      </c>
      <c r="I349" s="382">
        <v>72.883333333333326</v>
      </c>
      <c r="J349" s="382">
        <v>75.26666666666668</v>
      </c>
      <c r="K349" s="381">
        <v>70.5</v>
      </c>
      <c r="L349" s="381">
        <v>66.5</v>
      </c>
      <c r="M349" s="381">
        <v>101.48845</v>
      </c>
      <c r="N349" s="1"/>
      <c r="O349" s="1"/>
    </row>
    <row r="350" spans="1:15" ht="12.75" customHeight="1">
      <c r="A350" s="33">
        <v>340</v>
      </c>
      <c r="B350" s="440" t="s">
        <v>169</v>
      </c>
      <c r="C350" s="381">
        <v>144.80000000000001</v>
      </c>
      <c r="D350" s="382">
        <v>144.9</v>
      </c>
      <c r="E350" s="382">
        <v>143.4</v>
      </c>
      <c r="F350" s="382">
        <v>142</v>
      </c>
      <c r="G350" s="382">
        <v>140.5</v>
      </c>
      <c r="H350" s="382">
        <v>146.30000000000001</v>
      </c>
      <c r="I350" s="382">
        <v>147.80000000000001</v>
      </c>
      <c r="J350" s="382">
        <v>149.20000000000002</v>
      </c>
      <c r="K350" s="381">
        <v>146.4</v>
      </c>
      <c r="L350" s="381">
        <v>143.5</v>
      </c>
      <c r="M350" s="381">
        <v>45.639620000000001</v>
      </c>
      <c r="N350" s="1"/>
      <c r="O350" s="1"/>
    </row>
    <row r="351" spans="1:15" ht="12.75" customHeight="1">
      <c r="A351" s="33">
        <v>341</v>
      </c>
      <c r="B351" s="440" t="s">
        <v>463</v>
      </c>
      <c r="C351" s="381">
        <v>256.14999999999998</v>
      </c>
      <c r="D351" s="382">
        <v>256.83333333333331</v>
      </c>
      <c r="E351" s="382">
        <v>253.61666666666662</v>
      </c>
      <c r="F351" s="382">
        <v>251.08333333333331</v>
      </c>
      <c r="G351" s="382">
        <v>247.86666666666662</v>
      </c>
      <c r="H351" s="382">
        <v>259.36666666666662</v>
      </c>
      <c r="I351" s="382">
        <v>262.58333333333331</v>
      </c>
      <c r="J351" s="382">
        <v>265.11666666666662</v>
      </c>
      <c r="K351" s="381">
        <v>260.05</v>
      </c>
      <c r="L351" s="381">
        <v>254.3</v>
      </c>
      <c r="M351" s="381">
        <v>4.2047800000000004</v>
      </c>
      <c r="N351" s="1"/>
      <c r="O351" s="1"/>
    </row>
    <row r="352" spans="1:15" ht="12.75" customHeight="1">
      <c r="A352" s="33">
        <v>342</v>
      </c>
      <c r="B352" s="440" t="s">
        <v>171</v>
      </c>
      <c r="C352" s="381">
        <v>136.6</v>
      </c>
      <c r="D352" s="382">
        <v>136.13333333333333</v>
      </c>
      <c r="E352" s="382">
        <v>134.91666666666666</v>
      </c>
      <c r="F352" s="382">
        <v>133.23333333333332</v>
      </c>
      <c r="G352" s="382">
        <v>132.01666666666665</v>
      </c>
      <c r="H352" s="382">
        <v>137.81666666666666</v>
      </c>
      <c r="I352" s="382">
        <v>139.03333333333336</v>
      </c>
      <c r="J352" s="382">
        <v>140.71666666666667</v>
      </c>
      <c r="K352" s="381">
        <v>137.35</v>
      </c>
      <c r="L352" s="381">
        <v>134.44999999999999</v>
      </c>
      <c r="M352" s="381">
        <v>98.031409999999994</v>
      </c>
      <c r="N352" s="1"/>
      <c r="O352" s="1"/>
    </row>
    <row r="353" spans="1:15" ht="12.75" customHeight="1">
      <c r="A353" s="33">
        <v>343</v>
      </c>
      <c r="B353" s="440" t="s">
        <v>270</v>
      </c>
      <c r="C353" s="381">
        <v>975.65</v>
      </c>
      <c r="D353" s="382">
        <v>970</v>
      </c>
      <c r="E353" s="382">
        <v>957.25</v>
      </c>
      <c r="F353" s="382">
        <v>938.85</v>
      </c>
      <c r="G353" s="382">
        <v>926.1</v>
      </c>
      <c r="H353" s="382">
        <v>988.4</v>
      </c>
      <c r="I353" s="382">
        <v>1001.15</v>
      </c>
      <c r="J353" s="382">
        <v>1019.55</v>
      </c>
      <c r="K353" s="381">
        <v>982.75</v>
      </c>
      <c r="L353" s="381">
        <v>951.6</v>
      </c>
      <c r="M353" s="381">
        <v>7.0704099999999999</v>
      </c>
      <c r="N353" s="1"/>
      <c r="O353" s="1"/>
    </row>
    <row r="354" spans="1:15" ht="12.75" customHeight="1">
      <c r="A354" s="33">
        <v>344</v>
      </c>
      <c r="B354" s="440" t="s">
        <v>468</v>
      </c>
      <c r="C354" s="381">
        <v>4073.65</v>
      </c>
      <c r="D354" s="382">
        <v>4087.2333333333336</v>
      </c>
      <c r="E354" s="382">
        <v>4049.666666666667</v>
      </c>
      <c r="F354" s="382">
        <v>4025.6833333333334</v>
      </c>
      <c r="G354" s="382">
        <v>3988.1166666666668</v>
      </c>
      <c r="H354" s="382">
        <v>4111.2166666666672</v>
      </c>
      <c r="I354" s="382">
        <v>4148.7833333333328</v>
      </c>
      <c r="J354" s="382">
        <v>4172.7666666666673</v>
      </c>
      <c r="K354" s="381">
        <v>4124.8</v>
      </c>
      <c r="L354" s="381">
        <v>4063.25</v>
      </c>
      <c r="M354" s="381">
        <v>0.63285000000000002</v>
      </c>
      <c r="N354" s="1"/>
      <c r="O354" s="1"/>
    </row>
    <row r="355" spans="1:15" ht="12.75" customHeight="1">
      <c r="A355" s="33">
        <v>345</v>
      </c>
      <c r="B355" s="440" t="s">
        <v>271</v>
      </c>
      <c r="C355" s="381">
        <v>224.65</v>
      </c>
      <c r="D355" s="382">
        <v>225.5</v>
      </c>
      <c r="E355" s="382">
        <v>221.15</v>
      </c>
      <c r="F355" s="382">
        <v>217.65</v>
      </c>
      <c r="G355" s="382">
        <v>213.3</v>
      </c>
      <c r="H355" s="382">
        <v>229</v>
      </c>
      <c r="I355" s="382">
        <v>233.35000000000002</v>
      </c>
      <c r="J355" s="382">
        <v>236.85</v>
      </c>
      <c r="K355" s="381">
        <v>229.85</v>
      </c>
      <c r="L355" s="381">
        <v>222</v>
      </c>
      <c r="M355" s="381">
        <v>19.012129999999999</v>
      </c>
      <c r="N355" s="1"/>
      <c r="O355" s="1"/>
    </row>
    <row r="356" spans="1:15" ht="12.75" customHeight="1">
      <c r="A356" s="33">
        <v>346</v>
      </c>
      <c r="B356" s="440" t="s">
        <v>172</v>
      </c>
      <c r="C356" s="381">
        <v>165.85</v>
      </c>
      <c r="D356" s="382">
        <v>165.45</v>
      </c>
      <c r="E356" s="382">
        <v>162.69999999999999</v>
      </c>
      <c r="F356" s="382">
        <v>159.55000000000001</v>
      </c>
      <c r="G356" s="382">
        <v>156.80000000000001</v>
      </c>
      <c r="H356" s="382">
        <v>168.59999999999997</v>
      </c>
      <c r="I356" s="382">
        <v>171.34999999999997</v>
      </c>
      <c r="J356" s="382">
        <v>174.49999999999994</v>
      </c>
      <c r="K356" s="381">
        <v>168.2</v>
      </c>
      <c r="L356" s="381">
        <v>162.30000000000001</v>
      </c>
      <c r="M356" s="381">
        <v>325.77834999999999</v>
      </c>
      <c r="N356" s="1"/>
      <c r="O356" s="1"/>
    </row>
    <row r="357" spans="1:15" ht="12.75" customHeight="1">
      <c r="A357" s="33">
        <v>347</v>
      </c>
      <c r="B357" s="440" t="s">
        <v>469</v>
      </c>
      <c r="C357" s="381">
        <v>369.4</v>
      </c>
      <c r="D357" s="382">
        <v>369.54999999999995</v>
      </c>
      <c r="E357" s="382">
        <v>366.89999999999992</v>
      </c>
      <c r="F357" s="382">
        <v>364.4</v>
      </c>
      <c r="G357" s="382">
        <v>361.74999999999994</v>
      </c>
      <c r="H357" s="382">
        <v>372.0499999999999</v>
      </c>
      <c r="I357" s="382">
        <v>374.7</v>
      </c>
      <c r="J357" s="382">
        <v>377.19999999999987</v>
      </c>
      <c r="K357" s="381">
        <v>372.2</v>
      </c>
      <c r="L357" s="381">
        <v>367.05</v>
      </c>
      <c r="M357" s="381">
        <v>0.98092000000000001</v>
      </c>
      <c r="N357" s="1"/>
      <c r="O357" s="1"/>
    </row>
    <row r="358" spans="1:15" ht="12.75" customHeight="1">
      <c r="A358" s="33">
        <v>348</v>
      </c>
      <c r="B358" s="440" t="s">
        <v>173</v>
      </c>
      <c r="C358" s="381">
        <v>44450.45</v>
      </c>
      <c r="D358" s="382">
        <v>44783.483333333337</v>
      </c>
      <c r="E358" s="382">
        <v>43966.966666666674</v>
      </c>
      <c r="F358" s="382">
        <v>43483.483333333337</v>
      </c>
      <c r="G358" s="382">
        <v>42666.966666666674</v>
      </c>
      <c r="H358" s="382">
        <v>45266.966666666674</v>
      </c>
      <c r="I358" s="382">
        <v>46083.483333333337</v>
      </c>
      <c r="J358" s="382">
        <v>46566.966666666674</v>
      </c>
      <c r="K358" s="381">
        <v>45600</v>
      </c>
      <c r="L358" s="381">
        <v>44300</v>
      </c>
      <c r="M358" s="381">
        <v>0.17938000000000001</v>
      </c>
      <c r="N358" s="1"/>
      <c r="O358" s="1"/>
    </row>
    <row r="359" spans="1:15" ht="12.75" customHeight="1">
      <c r="A359" s="33">
        <v>349</v>
      </c>
      <c r="B359" s="440" t="s">
        <v>174</v>
      </c>
      <c r="C359" s="381">
        <v>2671.85</v>
      </c>
      <c r="D359" s="382">
        <v>2661.2833333333333</v>
      </c>
      <c r="E359" s="382">
        <v>2645.5666666666666</v>
      </c>
      <c r="F359" s="382">
        <v>2619.2833333333333</v>
      </c>
      <c r="G359" s="382">
        <v>2603.5666666666666</v>
      </c>
      <c r="H359" s="382">
        <v>2687.5666666666666</v>
      </c>
      <c r="I359" s="382">
        <v>2703.2833333333328</v>
      </c>
      <c r="J359" s="382">
        <v>2729.5666666666666</v>
      </c>
      <c r="K359" s="381">
        <v>2677</v>
      </c>
      <c r="L359" s="381">
        <v>2635</v>
      </c>
      <c r="M359" s="381">
        <v>3.9776899999999999</v>
      </c>
      <c r="N359" s="1"/>
      <c r="O359" s="1"/>
    </row>
    <row r="360" spans="1:15" ht="12.75" customHeight="1">
      <c r="A360" s="33">
        <v>350</v>
      </c>
      <c r="B360" s="440" t="s">
        <v>473</v>
      </c>
      <c r="C360" s="381">
        <v>4377.8500000000004</v>
      </c>
      <c r="D360" s="382">
        <v>4379.5</v>
      </c>
      <c r="E360" s="382">
        <v>4327.1499999999996</v>
      </c>
      <c r="F360" s="382">
        <v>4276.45</v>
      </c>
      <c r="G360" s="382">
        <v>4224.0999999999995</v>
      </c>
      <c r="H360" s="382">
        <v>4430.2</v>
      </c>
      <c r="I360" s="382">
        <v>4482.55</v>
      </c>
      <c r="J360" s="382">
        <v>4533.25</v>
      </c>
      <c r="K360" s="381">
        <v>4431.8500000000004</v>
      </c>
      <c r="L360" s="381">
        <v>4328.8</v>
      </c>
      <c r="M360" s="381">
        <v>3.2931499999999998</v>
      </c>
      <c r="N360" s="1"/>
      <c r="O360" s="1"/>
    </row>
    <row r="361" spans="1:15" ht="12.75" customHeight="1">
      <c r="A361" s="33">
        <v>351</v>
      </c>
      <c r="B361" s="440" t="s">
        <v>175</v>
      </c>
      <c r="C361" s="381">
        <v>223.2</v>
      </c>
      <c r="D361" s="382">
        <v>224.28333333333333</v>
      </c>
      <c r="E361" s="382">
        <v>221.81666666666666</v>
      </c>
      <c r="F361" s="382">
        <v>220.43333333333334</v>
      </c>
      <c r="G361" s="382">
        <v>217.96666666666667</v>
      </c>
      <c r="H361" s="382">
        <v>225.66666666666666</v>
      </c>
      <c r="I361" s="382">
        <v>228.1333333333333</v>
      </c>
      <c r="J361" s="382">
        <v>229.51666666666665</v>
      </c>
      <c r="K361" s="381">
        <v>226.75</v>
      </c>
      <c r="L361" s="381">
        <v>222.9</v>
      </c>
      <c r="M361" s="381">
        <v>16.28679</v>
      </c>
      <c r="N361" s="1"/>
      <c r="O361" s="1"/>
    </row>
    <row r="362" spans="1:15" ht="12.75" customHeight="1">
      <c r="A362" s="33">
        <v>352</v>
      </c>
      <c r="B362" s="440" t="s">
        <v>176</v>
      </c>
      <c r="C362" s="381">
        <v>126.95</v>
      </c>
      <c r="D362" s="382">
        <v>127.06666666666666</v>
      </c>
      <c r="E362" s="382">
        <v>126.18333333333332</v>
      </c>
      <c r="F362" s="382">
        <v>125.41666666666666</v>
      </c>
      <c r="G362" s="382">
        <v>124.53333333333332</v>
      </c>
      <c r="H362" s="382">
        <v>127.83333333333333</v>
      </c>
      <c r="I362" s="382">
        <v>128.71666666666664</v>
      </c>
      <c r="J362" s="382">
        <v>129.48333333333335</v>
      </c>
      <c r="K362" s="381">
        <v>127.95</v>
      </c>
      <c r="L362" s="381">
        <v>126.3</v>
      </c>
      <c r="M362" s="381">
        <v>15.084350000000001</v>
      </c>
      <c r="N362" s="1"/>
      <c r="O362" s="1"/>
    </row>
    <row r="363" spans="1:15" ht="12.75" customHeight="1">
      <c r="A363" s="33">
        <v>353</v>
      </c>
      <c r="B363" s="440" t="s">
        <v>177</v>
      </c>
      <c r="C363" s="381">
        <v>4875.25</v>
      </c>
      <c r="D363" s="382">
        <v>4880.75</v>
      </c>
      <c r="E363" s="382">
        <v>4855.5</v>
      </c>
      <c r="F363" s="382">
        <v>4835.75</v>
      </c>
      <c r="G363" s="382">
        <v>4810.5</v>
      </c>
      <c r="H363" s="382">
        <v>4900.5</v>
      </c>
      <c r="I363" s="382">
        <v>4925.75</v>
      </c>
      <c r="J363" s="382">
        <v>4945.5</v>
      </c>
      <c r="K363" s="381">
        <v>4906</v>
      </c>
      <c r="L363" s="381">
        <v>4861</v>
      </c>
      <c r="M363" s="381">
        <v>0.1792</v>
      </c>
      <c r="N363" s="1"/>
      <c r="O363" s="1"/>
    </row>
    <row r="364" spans="1:15" ht="12.75" customHeight="1">
      <c r="A364" s="33">
        <v>354</v>
      </c>
      <c r="B364" s="440" t="s">
        <v>274</v>
      </c>
      <c r="C364" s="381">
        <v>15897.1</v>
      </c>
      <c r="D364" s="382">
        <v>15917.050000000001</v>
      </c>
      <c r="E364" s="382">
        <v>15680.050000000003</v>
      </c>
      <c r="F364" s="382">
        <v>15463.000000000002</v>
      </c>
      <c r="G364" s="382">
        <v>15226.000000000004</v>
      </c>
      <c r="H364" s="382">
        <v>16134.100000000002</v>
      </c>
      <c r="I364" s="382">
        <v>16371.099999999999</v>
      </c>
      <c r="J364" s="382">
        <v>16588.150000000001</v>
      </c>
      <c r="K364" s="381">
        <v>16154.05</v>
      </c>
      <c r="L364" s="381">
        <v>15700</v>
      </c>
      <c r="M364" s="381">
        <v>0.49975000000000003</v>
      </c>
      <c r="N364" s="1"/>
      <c r="O364" s="1"/>
    </row>
    <row r="365" spans="1:15" ht="12.75" customHeight="1">
      <c r="A365" s="33">
        <v>355</v>
      </c>
      <c r="B365" s="440" t="s">
        <v>480</v>
      </c>
      <c r="C365" s="381">
        <v>5059.3</v>
      </c>
      <c r="D365" s="382">
        <v>5096.1166666666668</v>
      </c>
      <c r="E365" s="382">
        <v>5012.1833333333334</v>
      </c>
      <c r="F365" s="382">
        <v>4965.0666666666666</v>
      </c>
      <c r="G365" s="382">
        <v>4881.1333333333332</v>
      </c>
      <c r="H365" s="382">
        <v>5143.2333333333336</v>
      </c>
      <c r="I365" s="382">
        <v>5227.1666666666679</v>
      </c>
      <c r="J365" s="382">
        <v>5274.2833333333338</v>
      </c>
      <c r="K365" s="381">
        <v>5180.05</v>
      </c>
      <c r="L365" s="381">
        <v>5049</v>
      </c>
      <c r="M365" s="381">
        <v>0.10038999999999999</v>
      </c>
      <c r="N365" s="1"/>
      <c r="O365" s="1"/>
    </row>
    <row r="366" spans="1:15" ht="12.75" customHeight="1">
      <c r="A366" s="33">
        <v>356</v>
      </c>
      <c r="B366" s="440" t="s">
        <v>474</v>
      </c>
      <c r="C366" s="381" t="e">
        <v>#N/A</v>
      </c>
      <c r="D366" s="382" t="e">
        <v>#N/A</v>
      </c>
      <c r="E366" s="382" t="e">
        <v>#N/A</v>
      </c>
      <c r="F366" s="382" t="e">
        <v>#N/A</v>
      </c>
      <c r="G366" s="382" t="e">
        <v>#N/A</v>
      </c>
      <c r="H366" s="382" t="e">
        <v>#N/A</v>
      </c>
      <c r="I366" s="382" t="e">
        <v>#N/A</v>
      </c>
      <c r="J366" s="382" t="e">
        <v>#N/A</v>
      </c>
      <c r="K366" s="381" t="e">
        <v>#N/A</v>
      </c>
      <c r="L366" s="381" t="e">
        <v>#N/A</v>
      </c>
      <c r="M366" s="381" t="e">
        <v>#N/A</v>
      </c>
      <c r="N366" s="1"/>
      <c r="O366" s="1"/>
    </row>
    <row r="367" spans="1:15" ht="12.75" customHeight="1">
      <c r="A367" s="33">
        <v>357</v>
      </c>
      <c r="B367" s="440" t="s">
        <v>475</v>
      </c>
      <c r="C367" s="381">
        <v>1011.15</v>
      </c>
      <c r="D367" s="382">
        <v>1016.7666666666668</v>
      </c>
      <c r="E367" s="382">
        <v>997.18333333333362</v>
      </c>
      <c r="F367" s="382">
        <v>983.21666666666681</v>
      </c>
      <c r="G367" s="382">
        <v>963.63333333333367</v>
      </c>
      <c r="H367" s="382">
        <v>1030.7333333333336</v>
      </c>
      <c r="I367" s="382">
        <v>1050.3166666666668</v>
      </c>
      <c r="J367" s="382">
        <v>1064.2833333333335</v>
      </c>
      <c r="K367" s="381">
        <v>1036.3499999999999</v>
      </c>
      <c r="L367" s="381">
        <v>1002.8</v>
      </c>
      <c r="M367" s="381">
        <v>2.4150299999999998</v>
      </c>
      <c r="N367" s="1"/>
      <c r="O367" s="1"/>
    </row>
    <row r="368" spans="1:15" ht="12.75" customHeight="1">
      <c r="A368" s="33">
        <v>358</v>
      </c>
      <c r="B368" s="440" t="s">
        <v>178</v>
      </c>
      <c r="C368" s="381">
        <v>2714.55</v>
      </c>
      <c r="D368" s="382">
        <v>2703.8666666666668</v>
      </c>
      <c r="E368" s="382">
        <v>2687.5833333333335</v>
      </c>
      <c r="F368" s="382">
        <v>2660.6166666666668</v>
      </c>
      <c r="G368" s="382">
        <v>2644.3333333333335</v>
      </c>
      <c r="H368" s="382">
        <v>2730.8333333333335</v>
      </c>
      <c r="I368" s="382">
        <v>2747.1166666666663</v>
      </c>
      <c r="J368" s="382">
        <v>2774.0833333333335</v>
      </c>
      <c r="K368" s="381">
        <v>2720.15</v>
      </c>
      <c r="L368" s="381">
        <v>2676.9</v>
      </c>
      <c r="M368" s="381">
        <v>3.5988699999999998</v>
      </c>
      <c r="N368" s="1"/>
      <c r="O368" s="1"/>
    </row>
    <row r="369" spans="1:15" ht="12.75" customHeight="1">
      <c r="A369" s="33">
        <v>359</v>
      </c>
      <c r="B369" s="440" t="s">
        <v>179</v>
      </c>
      <c r="C369" s="381">
        <v>2796.1</v>
      </c>
      <c r="D369" s="382">
        <v>2796.7833333333333</v>
      </c>
      <c r="E369" s="382">
        <v>2774.3166666666666</v>
      </c>
      <c r="F369" s="382">
        <v>2752.5333333333333</v>
      </c>
      <c r="G369" s="382">
        <v>2730.0666666666666</v>
      </c>
      <c r="H369" s="382">
        <v>2818.5666666666666</v>
      </c>
      <c r="I369" s="382">
        <v>2841.0333333333328</v>
      </c>
      <c r="J369" s="382">
        <v>2862.8166666666666</v>
      </c>
      <c r="K369" s="381">
        <v>2819.25</v>
      </c>
      <c r="L369" s="381">
        <v>2775</v>
      </c>
      <c r="M369" s="381">
        <v>2.74417</v>
      </c>
      <c r="N369" s="1"/>
      <c r="O369" s="1"/>
    </row>
    <row r="370" spans="1:15" ht="12.75" customHeight="1">
      <c r="A370" s="33">
        <v>360</v>
      </c>
      <c r="B370" s="440" t="s">
        <v>180</v>
      </c>
      <c r="C370" s="381">
        <v>39.85</v>
      </c>
      <c r="D370" s="382">
        <v>40.033333333333331</v>
      </c>
      <c r="E370" s="382">
        <v>39.566666666666663</v>
      </c>
      <c r="F370" s="382">
        <v>39.283333333333331</v>
      </c>
      <c r="G370" s="382">
        <v>38.816666666666663</v>
      </c>
      <c r="H370" s="382">
        <v>40.316666666666663</v>
      </c>
      <c r="I370" s="382">
        <v>40.783333333333331</v>
      </c>
      <c r="J370" s="382">
        <v>41.066666666666663</v>
      </c>
      <c r="K370" s="381">
        <v>40.5</v>
      </c>
      <c r="L370" s="381">
        <v>39.75</v>
      </c>
      <c r="M370" s="381">
        <v>285.09122000000002</v>
      </c>
      <c r="N370" s="1"/>
      <c r="O370" s="1"/>
    </row>
    <row r="371" spans="1:15" ht="12.75" customHeight="1">
      <c r="A371" s="33">
        <v>361</v>
      </c>
      <c r="B371" s="440" t="s">
        <v>471</v>
      </c>
      <c r="C371" s="381">
        <v>514.35</v>
      </c>
      <c r="D371" s="382">
        <v>519.85</v>
      </c>
      <c r="E371" s="382">
        <v>506</v>
      </c>
      <c r="F371" s="382">
        <v>497.65</v>
      </c>
      <c r="G371" s="382">
        <v>483.79999999999995</v>
      </c>
      <c r="H371" s="382">
        <v>528.20000000000005</v>
      </c>
      <c r="I371" s="382">
        <v>542.05000000000018</v>
      </c>
      <c r="J371" s="382">
        <v>550.40000000000009</v>
      </c>
      <c r="K371" s="381">
        <v>533.70000000000005</v>
      </c>
      <c r="L371" s="381">
        <v>511.5</v>
      </c>
      <c r="M371" s="381">
        <v>3.6350199999999999</v>
      </c>
      <c r="N371" s="1"/>
      <c r="O371" s="1"/>
    </row>
    <row r="372" spans="1:15" ht="12.75" customHeight="1">
      <c r="A372" s="33">
        <v>362</v>
      </c>
      <c r="B372" s="440" t="s">
        <v>472</v>
      </c>
      <c r="C372" s="381">
        <v>307.35000000000002</v>
      </c>
      <c r="D372" s="382">
        <v>308.83333333333331</v>
      </c>
      <c r="E372" s="382">
        <v>303.91666666666663</v>
      </c>
      <c r="F372" s="382">
        <v>300.48333333333329</v>
      </c>
      <c r="G372" s="382">
        <v>295.56666666666661</v>
      </c>
      <c r="H372" s="382">
        <v>312.26666666666665</v>
      </c>
      <c r="I372" s="382">
        <v>317.18333333333328</v>
      </c>
      <c r="J372" s="382">
        <v>320.61666666666667</v>
      </c>
      <c r="K372" s="381">
        <v>313.75</v>
      </c>
      <c r="L372" s="381">
        <v>305.39999999999998</v>
      </c>
      <c r="M372" s="381">
        <v>5.4423899999999996</v>
      </c>
      <c r="N372" s="1"/>
      <c r="O372" s="1"/>
    </row>
    <row r="373" spans="1:15" ht="12.75" customHeight="1">
      <c r="A373" s="33">
        <v>363</v>
      </c>
      <c r="B373" s="440" t="s">
        <v>272</v>
      </c>
      <c r="C373" s="381">
        <v>2702.75</v>
      </c>
      <c r="D373" s="382">
        <v>2711.4333333333334</v>
      </c>
      <c r="E373" s="382">
        <v>2683.0166666666669</v>
      </c>
      <c r="F373" s="382">
        <v>2663.2833333333333</v>
      </c>
      <c r="G373" s="382">
        <v>2634.8666666666668</v>
      </c>
      <c r="H373" s="382">
        <v>2731.166666666667</v>
      </c>
      <c r="I373" s="382">
        <v>2759.583333333333</v>
      </c>
      <c r="J373" s="382">
        <v>2779.3166666666671</v>
      </c>
      <c r="K373" s="381">
        <v>2739.85</v>
      </c>
      <c r="L373" s="381">
        <v>2691.7</v>
      </c>
      <c r="M373" s="381">
        <v>4.0785999999999998</v>
      </c>
      <c r="N373" s="1"/>
      <c r="O373" s="1"/>
    </row>
    <row r="374" spans="1:15" ht="12.75" customHeight="1">
      <c r="A374" s="33">
        <v>364</v>
      </c>
      <c r="B374" s="440" t="s">
        <v>476</v>
      </c>
      <c r="C374" s="381">
        <v>909.35</v>
      </c>
      <c r="D374" s="382">
        <v>917.46666666666658</v>
      </c>
      <c r="E374" s="382">
        <v>897.93333333333317</v>
      </c>
      <c r="F374" s="382">
        <v>886.51666666666654</v>
      </c>
      <c r="G374" s="382">
        <v>866.98333333333312</v>
      </c>
      <c r="H374" s="382">
        <v>928.88333333333321</v>
      </c>
      <c r="I374" s="382">
        <v>948.41666666666674</v>
      </c>
      <c r="J374" s="382">
        <v>959.83333333333326</v>
      </c>
      <c r="K374" s="381">
        <v>937</v>
      </c>
      <c r="L374" s="381">
        <v>906.05</v>
      </c>
      <c r="M374" s="381">
        <v>0.53573999999999999</v>
      </c>
      <c r="N374" s="1"/>
      <c r="O374" s="1"/>
    </row>
    <row r="375" spans="1:15" ht="12.75" customHeight="1">
      <c r="A375" s="33">
        <v>365</v>
      </c>
      <c r="B375" s="440" t="s">
        <v>477</v>
      </c>
      <c r="C375" s="381">
        <v>1846.55</v>
      </c>
      <c r="D375" s="382">
        <v>1847.1333333333332</v>
      </c>
      <c r="E375" s="382">
        <v>1824.4166666666665</v>
      </c>
      <c r="F375" s="382">
        <v>1802.2833333333333</v>
      </c>
      <c r="G375" s="382">
        <v>1779.5666666666666</v>
      </c>
      <c r="H375" s="382">
        <v>1869.2666666666664</v>
      </c>
      <c r="I375" s="382">
        <v>1891.9833333333331</v>
      </c>
      <c r="J375" s="382">
        <v>1914.1166666666663</v>
      </c>
      <c r="K375" s="381">
        <v>1869.85</v>
      </c>
      <c r="L375" s="381">
        <v>1825</v>
      </c>
      <c r="M375" s="381">
        <v>0.87509999999999999</v>
      </c>
      <c r="N375" s="1"/>
      <c r="O375" s="1"/>
    </row>
    <row r="376" spans="1:15" ht="12.75" customHeight="1">
      <c r="A376" s="33">
        <v>366</v>
      </c>
      <c r="B376" s="440" t="s">
        <v>852</v>
      </c>
      <c r="C376" s="381">
        <v>287.89999999999998</v>
      </c>
      <c r="D376" s="382">
        <v>289.68333333333334</v>
      </c>
      <c r="E376" s="382">
        <v>281.9666666666667</v>
      </c>
      <c r="F376" s="382">
        <v>276.03333333333336</v>
      </c>
      <c r="G376" s="382">
        <v>268.31666666666672</v>
      </c>
      <c r="H376" s="382">
        <v>295.61666666666667</v>
      </c>
      <c r="I376" s="382">
        <v>303.33333333333326</v>
      </c>
      <c r="J376" s="382">
        <v>309.26666666666665</v>
      </c>
      <c r="K376" s="381">
        <v>297.39999999999998</v>
      </c>
      <c r="L376" s="381">
        <v>283.75</v>
      </c>
      <c r="M376" s="381">
        <v>38.631659999999997</v>
      </c>
      <c r="N376" s="1"/>
      <c r="O376" s="1"/>
    </row>
    <row r="377" spans="1:15" ht="12.75" customHeight="1">
      <c r="A377" s="33">
        <v>367</v>
      </c>
      <c r="B377" s="440" t="s">
        <v>181</v>
      </c>
      <c r="C377" s="381">
        <v>206.35</v>
      </c>
      <c r="D377" s="382">
        <v>207.23333333333335</v>
      </c>
      <c r="E377" s="382">
        <v>204.91666666666669</v>
      </c>
      <c r="F377" s="382">
        <v>203.48333333333335</v>
      </c>
      <c r="G377" s="382">
        <v>201.16666666666669</v>
      </c>
      <c r="H377" s="382">
        <v>208.66666666666669</v>
      </c>
      <c r="I377" s="382">
        <v>210.98333333333335</v>
      </c>
      <c r="J377" s="382">
        <v>212.41666666666669</v>
      </c>
      <c r="K377" s="381">
        <v>209.55</v>
      </c>
      <c r="L377" s="381">
        <v>205.8</v>
      </c>
      <c r="M377" s="381">
        <v>56.809049999999999</v>
      </c>
      <c r="N377" s="1"/>
      <c r="O377" s="1"/>
    </row>
    <row r="378" spans="1:15" ht="12.75" customHeight="1">
      <c r="A378" s="33">
        <v>368</v>
      </c>
      <c r="B378" s="440" t="s">
        <v>291</v>
      </c>
      <c r="C378" s="381">
        <v>2715.6</v>
      </c>
      <c r="D378" s="382">
        <v>2705.2166666666667</v>
      </c>
      <c r="E378" s="382">
        <v>2680.4333333333334</v>
      </c>
      <c r="F378" s="382">
        <v>2645.2666666666669</v>
      </c>
      <c r="G378" s="382">
        <v>2620.4833333333336</v>
      </c>
      <c r="H378" s="382">
        <v>2740.3833333333332</v>
      </c>
      <c r="I378" s="382">
        <v>2765.166666666667</v>
      </c>
      <c r="J378" s="382">
        <v>2800.333333333333</v>
      </c>
      <c r="K378" s="381">
        <v>2730</v>
      </c>
      <c r="L378" s="381">
        <v>2670.05</v>
      </c>
      <c r="M378" s="381">
        <v>0.37903999999999999</v>
      </c>
      <c r="N378" s="1"/>
      <c r="O378" s="1"/>
    </row>
    <row r="379" spans="1:15" ht="12.75" customHeight="1">
      <c r="A379" s="33">
        <v>369</v>
      </c>
      <c r="B379" s="440" t="s">
        <v>853</v>
      </c>
      <c r="C379" s="381">
        <v>427.15</v>
      </c>
      <c r="D379" s="382">
        <v>429.38333333333338</v>
      </c>
      <c r="E379" s="382">
        <v>416.76666666666677</v>
      </c>
      <c r="F379" s="382">
        <v>406.38333333333338</v>
      </c>
      <c r="G379" s="382">
        <v>393.76666666666677</v>
      </c>
      <c r="H379" s="382">
        <v>439.76666666666677</v>
      </c>
      <c r="I379" s="382">
        <v>452.38333333333344</v>
      </c>
      <c r="J379" s="382">
        <v>462.76666666666677</v>
      </c>
      <c r="K379" s="381">
        <v>442</v>
      </c>
      <c r="L379" s="381">
        <v>419</v>
      </c>
      <c r="M379" s="381">
        <v>51.089979999999997</v>
      </c>
      <c r="N379" s="1"/>
      <c r="O379" s="1"/>
    </row>
    <row r="380" spans="1:15" ht="12.75" customHeight="1">
      <c r="A380" s="33">
        <v>370</v>
      </c>
      <c r="B380" s="440" t="s">
        <v>273</v>
      </c>
      <c r="C380" s="381">
        <v>512.45000000000005</v>
      </c>
      <c r="D380" s="382">
        <v>515.7166666666667</v>
      </c>
      <c r="E380" s="382">
        <v>501.23333333333335</v>
      </c>
      <c r="F380" s="382">
        <v>490.01666666666665</v>
      </c>
      <c r="G380" s="382">
        <v>475.5333333333333</v>
      </c>
      <c r="H380" s="382">
        <v>526.93333333333339</v>
      </c>
      <c r="I380" s="382">
        <v>541.41666666666674</v>
      </c>
      <c r="J380" s="382">
        <v>552.63333333333344</v>
      </c>
      <c r="K380" s="381">
        <v>530.20000000000005</v>
      </c>
      <c r="L380" s="381">
        <v>504.5</v>
      </c>
      <c r="M380" s="381">
        <v>26.996210000000001</v>
      </c>
      <c r="N380" s="1"/>
      <c r="O380" s="1"/>
    </row>
    <row r="381" spans="1:15" ht="12.75" customHeight="1">
      <c r="A381" s="33">
        <v>371</v>
      </c>
      <c r="B381" s="440" t="s">
        <v>478</v>
      </c>
      <c r="C381" s="381">
        <v>736.15</v>
      </c>
      <c r="D381" s="382">
        <v>730.36666666666667</v>
      </c>
      <c r="E381" s="382">
        <v>721.33333333333337</v>
      </c>
      <c r="F381" s="382">
        <v>706.51666666666665</v>
      </c>
      <c r="G381" s="382">
        <v>697.48333333333335</v>
      </c>
      <c r="H381" s="382">
        <v>745.18333333333339</v>
      </c>
      <c r="I381" s="382">
        <v>754.2166666666667</v>
      </c>
      <c r="J381" s="382">
        <v>769.03333333333342</v>
      </c>
      <c r="K381" s="381">
        <v>739.4</v>
      </c>
      <c r="L381" s="381">
        <v>715.55</v>
      </c>
      <c r="M381" s="381">
        <v>4.5957299999999996</v>
      </c>
      <c r="N381" s="1"/>
      <c r="O381" s="1"/>
    </row>
    <row r="382" spans="1:15" ht="12.75" customHeight="1">
      <c r="A382" s="33">
        <v>372</v>
      </c>
      <c r="B382" s="440" t="s">
        <v>479</v>
      </c>
      <c r="C382" s="381">
        <v>151</v>
      </c>
      <c r="D382" s="382">
        <v>153.75</v>
      </c>
      <c r="E382" s="382">
        <v>147.5</v>
      </c>
      <c r="F382" s="382">
        <v>144</v>
      </c>
      <c r="G382" s="382">
        <v>137.75</v>
      </c>
      <c r="H382" s="382">
        <v>157.25</v>
      </c>
      <c r="I382" s="382">
        <v>163.5</v>
      </c>
      <c r="J382" s="382">
        <v>167</v>
      </c>
      <c r="K382" s="381">
        <v>160</v>
      </c>
      <c r="L382" s="381">
        <v>150.25</v>
      </c>
      <c r="M382" s="381">
        <v>37.59254</v>
      </c>
      <c r="N382" s="1"/>
      <c r="O382" s="1"/>
    </row>
    <row r="383" spans="1:15" ht="12.75" customHeight="1">
      <c r="A383" s="33">
        <v>373</v>
      </c>
      <c r="B383" s="440" t="s">
        <v>183</v>
      </c>
      <c r="C383" s="381">
        <v>1573.05</v>
      </c>
      <c r="D383" s="382">
        <v>1572.3999999999999</v>
      </c>
      <c r="E383" s="382">
        <v>1555.0999999999997</v>
      </c>
      <c r="F383" s="382">
        <v>1537.1499999999999</v>
      </c>
      <c r="G383" s="382">
        <v>1519.8499999999997</v>
      </c>
      <c r="H383" s="382">
        <v>1590.3499999999997</v>
      </c>
      <c r="I383" s="382">
        <v>1607.6499999999999</v>
      </c>
      <c r="J383" s="382">
        <v>1625.5999999999997</v>
      </c>
      <c r="K383" s="381">
        <v>1589.7</v>
      </c>
      <c r="L383" s="381">
        <v>1554.45</v>
      </c>
      <c r="M383" s="381">
        <v>9.1746800000000004</v>
      </c>
      <c r="N383" s="1"/>
      <c r="O383" s="1"/>
    </row>
    <row r="384" spans="1:15" ht="12.75" customHeight="1">
      <c r="A384" s="33">
        <v>374</v>
      </c>
      <c r="B384" s="440" t="s">
        <v>481</v>
      </c>
      <c r="C384" s="381">
        <v>804.85</v>
      </c>
      <c r="D384" s="382">
        <v>803.88333333333333</v>
      </c>
      <c r="E384" s="382">
        <v>794.81666666666661</v>
      </c>
      <c r="F384" s="382">
        <v>784.7833333333333</v>
      </c>
      <c r="G384" s="382">
        <v>775.71666666666658</v>
      </c>
      <c r="H384" s="382">
        <v>813.91666666666663</v>
      </c>
      <c r="I384" s="382">
        <v>822.98333333333346</v>
      </c>
      <c r="J384" s="382">
        <v>833.01666666666665</v>
      </c>
      <c r="K384" s="381">
        <v>812.95</v>
      </c>
      <c r="L384" s="381">
        <v>793.85</v>
      </c>
      <c r="M384" s="381">
        <v>0.71401000000000003</v>
      </c>
      <c r="N384" s="1"/>
      <c r="O384" s="1"/>
    </row>
    <row r="385" spans="1:15" ht="12.75" customHeight="1">
      <c r="A385" s="33">
        <v>375</v>
      </c>
      <c r="B385" s="440" t="s">
        <v>483</v>
      </c>
      <c r="C385" s="381">
        <v>1171.0999999999999</v>
      </c>
      <c r="D385" s="382">
        <v>1179.8666666666666</v>
      </c>
      <c r="E385" s="382">
        <v>1157.7333333333331</v>
      </c>
      <c r="F385" s="382">
        <v>1144.3666666666666</v>
      </c>
      <c r="G385" s="382">
        <v>1122.2333333333331</v>
      </c>
      <c r="H385" s="382">
        <v>1193.2333333333331</v>
      </c>
      <c r="I385" s="382">
        <v>1215.3666666666668</v>
      </c>
      <c r="J385" s="382">
        <v>1228.7333333333331</v>
      </c>
      <c r="K385" s="381">
        <v>1202</v>
      </c>
      <c r="L385" s="381">
        <v>1166.5</v>
      </c>
      <c r="M385" s="381">
        <v>2.3969100000000001</v>
      </c>
      <c r="N385" s="1"/>
      <c r="O385" s="1"/>
    </row>
    <row r="386" spans="1:15" ht="12.75" customHeight="1">
      <c r="A386" s="33">
        <v>376</v>
      </c>
      <c r="B386" s="440" t="s">
        <v>854</v>
      </c>
      <c r="C386" s="381">
        <v>121.4</v>
      </c>
      <c r="D386" s="382">
        <v>121.14999999999999</v>
      </c>
      <c r="E386" s="382">
        <v>120.44999999999999</v>
      </c>
      <c r="F386" s="382">
        <v>119.5</v>
      </c>
      <c r="G386" s="382">
        <v>118.8</v>
      </c>
      <c r="H386" s="382">
        <v>122.09999999999998</v>
      </c>
      <c r="I386" s="382">
        <v>122.8</v>
      </c>
      <c r="J386" s="382">
        <v>123.74999999999997</v>
      </c>
      <c r="K386" s="381">
        <v>121.85</v>
      </c>
      <c r="L386" s="381">
        <v>120.2</v>
      </c>
      <c r="M386" s="381">
        <v>14.121510000000001</v>
      </c>
      <c r="N386" s="1"/>
      <c r="O386" s="1"/>
    </row>
    <row r="387" spans="1:15" ht="12.75" customHeight="1">
      <c r="A387" s="33">
        <v>377</v>
      </c>
      <c r="B387" s="440" t="s">
        <v>485</v>
      </c>
      <c r="C387" s="381">
        <v>248.4</v>
      </c>
      <c r="D387" s="382">
        <v>246.48333333333335</v>
      </c>
      <c r="E387" s="382">
        <v>239.7166666666667</v>
      </c>
      <c r="F387" s="382">
        <v>231.03333333333336</v>
      </c>
      <c r="G387" s="382">
        <v>224.26666666666671</v>
      </c>
      <c r="H387" s="382">
        <v>255.16666666666669</v>
      </c>
      <c r="I387" s="382">
        <v>261.93333333333334</v>
      </c>
      <c r="J387" s="382">
        <v>270.61666666666667</v>
      </c>
      <c r="K387" s="381">
        <v>253.25</v>
      </c>
      <c r="L387" s="381">
        <v>237.8</v>
      </c>
      <c r="M387" s="381">
        <v>61.988160000000001</v>
      </c>
      <c r="N387" s="1"/>
      <c r="O387" s="1"/>
    </row>
    <row r="388" spans="1:15" ht="12.75" customHeight="1">
      <c r="A388" s="33">
        <v>378</v>
      </c>
      <c r="B388" s="440" t="s">
        <v>486</v>
      </c>
      <c r="C388" s="381">
        <v>950.95</v>
      </c>
      <c r="D388" s="382">
        <v>930.23333333333323</v>
      </c>
      <c r="E388" s="382">
        <v>865.76666666666642</v>
      </c>
      <c r="F388" s="382">
        <v>780.58333333333314</v>
      </c>
      <c r="G388" s="382">
        <v>716.11666666666633</v>
      </c>
      <c r="H388" s="382">
        <v>1015.4166666666665</v>
      </c>
      <c r="I388" s="382">
        <v>1079.8833333333334</v>
      </c>
      <c r="J388" s="382">
        <v>1165.0666666666666</v>
      </c>
      <c r="K388" s="381">
        <v>994.7</v>
      </c>
      <c r="L388" s="381">
        <v>845.05</v>
      </c>
      <c r="M388" s="381">
        <v>30.067689999999999</v>
      </c>
      <c r="N388" s="1"/>
      <c r="O388" s="1"/>
    </row>
    <row r="389" spans="1:15" ht="12.75" customHeight="1">
      <c r="A389" s="33">
        <v>379</v>
      </c>
      <c r="B389" s="440" t="s">
        <v>487</v>
      </c>
      <c r="C389" s="381">
        <v>287</v>
      </c>
      <c r="D389" s="382">
        <v>285.95</v>
      </c>
      <c r="E389" s="382">
        <v>282.5</v>
      </c>
      <c r="F389" s="382">
        <v>278</v>
      </c>
      <c r="G389" s="382">
        <v>274.55</v>
      </c>
      <c r="H389" s="382">
        <v>290.45</v>
      </c>
      <c r="I389" s="382">
        <v>293.89999999999992</v>
      </c>
      <c r="J389" s="382">
        <v>298.39999999999998</v>
      </c>
      <c r="K389" s="381">
        <v>289.39999999999998</v>
      </c>
      <c r="L389" s="381">
        <v>281.45</v>
      </c>
      <c r="M389" s="381">
        <v>6.6068899999999999</v>
      </c>
      <c r="N389" s="1"/>
      <c r="O389" s="1"/>
    </row>
    <row r="390" spans="1:15" ht="12.75" customHeight="1">
      <c r="A390" s="33">
        <v>380</v>
      </c>
      <c r="B390" s="440" t="s">
        <v>184</v>
      </c>
      <c r="C390" s="381">
        <v>1021.6</v>
      </c>
      <c r="D390" s="382">
        <v>1015.9166666666666</v>
      </c>
      <c r="E390" s="382">
        <v>997.68333333333317</v>
      </c>
      <c r="F390" s="382">
        <v>973.76666666666654</v>
      </c>
      <c r="G390" s="382">
        <v>955.53333333333308</v>
      </c>
      <c r="H390" s="382">
        <v>1039.8333333333333</v>
      </c>
      <c r="I390" s="382">
        <v>1058.0666666666666</v>
      </c>
      <c r="J390" s="382">
        <v>1081.9833333333333</v>
      </c>
      <c r="K390" s="381">
        <v>1034.1500000000001</v>
      </c>
      <c r="L390" s="381">
        <v>992</v>
      </c>
      <c r="M390" s="381">
        <v>5.2433199999999998</v>
      </c>
      <c r="N390" s="1"/>
      <c r="O390" s="1"/>
    </row>
    <row r="391" spans="1:15" ht="12.75" customHeight="1">
      <c r="A391" s="33">
        <v>381</v>
      </c>
      <c r="B391" s="440" t="s">
        <v>489</v>
      </c>
      <c r="C391" s="381">
        <v>1903.1</v>
      </c>
      <c r="D391" s="382">
        <v>1916.0333333333335</v>
      </c>
      <c r="E391" s="382">
        <v>1877.0666666666671</v>
      </c>
      <c r="F391" s="382">
        <v>1851.0333333333335</v>
      </c>
      <c r="G391" s="382">
        <v>1812.0666666666671</v>
      </c>
      <c r="H391" s="382">
        <v>1942.0666666666671</v>
      </c>
      <c r="I391" s="382">
        <v>1981.0333333333338</v>
      </c>
      <c r="J391" s="382">
        <v>2007.0666666666671</v>
      </c>
      <c r="K391" s="381">
        <v>1955</v>
      </c>
      <c r="L391" s="381">
        <v>1890</v>
      </c>
      <c r="M391" s="381">
        <v>9.3200000000000005E-2</v>
      </c>
      <c r="N391" s="1"/>
      <c r="O391" s="1"/>
    </row>
    <row r="392" spans="1:15" ht="12.75" customHeight="1">
      <c r="A392" s="33">
        <v>382</v>
      </c>
      <c r="B392" s="440" t="s">
        <v>185</v>
      </c>
      <c r="C392" s="381">
        <v>155.19999999999999</v>
      </c>
      <c r="D392" s="382">
        <v>156.20000000000002</v>
      </c>
      <c r="E392" s="382">
        <v>153.65000000000003</v>
      </c>
      <c r="F392" s="382">
        <v>152.10000000000002</v>
      </c>
      <c r="G392" s="382">
        <v>149.55000000000004</v>
      </c>
      <c r="H392" s="382">
        <v>157.75000000000003</v>
      </c>
      <c r="I392" s="382">
        <v>160.30000000000004</v>
      </c>
      <c r="J392" s="382">
        <v>161.85000000000002</v>
      </c>
      <c r="K392" s="381">
        <v>158.75</v>
      </c>
      <c r="L392" s="381">
        <v>154.65</v>
      </c>
      <c r="M392" s="381">
        <v>144.33489</v>
      </c>
      <c r="N392" s="1"/>
      <c r="O392" s="1"/>
    </row>
    <row r="393" spans="1:15" ht="12.75" customHeight="1">
      <c r="A393" s="33">
        <v>383</v>
      </c>
      <c r="B393" s="440" t="s">
        <v>488</v>
      </c>
      <c r="C393" s="381">
        <v>83.95</v>
      </c>
      <c r="D393" s="382">
        <v>84.166666666666671</v>
      </c>
      <c r="E393" s="382">
        <v>82.88333333333334</v>
      </c>
      <c r="F393" s="382">
        <v>81.816666666666663</v>
      </c>
      <c r="G393" s="382">
        <v>80.533333333333331</v>
      </c>
      <c r="H393" s="382">
        <v>85.233333333333348</v>
      </c>
      <c r="I393" s="382">
        <v>86.51666666666668</v>
      </c>
      <c r="J393" s="382">
        <v>87.583333333333357</v>
      </c>
      <c r="K393" s="381">
        <v>85.45</v>
      </c>
      <c r="L393" s="381">
        <v>83.1</v>
      </c>
      <c r="M393" s="381">
        <v>70.625789999999995</v>
      </c>
      <c r="N393" s="1"/>
      <c r="O393" s="1"/>
    </row>
    <row r="394" spans="1:15" ht="12.75" customHeight="1">
      <c r="A394" s="33">
        <v>384</v>
      </c>
      <c r="B394" s="440" t="s">
        <v>186</v>
      </c>
      <c r="C394" s="381">
        <v>139.80000000000001</v>
      </c>
      <c r="D394" s="382">
        <v>139.71666666666667</v>
      </c>
      <c r="E394" s="382">
        <v>138.98333333333335</v>
      </c>
      <c r="F394" s="382">
        <v>138.16666666666669</v>
      </c>
      <c r="G394" s="382">
        <v>137.43333333333337</v>
      </c>
      <c r="H394" s="382">
        <v>140.53333333333333</v>
      </c>
      <c r="I394" s="382">
        <v>141.26666666666662</v>
      </c>
      <c r="J394" s="382">
        <v>142.08333333333331</v>
      </c>
      <c r="K394" s="381">
        <v>140.44999999999999</v>
      </c>
      <c r="L394" s="381">
        <v>138.9</v>
      </c>
      <c r="M394" s="381">
        <v>16.589169999999999</v>
      </c>
      <c r="N394" s="1"/>
      <c r="O394" s="1"/>
    </row>
    <row r="395" spans="1:15" ht="12.75" customHeight="1">
      <c r="A395" s="33">
        <v>385</v>
      </c>
      <c r="B395" s="440" t="s">
        <v>490</v>
      </c>
      <c r="C395" s="381">
        <v>172.9</v>
      </c>
      <c r="D395" s="382">
        <v>174.6</v>
      </c>
      <c r="E395" s="382">
        <v>170</v>
      </c>
      <c r="F395" s="382">
        <v>167.1</v>
      </c>
      <c r="G395" s="382">
        <v>162.5</v>
      </c>
      <c r="H395" s="382">
        <v>177.5</v>
      </c>
      <c r="I395" s="382">
        <v>182.09999999999997</v>
      </c>
      <c r="J395" s="382">
        <v>185</v>
      </c>
      <c r="K395" s="381">
        <v>179.2</v>
      </c>
      <c r="L395" s="381">
        <v>171.7</v>
      </c>
      <c r="M395" s="381">
        <v>88.727779999999996</v>
      </c>
      <c r="N395" s="1"/>
      <c r="O395" s="1"/>
    </row>
    <row r="396" spans="1:15" ht="12.75" customHeight="1">
      <c r="A396" s="33">
        <v>386</v>
      </c>
      <c r="B396" s="440" t="s">
        <v>491</v>
      </c>
      <c r="C396" s="381">
        <v>1332.7</v>
      </c>
      <c r="D396" s="382">
        <v>1343.1666666666667</v>
      </c>
      <c r="E396" s="382">
        <v>1316.6333333333334</v>
      </c>
      <c r="F396" s="382">
        <v>1300.5666666666666</v>
      </c>
      <c r="G396" s="382">
        <v>1274.0333333333333</v>
      </c>
      <c r="H396" s="382">
        <v>1359.2333333333336</v>
      </c>
      <c r="I396" s="382">
        <v>1385.7666666666669</v>
      </c>
      <c r="J396" s="382">
        <v>1401.8333333333337</v>
      </c>
      <c r="K396" s="381">
        <v>1369.7</v>
      </c>
      <c r="L396" s="381">
        <v>1327.1</v>
      </c>
      <c r="M396" s="381">
        <v>1.5561700000000001</v>
      </c>
      <c r="N396" s="1"/>
      <c r="O396" s="1"/>
    </row>
    <row r="397" spans="1:15" ht="12.75" customHeight="1">
      <c r="A397" s="33">
        <v>387</v>
      </c>
      <c r="B397" s="440" t="s">
        <v>187</v>
      </c>
      <c r="C397" s="381">
        <v>2552.25</v>
      </c>
      <c r="D397" s="382">
        <v>2551.4166666666665</v>
      </c>
      <c r="E397" s="382">
        <v>2537.833333333333</v>
      </c>
      <c r="F397" s="382">
        <v>2523.4166666666665</v>
      </c>
      <c r="G397" s="382">
        <v>2509.833333333333</v>
      </c>
      <c r="H397" s="382">
        <v>2565.833333333333</v>
      </c>
      <c r="I397" s="382">
        <v>2579.4166666666661</v>
      </c>
      <c r="J397" s="382">
        <v>2593.833333333333</v>
      </c>
      <c r="K397" s="381">
        <v>2565</v>
      </c>
      <c r="L397" s="381">
        <v>2537</v>
      </c>
      <c r="M397" s="381">
        <v>37.08822</v>
      </c>
      <c r="N397" s="1"/>
      <c r="O397" s="1"/>
    </row>
    <row r="398" spans="1:15" ht="12.75" customHeight="1">
      <c r="A398" s="33">
        <v>388</v>
      </c>
      <c r="B398" s="440" t="s">
        <v>855</v>
      </c>
      <c r="C398" s="381">
        <v>430.05</v>
      </c>
      <c r="D398" s="382">
        <v>430.39999999999992</v>
      </c>
      <c r="E398" s="382">
        <v>422.29999999999984</v>
      </c>
      <c r="F398" s="382">
        <v>414.5499999999999</v>
      </c>
      <c r="G398" s="382">
        <v>406.44999999999982</v>
      </c>
      <c r="H398" s="382">
        <v>438.14999999999986</v>
      </c>
      <c r="I398" s="382">
        <v>446.24999999999989</v>
      </c>
      <c r="J398" s="382">
        <v>453.99999999999989</v>
      </c>
      <c r="K398" s="381">
        <v>438.5</v>
      </c>
      <c r="L398" s="381">
        <v>422.65</v>
      </c>
      <c r="M398" s="381">
        <v>3.81602</v>
      </c>
      <c r="N398" s="1"/>
      <c r="O398" s="1"/>
    </row>
    <row r="399" spans="1:15" ht="12.75" customHeight="1">
      <c r="A399" s="33">
        <v>389</v>
      </c>
      <c r="B399" s="440" t="s">
        <v>482</v>
      </c>
      <c r="C399" s="381">
        <v>274.8</v>
      </c>
      <c r="D399" s="382">
        <v>275.2166666666667</v>
      </c>
      <c r="E399" s="382">
        <v>273.03333333333342</v>
      </c>
      <c r="F399" s="382">
        <v>271.26666666666671</v>
      </c>
      <c r="G399" s="382">
        <v>269.08333333333343</v>
      </c>
      <c r="H399" s="382">
        <v>276.98333333333341</v>
      </c>
      <c r="I399" s="382">
        <v>279.16666666666669</v>
      </c>
      <c r="J399" s="382">
        <v>280.93333333333339</v>
      </c>
      <c r="K399" s="381">
        <v>277.39999999999998</v>
      </c>
      <c r="L399" s="381">
        <v>273.45</v>
      </c>
      <c r="M399" s="381">
        <v>0.83843000000000001</v>
      </c>
      <c r="N399" s="1"/>
      <c r="O399" s="1"/>
    </row>
    <row r="400" spans="1:15" ht="12.75" customHeight="1">
      <c r="A400" s="33">
        <v>390</v>
      </c>
      <c r="B400" s="440" t="s">
        <v>492</v>
      </c>
      <c r="C400" s="381">
        <v>1337.8</v>
      </c>
      <c r="D400" s="382">
        <v>1340.8</v>
      </c>
      <c r="E400" s="382">
        <v>1323.6</v>
      </c>
      <c r="F400" s="382">
        <v>1309.3999999999999</v>
      </c>
      <c r="G400" s="382">
        <v>1292.1999999999998</v>
      </c>
      <c r="H400" s="382">
        <v>1355</v>
      </c>
      <c r="I400" s="382">
        <v>1372.2000000000003</v>
      </c>
      <c r="J400" s="382">
        <v>1386.4</v>
      </c>
      <c r="K400" s="381">
        <v>1358</v>
      </c>
      <c r="L400" s="381">
        <v>1326.6</v>
      </c>
      <c r="M400" s="381">
        <v>0.84470999999999996</v>
      </c>
      <c r="N400" s="1"/>
      <c r="O400" s="1"/>
    </row>
    <row r="401" spans="1:15" ht="12.75" customHeight="1">
      <c r="A401" s="33">
        <v>391</v>
      </c>
      <c r="B401" s="440" t="s">
        <v>493</v>
      </c>
      <c r="C401" s="381">
        <v>1867.6</v>
      </c>
      <c r="D401" s="382">
        <v>1855.0833333333333</v>
      </c>
      <c r="E401" s="382">
        <v>1811.8666666666666</v>
      </c>
      <c r="F401" s="382">
        <v>1756.1333333333332</v>
      </c>
      <c r="G401" s="382">
        <v>1712.9166666666665</v>
      </c>
      <c r="H401" s="382">
        <v>1910.8166666666666</v>
      </c>
      <c r="I401" s="382">
        <v>1954.0333333333333</v>
      </c>
      <c r="J401" s="382">
        <v>2009.7666666666667</v>
      </c>
      <c r="K401" s="381">
        <v>1898.3</v>
      </c>
      <c r="L401" s="381">
        <v>1799.35</v>
      </c>
      <c r="M401" s="381">
        <v>1.2380800000000001</v>
      </c>
      <c r="N401" s="1"/>
      <c r="O401" s="1"/>
    </row>
    <row r="402" spans="1:15" ht="12.75" customHeight="1">
      <c r="A402" s="33">
        <v>392</v>
      </c>
      <c r="B402" s="440" t="s">
        <v>484</v>
      </c>
      <c r="C402" s="381">
        <v>38.4</v>
      </c>
      <c r="D402" s="382">
        <v>38.066666666666663</v>
      </c>
      <c r="E402" s="382">
        <v>36.833333333333329</v>
      </c>
      <c r="F402" s="382">
        <v>35.266666666666666</v>
      </c>
      <c r="G402" s="382">
        <v>34.033333333333331</v>
      </c>
      <c r="H402" s="382">
        <v>39.633333333333326</v>
      </c>
      <c r="I402" s="382">
        <v>40.86666666666666</v>
      </c>
      <c r="J402" s="382">
        <v>42.433333333333323</v>
      </c>
      <c r="K402" s="381">
        <v>39.299999999999997</v>
      </c>
      <c r="L402" s="381">
        <v>36.5</v>
      </c>
      <c r="M402" s="381">
        <v>196.36806000000001</v>
      </c>
      <c r="N402" s="1"/>
      <c r="O402" s="1"/>
    </row>
    <row r="403" spans="1:15" ht="12.75" customHeight="1">
      <c r="A403" s="33">
        <v>393</v>
      </c>
      <c r="B403" s="440" t="s">
        <v>188</v>
      </c>
      <c r="C403" s="381">
        <v>107.4</v>
      </c>
      <c r="D403" s="382">
        <v>107.38333333333333</v>
      </c>
      <c r="E403" s="382">
        <v>106.26666666666665</v>
      </c>
      <c r="F403" s="382">
        <v>105.13333333333333</v>
      </c>
      <c r="G403" s="382">
        <v>104.01666666666665</v>
      </c>
      <c r="H403" s="382">
        <v>108.51666666666665</v>
      </c>
      <c r="I403" s="382">
        <v>109.63333333333333</v>
      </c>
      <c r="J403" s="382">
        <v>110.76666666666665</v>
      </c>
      <c r="K403" s="381">
        <v>108.5</v>
      </c>
      <c r="L403" s="381">
        <v>106.25</v>
      </c>
      <c r="M403" s="381">
        <v>383.56353999999999</v>
      </c>
      <c r="N403" s="1"/>
      <c r="O403" s="1"/>
    </row>
    <row r="404" spans="1:15" ht="12.75" customHeight="1">
      <c r="A404" s="33">
        <v>394</v>
      </c>
      <c r="B404" s="440" t="s">
        <v>276</v>
      </c>
      <c r="C404" s="381">
        <v>7508.25</v>
      </c>
      <c r="D404" s="382">
        <v>7531.6833333333334</v>
      </c>
      <c r="E404" s="382">
        <v>7444.5666666666666</v>
      </c>
      <c r="F404" s="382">
        <v>7380.8833333333332</v>
      </c>
      <c r="G404" s="382">
        <v>7293.7666666666664</v>
      </c>
      <c r="H404" s="382">
        <v>7595.3666666666668</v>
      </c>
      <c r="I404" s="382">
        <v>7682.4833333333336</v>
      </c>
      <c r="J404" s="382">
        <v>7746.166666666667</v>
      </c>
      <c r="K404" s="381">
        <v>7618.8</v>
      </c>
      <c r="L404" s="381">
        <v>7468</v>
      </c>
      <c r="M404" s="381">
        <v>9.0120000000000006E-2</v>
      </c>
      <c r="N404" s="1"/>
      <c r="O404" s="1"/>
    </row>
    <row r="405" spans="1:15" ht="12.75" customHeight="1">
      <c r="A405" s="33">
        <v>395</v>
      </c>
      <c r="B405" s="440" t="s">
        <v>275</v>
      </c>
      <c r="C405" s="381">
        <v>886.55</v>
      </c>
      <c r="D405" s="382">
        <v>889.41666666666663</v>
      </c>
      <c r="E405" s="382">
        <v>880.18333333333328</v>
      </c>
      <c r="F405" s="382">
        <v>873.81666666666661</v>
      </c>
      <c r="G405" s="382">
        <v>864.58333333333326</v>
      </c>
      <c r="H405" s="382">
        <v>895.7833333333333</v>
      </c>
      <c r="I405" s="382">
        <v>905.01666666666665</v>
      </c>
      <c r="J405" s="382">
        <v>911.38333333333333</v>
      </c>
      <c r="K405" s="381">
        <v>898.65</v>
      </c>
      <c r="L405" s="381">
        <v>883.05</v>
      </c>
      <c r="M405" s="381">
        <v>8.6731300000000005</v>
      </c>
      <c r="N405" s="1"/>
      <c r="O405" s="1"/>
    </row>
    <row r="406" spans="1:15" ht="12.75" customHeight="1">
      <c r="A406" s="33">
        <v>396</v>
      </c>
      <c r="B406" s="440" t="s">
        <v>189</v>
      </c>
      <c r="C406" s="381">
        <v>1287.95</v>
      </c>
      <c r="D406" s="382">
        <v>1279.1666666666667</v>
      </c>
      <c r="E406" s="382">
        <v>1265.0833333333335</v>
      </c>
      <c r="F406" s="382">
        <v>1242.2166666666667</v>
      </c>
      <c r="G406" s="382">
        <v>1228.1333333333334</v>
      </c>
      <c r="H406" s="382">
        <v>1302.0333333333335</v>
      </c>
      <c r="I406" s="382">
        <v>1316.116666666667</v>
      </c>
      <c r="J406" s="382">
        <v>1338.9833333333336</v>
      </c>
      <c r="K406" s="381">
        <v>1293.25</v>
      </c>
      <c r="L406" s="381">
        <v>1256.3</v>
      </c>
      <c r="M406" s="381">
        <v>14.27239</v>
      </c>
      <c r="N406" s="1"/>
      <c r="O406" s="1"/>
    </row>
    <row r="407" spans="1:15" ht="12.75" customHeight="1">
      <c r="A407" s="33">
        <v>397</v>
      </c>
      <c r="B407" s="440" t="s">
        <v>190</v>
      </c>
      <c r="C407" s="381">
        <v>514</v>
      </c>
      <c r="D407" s="382">
        <v>513.48333333333335</v>
      </c>
      <c r="E407" s="382">
        <v>508.06666666666672</v>
      </c>
      <c r="F407" s="382">
        <v>502.13333333333338</v>
      </c>
      <c r="G407" s="382">
        <v>496.71666666666675</v>
      </c>
      <c r="H407" s="382">
        <v>519.41666666666674</v>
      </c>
      <c r="I407" s="382">
        <v>524.83333333333326</v>
      </c>
      <c r="J407" s="382">
        <v>530.76666666666665</v>
      </c>
      <c r="K407" s="381">
        <v>518.9</v>
      </c>
      <c r="L407" s="381">
        <v>507.55</v>
      </c>
      <c r="M407" s="381">
        <v>174.22210999999999</v>
      </c>
      <c r="N407" s="1"/>
      <c r="O407" s="1"/>
    </row>
    <row r="408" spans="1:15" ht="12.75" customHeight="1">
      <c r="A408" s="33">
        <v>398</v>
      </c>
      <c r="B408" s="440" t="s">
        <v>497</v>
      </c>
      <c r="C408" s="381">
        <v>9567.9</v>
      </c>
      <c r="D408" s="382">
        <v>9509.1</v>
      </c>
      <c r="E408" s="382">
        <v>9418.2000000000007</v>
      </c>
      <c r="F408" s="382">
        <v>9268.5</v>
      </c>
      <c r="G408" s="382">
        <v>9177.6</v>
      </c>
      <c r="H408" s="382">
        <v>9658.8000000000011</v>
      </c>
      <c r="I408" s="382">
        <v>9749.6999999999989</v>
      </c>
      <c r="J408" s="382">
        <v>9899.4000000000015</v>
      </c>
      <c r="K408" s="381">
        <v>9600</v>
      </c>
      <c r="L408" s="381">
        <v>9359.4</v>
      </c>
      <c r="M408" s="381">
        <v>0.15329000000000001</v>
      </c>
      <c r="N408" s="1"/>
      <c r="O408" s="1"/>
    </row>
    <row r="409" spans="1:15" ht="12.75" customHeight="1">
      <c r="A409" s="33">
        <v>399</v>
      </c>
      <c r="B409" s="440" t="s">
        <v>498</v>
      </c>
      <c r="C409" s="381">
        <v>116.05</v>
      </c>
      <c r="D409" s="382">
        <v>116.36666666666667</v>
      </c>
      <c r="E409" s="382">
        <v>115.28333333333335</v>
      </c>
      <c r="F409" s="382">
        <v>114.51666666666667</v>
      </c>
      <c r="G409" s="382">
        <v>113.43333333333334</v>
      </c>
      <c r="H409" s="382">
        <v>117.13333333333335</v>
      </c>
      <c r="I409" s="382">
        <v>118.21666666666667</v>
      </c>
      <c r="J409" s="382">
        <v>118.98333333333336</v>
      </c>
      <c r="K409" s="381">
        <v>117.45</v>
      </c>
      <c r="L409" s="381">
        <v>115.6</v>
      </c>
      <c r="M409" s="381">
        <v>3.44556</v>
      </c>
      <c r="N409" s="1"/>
      <c r="O409" s="1"/>
    </row>
    <row r="410" spans="1:15" ht="12.75" customHeight="1">
      <c r="A410" s="33">
        <v>400</v>
      </c>
      <c r="B410" s="440" t="s">
        <v>503</v>
      </c>
      <c r="C410" s="381">
        <v>142.15</v>
      </c>
      <c r="D410" s="382">
        <v>141.54999999999998</v>
      </c>
      <c r="E410" s="382">
        <v>139.19999999999996</v>
      </c>
      <c r="F410" s="382">
        <v>136.24999999999997</v>
      </c>
      <c r="G410" s="382">
        <v>133.89999999999995</v>
      </c>
      <c r="H410" s="382">
        <v>144.49999999999997</v>
      </c>
      <c r="I410" s="382">
        <v>146.85</v>
      </c>
      <c r="J410" s="382">
        <v>149.79999999999998</v>
      </c>
      <c r="K410" s="381">
        <v>143.9</v>
      </c>
      <c r="L410" s="381">
        <v>138.6</v>
      </c>
      <c r="M410" s="381">
        <v>22.820319999999999</v>
      </c>
      <c r="N410" s="1"/>
      <c r="O410" s="1"/>
    </row>
    <row r="411" spans="1:15" ht="12.75" customHeight="1">
      <c r="A411" s="33">
        <v>401</v>
      </c>
      <c r="B411" s="440" t="s">
        <v>499</v>
      </c>
      <c r="C411" s="381">
        <v>187.45</v>
      </c>
      <c r="D411" s="382">
        <v>192</v>
      </c>
      <c r="E411" s="382">
        <v>181</v>
      </c>
      <c r="F411" s="382">
        <v>174.55</v>
      </c>
      <c r="G411" s="382">
        <v>163.55000000000001</v>
      </c>
      <c r="H411" s="382">
        <v>198.45</v>
      </c>
      <c r="I411" s="382">
        <v>209.45</v>
      </c>
      <c r="J411" s="382">
        <v>215.89999999999998</v>
      </c>
      <c r="K411" s="381">
        <v>203</v>
      </c>
      <c r="L411" s="381">
        <v>185.55</v>
      </c>
      <c r="M411" s="381">
        <v>71.181250000000006</v>
      </c>
      <c r="N411" s="1"/>
      <c r="O411" s="1"/>
    </row>
    <row r="412" spans="1:15" ht="12.75" customHeight="1">
      <c r="A412" s="33">
        <v>402</v>
      </c>
      <c r="B412" s="440" t="s">
        <v>501</v>
      </c>
      <c r="C412" s="381">
        <v>3615.1</v>
      </c>
      <c r="D412" s="382">
        <v>3623.9833333333336</v>
      </c>
      <c r="E412" s="382">
        <v>3560.3166666666671</v>
      </c>
      <c r="F412" s="382">
        <v>3505.5333333333333</v>
      </c>
      <c r="G412" s="382">
        <v>3441.8666666666668</v>
      </c>
      <c r="H412" s="382">
        <v>3678.7666666666673</v>
      </c>
      <c r="I412" s="382">
        <v>3742.4333333333334</v>
      </c>
      <c r="J412" s="382">
        <v>3797.2166666666676</v>
      </c>
      <c r="K412" s="381">
        <v>3687.65</v>
      </c>
      <c r="L412" s="381">
        <v>3569.2</v>
      </c>
      <c r="M412" s="381">
        <v>0.24948999999999999</v>
      </c>
      <c r="N412" s="1"/>
      <c r="O412" s="1"/>
    </row>
    <row r="413" spans="1:15" ht="12.75" customHeight="1">
      <c r="A413" s="33">
        <v>403</v>
      </c>
      <c r="B413" s="440" t="s">
        <v>500</v>
      </c>
      <c r="C413" s="381">
        <v>370</v>
      </c>
      <c r="D413" s="382">
        <v>369.09999999999997</v>
      </c>
      <c r="E413" s="382">
        <v>363.19999999999993</v>
      </c>
      <c r="F413" s="382">
        <v>356.4</v>
      </c>
      <c r="G413" s="382">
        <v>350.49999999999994</v>
      </c>
      <c r="H413" s="382">
        <v>375.89999999999992</v>
      </c>
      <c r="I413" s="382">
        <v>381.7999999999999</v>
      </c>
      <c r="J413" s="382">
        <v>388.59999999999991</v>
      </c>
      <c r="K413" s="381">
        <v>375</v>
      </c>
      <c r="L413" s="381">
        <v>362.3</v>
      </c>
      <c r="M413" s="381">
        <v>2.4828000000000001</v>
      </c>
      <c r="N413" s="1"/>
      <c r="O413" s="1"/>
    </row>
    <row r="414" spans="1:15" ht="12.75" customHeight="1">
      <c r="A414" s="33">
        <v>404</v>
      </c>
      <c r="B414" s="440" t="s">
        <v>502</v>
      </c>
      <c r="C414" s="381">
        <v>552.4</v>
      </c>
      <c r="D414" s="382">
        <v>556.80000000000007</v>
      </c>
      <c r="E414" s="382">
        <v>545.70000000000016</v>
      </c>
      <c r="F414" s="382">
        <v>539.00000000000011</v>
      </c>
      <c r="G414" s="382">
        <v>527.9000000000002</v>
      </c>
      <c r="H414" s="382">
        <v>563.50000000000011</v>
      </c>
      <c r="I414" s="382">
        <v>574.6</v>
      </c>
      <c r="J414" s="382">
        <v>581.30000000000007</v>
      </c>
      <c r="K414" s="381">
        <v>567.9</v>
      </c>
      <c r="L414" s="381">
        <v>550.1</v>
      </c>
      <c r="M414" s="381">
        <v>0.83796999999999999</v>
      </c>
      <c r="N414" s="1"/>
      <c r="O414" s="1"/>
    </row>
    <row r="415" spans="1:15" ht="12.75" customHeight="1">
      <c r="A415" s="33">
        <v>405</v>
      </c>
      <c r="B415" s="440" t="s">
        <v>191</v>
      </c>
      <c r="C415" s="381">
        <v>27545.35</v>
      </c>
      <c r="D415" s="382">
        <v>27378.866666666669</v>
      </c>
      <c r="E415" s="382">
        <v>26820.983333333337</v>
      </c>
      <c r="F415" s="382">
        <v>26096.616666666669</v>
      </c>
      <c r="G415" s="382">
        <v>25538.733333333337</v>
      </c>
      <c r="H415" s="382">
        <v>28103.233333333337</v>
      </c>
      <c r="I415" s="382">
        <v>28661.116666666669</v>
      </c>
      <c r="J415" s="382">
        <v>29385.483333333337</v>
      </c>
      <c r="K415" s="381">
        <v>27936.75</v>
      </c>
      <c r="L415" s="381">
        <v>26654.5</v>
      </c>
      <c r="M415" s="381">
        <v>0.47660999999999998</v>
      </c>
      <c r="N415" s="1"/>
      <c r="O415" s="1"/>
    </row>
    <row r="416" spans="1:15" ht="12.75" customHeight="1">
      <c r="A416" s="33">
        <v>406</v>
      </c>
      <c r="B416" s="440" t="s">
        <v>504</v>
      </c>
      <c r="C416" s="381">
        <v>1794.05</v>
      </c>
      <c r="D416" s="382">
        <v>1800.2666666666667</v>
      </c>
      <c r="E416" s="382">
        <v>1783.7833333333333</v>
      </c>
      <c r="F416" s="382">
        <v>1773.5166666666667</v>
      </c>
      <c r="G416" s="382">
        <v>1757.0333333333333</v>
      </c>
      <c r="H416" s="382">
        <v>1810.5333333333333</v>
      </c>
      <c r="I416" s="382">
        <v>1827.0166666666664</v>
      </c>
      <c r="J416" s="382">
        <v>1837.2833333333333</v>
      </c>
      <c r="K416" s="381">
        <v>1816.75</v>
      </c>
      <c r="L416" s="381">
        <v>1790</v>
      </c>
      <c r="M416" s="381">
        <v>0.11941</v>
      </c>
      <c r="N416" s="1"/>
      <c r="O416" s="1"/>
    </row>
    <row r="417" spans="1:15" ht="12.75" customHeight="1">
      <c r="A417" s="33">
        <v>407</v>
      </c>
      <c r="B417" s="440" t="s">
        <v>192</v>
      </c>
      <c r="C417" s="381">
        <v>2381.3000000000002</v>
      </c>
      <c r="D417" s="382">
        <v>2387.2833333333333</v>
      </c>
      <c r="E417" s="382">
        <v>2359.0166666666664</v>
      </c>
      <c r="F417" s="382">
        <v>2336.7333333333331</v>
      </c>
      <c r="G417" s="382">
        <v>2308.4666666666662</v>
      </c>
      <c r="H417" s="382">
        <v>2409.5666666666666</v>
      </c>
      <c r="I417" s="382">
        <v>2437.8333333333339</v>
      </c>
      <c r="J417" s="382">
        <v>2460.1166666666668</v>
      </c>
      <c r="K417" s="381">
        <v>2415.5500000000002</v>
      </c>
      <c r="L417" s="381">
        <v>2365</v>
      </c>
      <c r="M417" s="381">
        <v>2.30674</v>
      </c>
      <c r="N417" s="1"/>
      <c r="O417" s="1"/>
    </row>
    <row r="418" spans="1:15" ht="12.75" customHeight="1">
      <c r="A418" s="33">
        <v>408</v>
      </c>
      <c r="B418" s="440" t="s">
        <v>494</v>
      </c>
      <c r="C418" s="381">
        <v>463.85</v>
      </c>
      <c r="D418" s="382">
        <v>456.26666666666665</v>
      </c>
      <c r="E418" s="382">
        <v>444.58333333333331</v>
      </c>
      <c r="F418" s="382">
        <v>425.31666666666666</v>
      </c>
      <c r="G418" s="382">
        <v>413.63333333333333</v>
      </c>
      <c r="H418" s="382">
        <v>475.5333333333333</v>
      </c>
      <c r="I418" s="382">
        <v>487.2166666666667</v>
      </c>
      <c r="J418" s="382">
        <v>506.48333333333329</v>
      </c>
      <c r="K418" s="381">
        <v>467.95</v>
      </c>
      <c r="L418" s="381">
        <v>437</v>
      </c>
      <c r="M418" s="381">
        <v>4.3416399999999999</v>
      </c>
      <c r="N418" s="1"/>
      <c r="O418" s="1"/>
    </row>
    <row r="419" spans="1:15" ht="12.75" customHeight="1">
      <c r="A419" s="33">
        <v>409</v>
      </c>
      <c r="B419" s="440" t="s">
        <v>495</v>
      </c>
      <c r="C419" s="381">
        <v>31.4</v>
      </c>
      <c r="D419" s="382">
        <v>31.566666666666666</v>
      </c>
      <c r="E419" s="382">
        <v>31.033333333333331</v>
      </c>
      <c r="F419" s="382">
        <v>30.666666666666664</v>
      </c>
      <c r="G419" s="382">
        <v>30.133333333333329</v>
      </c>
      <c r="H419" s="382">
        <v>31.933333333333334</v>
      </c>
      <c r="I419" s="382">
        <v>32.466666666666669</v>
      </c>
      <c r="J419" s="382">
        <v>32.833333333333336</v>
      </c>
      <c r="K419" s="381">
        <v>32.1</v>
      </c>
      <c r="L419" s="381">
        <v>31.2</v>
      </c>
      <c r="M419" s="381">
        <v>48.70046</v>
      </c>
      <c r="N419" s="1"/>
      <c r="O419" s="1"/>
    </row>
    <row r="420" spans="1:15" ht="12.75" customHeight="1">
      <c r="A420" s="33">
        <v>410</v>
      </c>
      <c r="B420" s="440" t="s">
        <v>496</v>
      </c>
      <c r="C420" s="381">
        <v>3990.75</v>
      </c>
      <c r="D420" s="382">
        <v>3979.7999999999997</v>
      </c>
      <c r="E420" s="382">
        <v>3941.9499999999994</v>
      </c>
      <c r="F420" s="382">
        <v>3893.1499999999996</v>
      </c>
      <c r="G420" s="382">
        <v>3855.2999999999993</v>
      </c>
      <c r="H420" s="382">
        <v>4028.5999999999995</v>
      </c>
      <c r="I420" s="382">
        <v>4066.45</v>
      </c>
      <c r="J420" s="382">
        <v>4115.25</v>
      </c>
      <c r="K420" s="381">
        <v>4017.65</v>
      </c>
      <c r="L420" s="381">
        <v>3931</v>
      </c>
      <c r="M420" s="381">
        <v>0.23766999999999999</v>
      </c>
      <c r="N420" s="1"/>
      <c r="O420" s="1"/>
    </row>
    <row r="421" spans="1:15" ht="12.75" customHeight="1">
      <c r="A421" s="33">
        <v>411</v>
      </c>
      <c r="B421" s="440" t="s">
        <v>505</v>
      </c>
      <c r="C421" s="381">
        <v>969.55</v>
      </c>
      <c r="D421" s="382">
        <v>958.18333333333339</v>
      </c>
      <c r="E421" s="382">
        <v>928.36666666666679</v>
      </c>
      <c r="F421" s="382">
        <v>887.18333333333339</v>
      </c>
      <c r="G421" s="382">
        <v>857.36666666666679</v>
      </c>
      <c r="H421" s="382">
        <v>999.36666666666679</v>
      </c>
      <c r="I421" s="382">
        <v>1029.1833333333334</v>
      </c>
      <c r="J421" s="382">
        <v>1070.3666666666668</v>
      </c>
      <c r="K421" s="381">
        <v>988</v>
      </c>
      <c r="L421" s="381">
        <v>917</v>
      </c>
      <c r="M421" s="381">
        <v>18.412489999999998</v>
      </c>
      <c r="N421" s="1"/>
      <c r="O421" s="1"/>
    </row>
    <row r="422" spans="1:15" ht="12.75" customHeight="1">
      <c r="A422" s="33">
        <v>412</v>
      </c>
      <c r="B422" s="440" t="s">
        <v>507</v>
      </c>
      <c r="C422" s="381">
        <v>1101.95</v>
      </c>
      <c r="D422" s="382">
        <v>1114.3</v>
      </c>
      <c r="E422" s="382">
        <v>1082.6499999999999</v>
      </c>
      <c r="F422" s="382">
        <v>1063.3499999999999</v>
      </c>
      <c r="G422" s="382">
        <v>1031.6999999999998</v>
      </c>
      <c r="H422" s="382">
        <v>1133.5999999999999</v>
      </c>
      <c r="I422" s="382">
        <v>1165.25</v>
      </c>
      <c r="J422" s="382">
        <v>1184.55</v>
      </c>
      <c r="K422" s="381">
        <v>1145.95</v>
      </c>
      <c r="L422" s="381">
        <v>1095</v>
      </c>
      <c r="M422" s="381">
        <v>1.2840800000000001</v>
      </c>
      <c r="N422" s="1"/>
      <c r="O422" s="1"/>
    </row>
    <row r="423" spans="1:15" ht="12.75" customHeight="1">
      <c r="A423" s="33">
        <v>413</v>
      </c>
      <c r="B423" s="440" t="s">
        <v>506</v>
      </c>
      <c r="C423" s="381">
        <v>2244.15</v>
      </c>
      <c r="D423" s="382">
        <v>2250.9833333333336</v>
      </c>
      <c r="E423" s="382">
        <v>2227.2666666666673</v>
      </c>
      <c r="F423" s="382">
        <v>2210.3833333333337</v>
      </c>
      <c r="G423" s="382">
        <v>2186.6666666666674</v>
      </c>
      <c r="H423" s="382">
        <v>2267.8666666666672</v>
      </c>
      <c r="I423" s="382">
        <v>2291.5833333333335</v>
      </c>
      <c r="J423" s="382">
        <v>2308.4666666666672</v>
      </c>
      <c r="K423" s="381">
        <v>2274.6999999999998</v>
      </c>
      <c r="L423" s="381">
        <v>2234.1</v>
      </c>
      <c r="M423" s="381">
        <v>0.24843000000000001</v>
      </c>
      <c r="N423" s="1"/>
      <c r="O423" s="1"/>
    </row>
    <row r="424" spans="1:15" ht="12.75" customHeight="1">
      <c r="A424" s="33">
        <v>414</v>
      </c>
      <c r="B424" s="440" t="s">
        <v>508</v>
      </c>
      <c r="C424" s="381">
        <v>872.15</v>
      </c>
      <c r="D424" s="382">
        <v>869.46666666666658</v>
      </c>
      <c r="E424" s="382">
        <v>840.63333333333321</v>
      </c>
      <c r="F424" s="382">
        <v>809.11666666666667</v>
      </c>
      <c r="G424" s="382">
        <v>780.2833333333333</v>
      </c>
      <c r="H424" s="382">
        <v>900.98333333333312</v>
      </c>
      <c r="I424" s="382">
        <v>929.81666666666638</v>
      </c>
      <c r="J424" s="382">
        <v>961.33333333333303</v>
      </c>
      <c r="K424" s="381">
        <v>898.3</v>
      </c>
      <c r="L424" s="381">
        <v>837.95</v>
      </c>
      <c r="M424" s="381">
        <v>2.4782700000000002</v>
      </c>
      <c r="N424" s="1"/>
      <c r="O424" s="1"/>
    </row>
    <row r="425" spans="1:15" ht="12.75" customHeight="1">
      <c r="A425" s="33">
        <v>415</v>
      </c>
      <c r="B425" s="440" t="s">
        <v>509</v>
      </c>
      <c r="C425" s="381">
        <v>390.55</v>
      </c>
      <c r="D425" s="382">
        <v>391.5333333333333</v>
      </c>
      <c r="E425" s="382">
        <v>387.11666666666662</v>
      </c>
      <c r="F425" s="382">
        <v>383.68333333333334</v>
      </c>
      <c r="G425" s="382">
        <v>379.26666666666665</v>
      </c>
      <c r="H425" s="382">
        <v>394.96666666666658</v>
      </c>
      <c r="I425" s="382">
        <v>399.38333333333333</v>
      </c>
      <c r="J425" s="382">
        <v>402.81666666666655</v>
      </c>
      <c r="K425" s="381">
        <v>395.95</v>
      </c>
      <c r="L425" s="381">
        <v>388.1</v>
      </c>
      <c r="M425" s="381">
        <v>0.89295999999999998</v>
      </c>
      <c r="N425" s="1"/>
      <c r="O425" s="1"/>
    </row>
    <row r="426" spans="1:15" ht="12.75" customHeight="1">
      <c r="A426" s="33">
        <v>416</v>
      </c>
      <c r="B426" s="440" t="s">
        <v>517</v>
      </c>
      <c r="C426" s="381">
        <v>321</v>
      </c>
      <c r="D426" s="382">
        <v>321.88333333333333</v>
      </c>
      <c r="E426" s="382">
        <v>310.96666666666664</v>
      </c>
      <c r="F426" s="382">
        <v>300.93333333333334</v>
      </c>
      <c r="G426" s="382">
        <v>290.01666666666665</v>
      </c>
      <c r="H426" s="382">
        <v>331.91666666666663</v>
      </c>
      <c r="I426" s="382">
        <v>342.83333333333337</v>
      </c>
      <c r="J426" s="382">
        <v>352.86666666666662</v>
      </c>
      <c r="K426" s="381">
        <v>332.8</v>
      </c>
      <c r="L426" s="381">
        <v>311.85000000000002</v>
      </c>
      <c r="M426" s="381">
        <v>17.755040000000001</v>
      </c>
      <c r="N426" s="1"/>
      <c r="O426" s="1"/>
    </row>
    <row r="427" spans="1:15" ht="12.75" customHeight="1">
      <c r="A427" s="33">
        <v>417</v>
      </c>
      <c r="B427" s="440" t="s">
        <v>510</v>
      </c>
      <c r="C427" s="381">
        <v>64.25</v>
      </c>
      <c r="D427" s="382">
        <v>64.399999999999991</v>
      </c>
      <c r="E427" s="382">
        <v>63.59999999999998</v>
      </c>
      <c r="F427" s="382">
        <v>62.949999999999989</v>
      </c>
      <c r="G427" s="382">
        <v>62.149999999999977</v>
      </c>
      <c r="H427" s="382">
        <v>65.049999999999983</v>
      </c>
      <c r="I427" s="382">
        <v>65.849999999999994</v>
      </c>
      <c r="J427" s="382">
        <v>66.499999999999986</v>
      </c>
      <c r="K427" s="381">
        <v>65.2</v>
      </c>
      <c r="L427" s="381">
        <v>63.75</v>
      </c>
      <c r="M427" s="381">
        <v>27.641200000000001</v>
      </c>
      <c r="N427" s="1"/>
      <c r="O427" s="1"/>
    </row>
    <row r="428" spans="1:15" ht="12.75" customHeight="1">
      <c r="A428" s="33">
        <v>418</v>
      </c>
      <c r="B428" s="440" t="s">
        <v>193</v>
      </c>
      <c r="C428" s="381">
        <v>2640.45</v>
      </c>
      <c r="D428" s="382">
        <v>2644.15</v>
      </c>
      <c r="E428" s="382">
        <v>2609</v>
      </c>
      <c r="F428" s="382">
        <v>2577.5499999999997</v>
      </c>
      <c r="G428" s="382">
        <v>2542.3999999999996</v>
      </c>
      <c r="H428" s="382">
        <v>2675.6000000000004</v>
      </c>
      <c r="I428" s="382">
        <v>2710.7500000000009</v>
      </c>
      <c r="J428" s="382">
        <v>2742.2000000000007</v>
      </c>
      <c r="K428" s="381">
        <v>2679.3</v>
      </c>
      <c r="L428" s="381">
        <v>2612.6999999999998</v>
      </c>
      <c r="M428" s="381">
        <v>6.6257999999999999</v>
      </c>
      <c r="N428" s="1"/>
      <c r="O428" s="1"/>
    </row>
    <row r="429" spans="1:15" ht="12.75" customHeight="1">
      <c r="A429" s="33">
        <v>419</v>
      </c>
      <c r="B429" s="440" t="s">
        <v>194</v>
      </c>
      <c r="C429" s="381">
        <v>1239.05</v>
      </c>
      <c r="D429" s="382">
        <v>1243.6166666666666</v>
      </c>
      <c r="E429" s="382">
        <v>1232.333333333333</v>
      </c>
      <c r="F429" s="382">
        <v>1225.6166666666666</v>
      </c>
      <c r="G429" s="382">
        <v>1214.333333333333</v>
      </c>
      <c r="H429" s="382">
        <v>1250.333333333333</v>
      </c>
      <c r="I429" s="382">
        <v>1261.6166666666663</v>
      </c>
      <c r="J429" s="382">
        <v>1268.333333333333</v>
      </c>
      <c r="K429" s="381">
        <v>1254.9000000000001</v>
      </c>
      <c r="L429" s="381">
        <v>1236.9000000000001</v>
      </c>
      <c r="M429" s="381">
        <v>4.8923899999999998</v>
      </c>
      <c r="N429" s="1"/>
      <c r="O429" s="1"/>
    </row>
    <row r="430" spans="1:15" ht="12.75" customHeight="1">
      <c r="A430" s="33">
        <v>420</v>
      </c>
      <c r="B430" s="440" t="s">
        <v>514</v>
      </c>
      <c r="C430" s="381">
        <v>444.55</v>
      </c>
      <c r="D430" s="382">
        <v>447.56666666666666</v>
      </c>
      <c r="E430" s="382">
        <v>437.73333333333335</v>
      </c>
      <c r="F430" s="382">
        <v>430.91666666666669</v>
      </c>
      <c r="G430" s="382">
        <v>421.08333333333337</v>
      </c>
      <c r="H430" s="382">
        <v>454.38333333333333</v>
      </c>
      <c r="I430" s="382">
        <v>464.2166666666667</v>
      </c>
      <c r="J430" s="382">
        <v>471.0333333333333</v>
      </c>
      <c r="K430" s="381">
        <v>457.4</v>
      </c>
      <c r="L430" s="381">
        <v>440.75</v>
      </c>
      <c r="M430" s="381">
        <v>7.0014000000000003</v>
      </c>
      <c r="N430" s="1"/>
      <c r="O430" s="1"/>
    </row>
    <row r="431" spans="1:15" ht="12.75" customHeight="1">
      <c r="A431" s="33">
        <v>421</v>
      </c>
      <c r="B431" s="440" t="s">
        <v>511</v>
      </c>
      <c r="C431" s="381">
        <v>100.4</v>
      </c>
      <c r="D431" s="382">
        <v>100.39999999999999</v>
      </c>
      <c r="E431" s="382">
        <v>99.799999999999983</v>
      </c>
      <c r="F431" s="382">
        <v>99.199999999999989</v>
      </c>
      <c r="G431" s="382">
        <v>98.59999999999998</v>
      </c>
      <c r="H431" s="382">
        <v>100.99999999999999</v>
      </c>
      <c r="I431" s="382">
        <v>101.59999999999998</v>
      </c>
      <c r="J431" s="382">
        <v>102.19999999999999</v>
      </c>
      <c r="K431" s="381">
        <v>101</v>
      </c>
      <c r="L431" s="381">
        <v>99.8</v>
      </c>
      <c r="M431" s="381">
        <v>1.45269</v>
      </c>
      <c r="N431" s="1"/>
      <c r="O431" s="1"/>
    </row>
    <row r="432" spans="1:15" ht="12.75" customHeight="1">
      <c r="A432" s="33">
        <v>422</v>
      </c>
      <c r="B432" s="440" t="s">
        <v>513</v>
      </c>
      <c r="C432" s="381">
        <v>271.55</v>
      </c>
      <c r="D432" s="382">
        <v>273.25</v>
      </c>
      <c r="E432" s="382">
        <v>268.8</v>
      </c>
      <c r="F432" s="382">
        <v>266.05</v>
      </c>
      <c r="G432" s="382">
        <v>261.60000000000002</v>
      </c>
      <c r="H432" s="382">
        <v>276</v>
      </c>
      <c r="I432" s="382">
        <v>280.45000000000005</v>
      </c>
      <c r="J432" s="382">
        <v>283.2</v>
      </c>
      <c r="K432" s="381">
        <v>277.7</v>
      </c>
      <c r="L432" s="381">
        <v>270.5</v>
      </c>
      <c r="M432" s="381">
        <v>6.80572</v>
      </c>
      <c r="N432" s="1"/>
      <c r="O432" s="1"/>
    </row>
    <row r="433" spans="1:15" ht="12.75" customHeight="1">
      <c r="A433" s="33">
        <v>423</v>
      </c>
      <c r="B433" s="440" t="s">
        <v>515</v>
      </c>
      <c r="C433" s="381">
        <v>591.45000000000005</v>
      </c>
      <c r="D433" s="382">
        <v>592.75</v>
      </c>
      <c r="E433" s="382">
        <v>588.70000000000005</v>
      </c>
      <c r="F433" s="382">
        <v>585.95000000000005</v>
      </c>
      <c r="G433" s="382">
        <v>581.90000000000009</v>
      </c>
      <c r="H433" s="382">
        <v>595.5</v>
      </c>
      <c r="I433" s="382">
        <v>599.54999999999995</v>
      </c>
      <c r="J433" s="382">
        <v>602.29999999999995</v>
      </c>
      <c r="K433" s="381">
        <v>596.79999999999995</v>
      </c>
      <c r="L433" s="381">
        <v>590</v>
      </c>
      <c r="M433" s="381">
        <v>0.33711999999999998</v>
      </c>
      <c r="N433" s="1"/>
      <c r="O433" s="1"/>
    </row>
    <row r="434" spans="1:15" ht="12.75" customHeight="1">
      <c r="A434" s="33">
        <v>424</v>
      </c>
      <c r="B434" s="440" t="s">
        <v>516</v>
      </c>
      <c r="C434" s="381">
        <v>394.95</v>
      </c>
      <c r="D434" s="382">
        <v>396.13333333333338</v>
      </c>
      <c r="E434" s="382">
        <v>391.81666666666678</v>
      </c>
      <c r="F434" s="382">
        <v>388.68333333333339</v>
      </c>
      <c r="G434" s="382">
        <v>384.36666666666679</v>
      </c>
      <c r="H434" s="382">
        <v>399.26666666666677</v>
      </c>
      <c r="I434" s="382">
        <v>403.58333333333337</v>
      </c>
      <c r="J434" s="382">
        <v>406.71666666666675</v>
      </c>
      <c r="K434" s="381">
        <v>400.45</v>
      </c>
      <c r="L434" s="381">
        <v>393</v>
      </c>
      <c r="M434" s="381">
        <v>2.2650700000000001</v>
      </c>
      <c r="N434" s="1"/>
      <c r="O434" s="1"/>
    </row>
    <row r="435" spans="1:15" ht="12.75" customHeight="1">
      <c r="A435" s="33">
        <v>425</v>
      </c>
      <c r="B435" s="440" t="s">
        <v>518</v>
      </c>
      <c r="C435" s="381">
        <v>2416.5</v>
      </c>
      <c r="D435" s="382">
        <v>2412.5</v>
      </c>
      <c r="E435" s="382">
        <v>2390</v>
      </c>
      <c r="F435" s="382">
        <v>2363.5</v>
      </c>
      <c r="G435" s="382">
        <v>2341</v>
      </c>
      <c r="H435" s="382">
        <v>2439</v>
      </c>
      <c r="I435" s="382">
        <v>2461.5</v>
      </c>
      <c r="J435" s="382">
        <v>2488</v>
      </c>
      <c r="K435" s="381">
        <v>2435</v>
      </c>
      <c r="L435" s="381">
        <v>2386</v>
      </c>
      <c r="M435" s="381">
        <v>0.15443000000000001</v>
      </c>
      <c r="N435" s="1"/>
      <c r="O435" s="1"/>
    </row>
    <row r="436" spans="1:15" ht="12.75" customHeight="1">
      <c r="A436" s="33">
        <v>426</v>
      </c>
      <c r="B436" s="440" t="s">
        <v>519</v>
      </c>
      <c r="C436" s="381">
        <v>907.15</v>
      </c>
      <c r="D436" s="382">
        <v>913.68333333333339</v>
      </c>
      <c r="E436" s="382">
        <v>897.46666666666681</v>
      </c>
      <c r="F436" s="382">
        <v>887.78333333333342</v>
      </c>
      <c r="G436" s="382">
        <v>871.56666666666683</v>
      </c>
      <c r="H436" s="382">
        <v>923.36666666666679</v>
      </c>
      <c r="I436" s="382">
        <v>939.58333333333348</v>
      </c>
      <c r="J436" s="382">
        <v>949.26666666666677</v>
      </c>
      <c r="K436" s="381">
        <v>929.9</v>
      </c>
      <c r="L436" s="381">
        <v>904</v>
      </c>
      <c r="M436" s="381">
        <v>0.21939</v>
      </c>
      <c r="N436" s="1"/>
      <c r="O436" s="1"/>
    </row>
    <row r="437" spans="1:15" ht="12.75" customHeight="1">
      <c r="A437" s="33">
        <v>427</v>
      </c>
      <c r="B437" s="440" t="s">
        <v>195</v>
      </c>
      <c r="C437" s="381">
        <v>853.2</v>
      </c>
      <c r="D437" s="382">
        <v>855.69999999999993</v>
      </c>
      <c r="E437" s="382">
        <v>847.99999999999989</v>
      </c>
      <c r="F437" s="382">
        <v>842.8</v>
      </c>
      <c r="G437" s="382">
        <v>835.09999999999991</v>
      </c>
      <c r="H437" s="382">
        <v>860.89999999999986</v>
      </c>
      <c r="I437" s="382">
        <v>868.59999999999991</v>
      </c>
      <c r="J437" s="382">
        <v>873.79999999999984</v>
      </c>
      <c r="K437" s="381">
        <v>863.4</v>
      </c>
      <c r="L437" s="381">
        <v>850.5</v>
      </c>
      <c r="M437" s="381">
        <v>17.507539999999999</v>
      </c>
      <c r="N437" s="1"/>
      <c r="O437" s="1"/>
    </row>
    <row r="438" spans="1:15" ht="12.75" customHeight="1">
      <c r="A438" s="33">
        <v>428</v>
      </c>
      <c r="B438" s="440" t="s">
        <v>520</v>
      </c>
      <c r="C438" s="381">
        <v>573.04999999999995</v>
      </c>
      <c r="D438" s="382">
        <v>575.66666666666663</v>
      </c>
      <c r="E438" s="382">
        <v>567.38333333333321</v>
      </c>
      <c r="F438" s="382">
        <v>561.71666666666658</v>
      </c>
      <c r="G438" s="382">
        <v>553.43333333333317</v>
      </c>
      <c r="H438" s="382">
        <v>581.33333333333326</v>
      </c>
      <c r="I438" s="382">
        <v>589.61666666666679</v>
      </c>
      <c r="J438" s="382">
        <v>595.2833333333333</v>
      </c>
      <c r="K438" s="381">
        <v>583.95000000000005</v>
      </c>
      <c r="L438" s="381">
        <v>570</v>
      </c>
      <c r="M438" s="381">
        <v>4.4649999999999999</v>
      </c>
      <c r="N438" s="1"/>
      <c r="O438" s="1"/>
    </row>
    <row r="439" spans="1:15" ht="12.75" customHeight="1">
      <c r="A439" s="33">
        <v>429</v>
      </c>
      <c r="B439" s="440" t="s">
        <v>196</v>
      </c>
      <c r="C439" s="381">
        <v>516.45000000000005</v>
      </c>
      <c r="D439" s="382">
        <v>516.23333333333346</v>
      </c>
      <c r="E439" s="382">
        <v>513.3666666666669</v>
      </c>
      <c r="F439" s="382">
        <v>510.28333333333342</v>
      </c>
      <c r="G439" s="382">
        <v>507.41666666666686</v>
      </c>
      <c r="H439" s="382">
        <v>519.31666666666695</v>
      </c>
      <c r="I439" s="382">
        <v>522.18333333333351</v>
      </c>
      <c r="J439" s="382">
        <v>525.26666666666699</v>
      </c>
      <c r="K439" s="381">
        <v>519.1</v>
      </c>
      <c r="L439" s="381">
        <v>513.15</v>
      </c>
      <c r="M439" s="381">
        <v>4.3553800000000003</v>
      </c>
      <c r="N439" s="1"/>
      <c r="O439" s="1"/>
    </row>
    <row r="440" spans="1:15" ht="12.75" customHeight="1">
      <c r="A440" s="33">
        <v>430</v>
      </c>
      <c r="B440" s="440" t="s">
        <v>523</v>
      </c>
      <c r="C440" s="381">
        <v>736.25</v>
      </c>
      <c r="D440" s="382">
        <v>734.7833333333333</v>
      </c>
      <c r="E440" s="382">
        <v>727.56666666666661</v>
      </c>
      <c r="F440" s="382">
        <v>718.88333333333333</v>
      </c>
      <c r="G440" s="382">
        <v>711.66666666666663</v>
      </c>
      <c r="H440" s="382">
        <v>743.46666666666658</v>
      </c>
      <c r="I440" s="382">
        <v>750.68333333333328</v>
      </c>
      <c r="J440" s="382">
        <v>759.36666666666656</v>
      </c>
      <c r="K440" s="381">
        <v>742</v>
      </c>
      <c r="L440" s="381">
        <v>726.1</v>
      </c>
      <c r="M440" s="381">
        <v>0.39079999999999998</v>
      </c>
      <c r="N440" s="1"/>
      <c r="O440" s="1"/>
    </row>
    <row r="441" spans="1:15" ht="12.75" customHeight="1">
      <c r="A441" s="33">
        <v>431</v>
      </c>
      <c r="B441" s="440" t="s">
        <v>521</v>
      </c>
      <c r="C441" s="381">
        <v>426.45</v>
      </c>
      <c r="D441" s="382">
        <v>436.3</v>
      </c>
      <c r="E441" s="382">
        <v>415.15000000000003</v>
      </c>
      <c r="F441" s="382">
        <v>403.85</v>
      </c>
      <c r="G441" s="382">
        <v>382.70000000000005</v>
      </c>
      <c r="H441" s="382">
        <v>447.6</v>
      </c>
      <c r="I441" s="382">
        <v>468.75</v>
      </c>
      <c r="J441" s="382">
        <v>480.05</v>
      </c>
      <c r="K441" s="381">
        <v>457.45</v>
      </c>
      <c r="L441" s="381">
        <v>425</v>
      </c>
      <c r="M441" s="381">
        <v>2.71577</v>
      </c>
      <c r="N441" s="1"/>
      <c r="O441" s="1"/>
    </row>
    <row r="442" spans="1:15" ht="12.75" customHeight="1">
      <c r="A442" s="33">
        <v>432</v>
      </c>
      <c r="B442" s="440" t="s">
        <v>522</v>
      </c>
      <c r="C442" s="381">
        <v>2297.75</v>
      </c>
      <c r="D442" s="382">
        <v>2288.6333333333332</v>
      </c>
      <c r="E442" s="382">
        <v>2239.2666666666664</v>
      </c>
      <c r="F442" s="382">
        <v>2180.7833333333333</v>
      </c>
      <c r="G442" s="382">
        <v>2131.4166666666665</v>
      </c>
      <c r="H442" s="382">
        <v>2347.1166666666663</v>
      </c>
      <c r="I442" s="382">
        <v>2396.4833333333331</v>
      </c>
      <c r="J442" s="382">
        <v>2454.9666666666662</v>
      </c>
      <c r="K442" s="381">
        <v>2338</v>
      </c>
      <c r="L442" s="381">
        <v>2230.15</v>
      </c>
      <c r="M442" s="381">
        <v>1.6102399999999999</v>
      </c>
      <c r="N442" s="1"/>
      <c r="O442" s="1"/>
    </row>
    <row r="443" spans="1:15" ht="12.75" customHeight="1">
      <c r="A443" s="33">
        <v>433</v>
      </c>
      <c r="B443" s="440" t="s">
        <v>524</v>
      </c>
      <c r="C443" s="381">
        <v>537.9</v>
      </c>
      <c r="D443" s="382">
        <v>541.91666666666663</v>
      </c>
      <c r="E443" s="382">
        <v>528.98333333333323</v>
      </c>
      <c r="F443" s="382">
        <v>520.06666666666661</v>
      </c>
      <c r="G443" s="382">
        <v>507.13333333333321</v>
      </c>
      <c r="H443" s="382">
        <v>550.83333333333326</v>
      </c>
      <c r="I443" s="382">
        <v>563.76666666666665</v>
      </c>
      <c r="J443" s="382">
        <v>572.68333333333328</v>
      </c>
      <c r="K443" s="381">
        <v>554.85</v>
      </c>
      <c r="L443" s="381">
        <v>533</v>
      </c>
      <c r="M443" s="381">
        <v>2.2167699999999999</v>
      </c>
      <c r="N443" s="1"/>
      <c r="O443" s="1"/>
    </row>
    <row r="444" spans="1:15" ht="12.75" customHeight="1">
      <c r="A444" s="33">
        <v>434</v>
      </c>
      <c r="B444" s="440" t="s">
        <v>525</v>
      </c>
      <c r="C444" s="381">
        <v>12.8</v>
      </c>
      <c r="D444" s="382">
        <v>12.666666666666666</v>
      </c>
      <c r="E444" s="382">
        <v>12.533333333333331</v>
      </c>
      <c r="F444" s="382">
        <v>12.266666666666666</v>
      </c>
      <c r="G444" s="382">
        <v>12.133333333333331</v>
      </c>
      <c r="H444" s="382">
        <v>12.933333333333332</v>
      </c>
      <c r="I444" s="382">
        <v>13.066666666666668</v>
      </c>
      <c r="J444" s="382">
        <v>13.333333333333332</v>
      </c>
      <c r="K444" s="381">
        <v>12.8</v>
      </c>
      <c r="L444" s="381">
        <v>12.4</v>
      </c>
      <c r="M444" s="381">
        <v>492.42768000000001</v>
      </c>
      <c r="N444" s="1"/>
      <c r="O444" s="1"/>
    </row>
    <row r="445" spans="1:15" ht="12.75" customHeight="1">
      <c r="A445" s="33">
        <v>435</v>
      </c>
      <c r="B445" s="440" t="s">
        <v>512</v>
      </c>
      <c r="C445" s="381">
        <v>417.75</v>
      </c>
      <c r="D445" s="382">
        <v>417.8</v>
      </c>
      <c r="E445" s="382">
        <v>412.15000000000003</v>
      </c>
      <c r="F445" s="382">
        <v>406.55</v>
      </c>
      <c r="G445" s="382">
        <v>400.90000000000003</v>
      </c>
      <c r="H445" s="382">
        <v>423.40000000000003</v>
      </c>
      <c r="I445" s="382">
        <v>429.05</v>
      </c>
      <c r="J445" s="382">
        <v>434.65000000000003</v>
      </c>
      <c r="K445" s="381">
        <v>423.45</v>
      </c>
      <c r="L445" s="381">
        <v>412.2</v>
      </c>
      <c r="M445" s="381">
        <v>13.30165</v>
      </c>
      <c r="N445" s="1"/>
      <c r="O445" s="1"/>
    </row>
    <row r="446" spans="1:15" ht="12.75" customHeight="1">
      <c r="A446" s="33">
        <v>436</v>
      </c>
      <c r="B446" s="440" t="s">
        <v>526</v>
      </c>
      <c r="C446" s="381">
        <v>1077.45</v>
      </c>
      <c r="D446" s="382">
        <v>1078.5333333333333</v>
      </c>
      <c r="E446" s="382">
        <v>1068.0666666666666</v>
      </c>
      <c r="F446" s="382">
        <v>1058.6833333333334</v>
      </c>
      <c r="G446" s="382">
        <v>1048.2166666666667</v>
      </c>
      <c r="H446" s="382">
        <v>1087.9166666666665</v>
      </c>
      <c r="I446" s="382">
        <v>1098.3833333333332</v>
      </c>
      <c r="J446" s="382">
        <v>1107.7666666666664</v>
      </c>
      <c r="K446" s="381">
        <v>1089</v>
      </c>
      <c r="L446" s="381">
        <v>1069.1500000000001</v>
      </c>
      <c r="M446" s="381">
        <v>0.65883999999999998</v>
      </c>
      <c r="N446" s="1"/>
      <c r="O446" s="1"/>
    </row>
    <row r="447" spans="1:15" ht="12.75" customHeight="1">
      <c r="A447" s="33">
        <v>437</v>
      </c>
      <c r="B447" s="440" t="s">
        <v>277</v>
      </c>
      <c r="C447" s="381">
        <v>624.75</v>
      </c>
      <c r="D447" s="382">
        <v>627.55000000000007</v>
      </c>
      <c r="E447" s="382">
        <v>620.60000000000014</v>
      </c>
      <c r="F447" s="382">
        <v>616.45000000000005</v>
      </c>
      <c r="G447" s="382">
        <v>609.50000000000011</v>
      </c>
      <c r="H447" s="382">
        <v>631.70000000000016</v>
      </c>
      <c r="I447" s="382">
        <v>638.6500000000002</v>
      </c>
      <c r="J447" s="382">
        <v>642.80000000000018</v>
      </c>
      <c r="K447" s="381">
        <v>634.5</v>
      </c>
      <c r="L447" s="381">
        <v>623.4</v>
      </c>
      <c r="M447" s="381">
        <v>4.6924599999999996</v>
      </c>
      <c r="N447" s="1"/>
      <c r="O447" s="1"/>
    </row>
    <row r="448" spans="1:15" ht="12.75" customHeight="1">
      <c r="A448" s="33">
        <v>438</v>
      </c>
      <c r="B448" s="440" t="s">
        <v>531</v>
      </c>
      <c r="C448" s="381">
        <v>1958.65</v>
      </c>
      <c r="D448" s="382">
        <v>2004.6833333333334</v>
      </c>
      <c r="E448" s="382">
        <v>1912.6166666666668</v>
      </c>
      <c r="F448" s="382">
        <v>1866.5833333333335</v>
      </c>
      <c r="G448" s="382">
        <v>1774.5166666666669</v>
      </c>
      <c r="H448" s="382">
        <v>2050.7166666666667</v>
      </c>
      <c r="I448" s="382">
        <v>2142.7833333333333</v>
      </c>
      <c r="J448" s="382">
        <v>2188.8166666666666</v>
      </c>
      <c r="K448" s="381">
        <v>2096.75</v>
      </c>
      <c r="L448" s="381">
        <v>1958.65</v>
      </c>
      <c r="M448" s="381">
        <v>3.9542700000000002</v>
      </c>
      <c r="N448" s="1"/>
      <c r="O448" s="1"/>
    </row>
    <row r="449" spans="1:15" ht="12.75" customHeight="1">
      <c r="A449" s="33">
        <v>439</v>
      </c>
      <c r="B449" s="440" t="s">
        <v>532</v>
      </c>
      <c r="C449" s="381">
        <v>13927.3</v>
      </c>
      <c r="D449" s="382">
        <v>13969.433333333334</v>
      </c>
      <c r="E449" s="382">
        <v>13813.866666666669</v>
      </c>
      <c r="F449" s="382">
        <v>13700.433333333334</v>
      </c>
      <c r="G449" s="382">
        <v>13544.866666666669</v>
      </c>
      <c r="H449" s="382">
        <v>14082.866666666669</v>
      </c>
      <c r="I449" s="382">
        <v>14238.433333333334</v>
      </c>
      <c r="J449" s="382">
        <v>14351.866666666669</v>
      </c>
      <c r="K449" s="381">
        <v>14125</v>
      </c>
      <c r="L449" s="381">
        <v>13856</v>
      </c>
      <c r="M449" s="381">
        <v>7.7999999999999996E-3</v>
      </c>
      <c r="N449" s="1"/>
      <c r="O449" s="1"/>
    </row>
    <row r="450" spans="1:15" ht="12.75" customHeight="1">
      <c r="A450" s="33">
        <v>440</v>
      </c>
      <c r="B450" s="440" t="s">
        <v>197</v>
      </c>
      <c r="C450" s="381">
        <v>1029.25</v>
      </c>
      <c r="D450" s="382">
        <v>1020.2166666666667</v>
      </c>
      <c r="E450" s="382">
        <v>1005.7833333333333</v>
      </c>
      <c r="F450" s="382">
        <v>982.31666666666661</v>
      </c>
      <c r="G450" s="382">
        <v>967.88333333333321</v>
      </c>
      <c r="H450" s="382">
        <v>1043.6833333333334</v>
      </c>
      <c r="I450" s="382">
        <v>1058.1166666666668</v>
      </c>
      <c r="J450" s="382">
        <v>1081.5833333333335</v>
      </c>
      <c r="K450" s="381">
        <v>1034.6500000000001</v>
      </c>
      <c r="L450" s="381">
        <v>996.75</v>
      </c>
      <c r="M450" s="381">
        <v>27.63467</v>
      </c>
      <c r="N450" s="1"/>
      <c r="O450" s="1"/>
    </row>
    <row r="451" spans="1:15" ht="12.75" customHeight="1">
      <c r="A451" s="33">
        <v>441</v>
      </c>
      <c r="B451" s="440" t="s">
        <v>533</v>
      </c>
      <c r="C451" s="381">
        <v>221.45</v>
      </c>
      <c r="D451" s="382">
        <v>221.94999999999996</v>
      </c>
      <c r="E451" s="382">
        <v>218.19999999999993</v>
      </c>
      <c r="F451" s="382">
        <v>214.94999999999996</v>
      </c>
      <c r="G451" s="382">
        <v>211.19999999999993</v>
      </c>
      <c r="H451" s="382">
        <v>225.19999999999993</v>
      </c>
      <c r="I451" s="382">
        <v>228.95</v>
      </c>
      <c r="J451" s="382">
        <v>232.19999999999993</v>
      </c>
      <c r="K451" s="381">
        <v>225.7</v>
      </c>
      <c r="L451" s="381">
        <v>218.7</v>
      </c>
      <c r="M451" s="381">
        <v>22.58304</v>
      </c>
      <c r="N451" s="1"/>
      <c r="O451" s="1"/>
    </row>
    <row r="452" spans="1:15" ht="12.75" customHeight="1">
      <c r="A452" s="33">
        <v>442</v>
      </c>
      <c r="B452" s="440" t="s">
        <v>534</v>
      </c>
      <c r="C452" s="381">
        <v>1551.6</v>
      </c>
      <c r="D452" s="382">
        <v>1561.1833333333334</v>
      </c>
      <c r="E452" s="382">
        <v>1530.4166666666667</v>
      </c>
      <c r="F452" s="382">
        <v>1509.2333333333333</v>
      </c>
      <c r="G452" s="382">
        <v>1478.4666666666667</v>
      </c>
      <c r="H452" s="382">
        <v>1582.3666666666668</v>
      </c>
      <c r="I452" s="382">
        <v>1613.1333333333332</v>
      </c>
      <c r="J452" s="382">
        <v>1634.3166666666668</v>
      </c>
      <c r="K452" s="381">
        <v>1591.95</v>
      </c>
      <c r="L452" s="381">
        <v>1540</v>
      </c>
      <c r="M452" s="381">
        <v>14.147629999999999</v>
      </c>
      <c r="N452" s="1"/>
      <c r="O452" s="1"/>
    </row>
    <row r="453" spans="1:15" ht="12.75" customHeight="1">
      <c r="A453" s="33">
        <v>443</v>
      </c>
      <c r="B453" s="440" t="s">
        <v>198</v>
      </c>
      <c r="C453" s="381">
        <v>765.1</v>
      </c>
      <c r="D453" s="382">
        <v>765.23333333333323</v>
      </c>
      <c r="E453" s="382">
        <v>759.11666666666645</v>
      </c>
      <c r="F453" s="382">
        <v>753.13333333333321</v>
      </c>
      <c r="G453" s="382">
        <v>747.01666666666642</v>
      </c>
      <c r="H453" s="382">
        <v>771.21666666666647</v>
      </c>
      <c r="I453" s="382">
        <v>777.33333333333326</v>
      </c>
      <c r="J453" s="382">
        <v>783.31666666666649</v>
      </c>
      <c r="K453" s="381">
        <v>771.35</v>
      </c>
      <c r="L453" s="381">
        <v>759.25</v>
      </c>
      <c r="M453" s="381">
        <v>18.57366</v>
      </c>
      <c r="N453" s="1"/>
      <c r="O453" s="1"/>
    </row>
    <row r="454" spans="1:15" ht="12.75" customHeight="1">
      <c r="A454" s="33">
        <v>444</v>
      </c>
      <c r="B454" s="440" t="s">
        <v>278</v>
      </c>
      <c r="C454" s="381">
        <v>6398.1</v>
      </c>
      <c r="D454" s="382">
        <v>6416.083333333333</v>
      </c>
      <c r="E454" s="382">
        <v>6327.0166666666664</v>
      </c>
      <c r="F454" s="382">
        <v>6255.9333333333334</v>
      </c>
      <c r="G454" s="382">
        <v>6166.8666666666668</v>
      </c>
      <c r="H454" s="382">
        <v>6487.1666666666661</v>
      </c>
      <c r="I454" s="382">
        <v>6576.2333333333336</v>
      </c>
      <c r="J454" s="382">
        <v>6647.3166666666657</v>
      </c>
      <c r="K454" s="381">
        <v>6505.15</v>
      </c>
      <c r="L454" s="381">
        <v>6345</v>
      </c>
      <c r="M454" s="381">
        <v>1.7977700000000001</v>
      </c>
      <c r="N454" s="1"/>
      <c r="O454" s="1"/>
    </row>
    <row r="455" spans="1:15" ht="12.75" customHeight="1">
      <c r="A455" s="33">
        <v>445</v>
      </c>
      <c r="B455" s="440" t="s">
        <v>199</v>
      </c>
      <c r="C455" s="381">
        <v>525</v>
      </c>
      <c r="D455" s="382">
        <v>521.30000000000007</v>
      </c>
      <c r="E455" s="382">
        <v>515.70000000000016</v>
      </c>
      <c r="F455" s="382">
        <v>506.40000000000009</v>
      </c>
      <c r="G455" s="382">
        <v>500.80000000000018</v>
      </c>
      <c r="H455" s="382">
        <v>530.60000000000014</v>
      </c>
      <c r="I455" s="382">
        <v>536.20000000000005</v>
      </c>
      <c r="J455" s="382">
        <v>545.50000000000011</v>
      </c>
      <c r="K455" s="381">
        <v>526.9</v>
      </c>
      <c r="L455" s="381">
        <v>512</v>
      </c>
      <c r="M455" s="381">
        <v>279.42414000000002</v>
      </c>
      <c r="N455" s="1"/>
      <c r="O455" s="1"/>
    </row>
    <row r="456" spans="1:15" ht="12.75" customHeight="1">
      <c r="A456" s="33">
        <v>446</v>
      </c>
      <c r="B456" s="440" t="s">
        <v>535</v>
      </c>
      <c r="C456" s="381">
        <v>265.10000000000002</v>
      </c>
      <c r="D456" s="382">
        <v>264.34999999999997</v>
      </c>
      <c r="E456" s="382">
        <v>261.19999999999993</v>
      </c>
      <c r="F456" s="382">
        <v>257.29999999999995</v>
      </c>
      <c r="G456" s="382">
        <v>254.14999999999992</v>
      </c>
      <c r="H456" s="382">
        <v>268.24999999999994</v>
      </c>
      <c r="I456" s="382">
        <v>271.39999999999992</v>
      </c>
      <c r="J456" s="382">
        <v>275.29999999999995</v>
      </c>
      <c r="K456" s="381">
        <v>267.5</v>
      </c>
      <c r="L456" s="381">
        <v>260.45</v>
      </c>
      <c r="M456" s="381">
        <v>43.306829999999998</v>
      </c>
      <c r="N456" s="1"/>
      <c r="O456" s="1"/>
    </row>
    <row r="457" spans="1:15" ht="12.75" customHeight="1">
      <c r="A457" s="33">
        <v>447</v>
      </c>
      <c r="B457" s="440" t="s">
        <v>200</v>
      </c>
      <c r="C457" s="381">
        <v>247.85</v>
      </c>
      <c r="D457" s="382">
        <v>247.36666666666667</v>
      </c>
      <c r="E457" s="382">
        <v>245.48333333333335</v>
      </c>
      <c r="F457" s="382">
        <v>243.11666666666667</v>
      </c>
      <c r="G457" s="382">
        <v>241.23333333333335</v>
      </c>
      <c r="H457" s="382">
        <v>249.73333333333335</v>
      </c>
      <c r="I457" s="382">
        <v>251.61666666666667</v>
      </c>
      <c r="J457" s="382">
        <v>253.98333333333335</v>
      </c>
      <c r="K457" s="381">
        <v>249.25</v>
      </c>
      <c r="L457" s="381">
        <v>245</v>
      </c>
      <c r="M457" s="381">
        <v>253.39180999999999</v>
      </c>
      <c r="N457" s="1"/>
      <c r="O457" s="1"/>
    </row>
    <row r="458" spans="1:15" ht="12.75" customHeight="1">
      <c r="A458" s="33">
        <v>448</v>
      </c>
      <c r="B458" s="440" t="s">
        <v>201</v>
      </c>
      <c r="C458" s="381">
        <v>1229.75</v>
      </c>
      <c r="D458" s="382">
        <v>1221.7</v>
      </c>
      <c r="E458" s="382">
        <v>1198.4000000000001</v>
      </c>
      <c r="F458" s="382">
        <v>1167.05</v>
      </c>
      <c r="G458" s="382">
        <v>1143.75</v>
      </c>
      <c r="H458" s="382">
        <v>1253.0500000000002</v>
      </c>
      <c r="I458" s="382">
        <v>1276.3499999999999</v>
      </c>
      <c r="J458" s="382">
        <v>1307.7000000000003</v>
      </c>
      <c r="K458" s="381">
        <v>1245</v>
      </c>
      <c r="L458" s="381">
        <v>1190.3499999999999</v>
      </c>
      <c r="M458" s="381">
        <v>89.696070000000006</v>
      </c>
      <c r="N458" s="1"/>
      <c r="O458" s="1"/>
    </row>
    <row r="459" spans="1:15" ht="12.75" customHeight="1">
      <c r="A459" s="33">
        <v>449</v>
      </c>
      <c r="B459" s="440" t="s">
        <v>856</v>
      </c>
      <c r="C459" s="381">
        <v>825.35</v>
      </c>
      <c r="D459" s="382">
        <v>828.44999999999993</v>
      </c>
      <c r="E459" s="382">
        <v>811.89999999999986</v>
      </c>
      <c r="F459" s="382">
        <v>798.44999999999993</v>
      </c>
      <c r="G459" s="382">
        <v>781.89999999999986</v>
      </c>
      <c r="H459" s="382">
        <v>841.89999999999986</v>
      </c>
      <c r="I459" s="382">
        <v>858.44999999999982</v>
      </c>
      <c r="J459" s="382">
        <v>871.89999999999986</v>
      </c>
      <c r="K459" s="381">
        <v>845</v>
      </c>
      <c r="L459" s="381">
        <v>815</v>
      </c>
      <c r="M459" s="381">
        <v>1.06427</v>
      </c>
      <c r="N459" s="1"/>
      <c r="O459" s="1"/>
    </row>
    <row r="460" spans="1:15" ht="12.75" customHeight="1">
      <c r="A460" s="33">
        <v>450</v>
      </c>
      <c r="B460" s="440" t="s">
        <v>527</v>
      </c>
      <c r="C460" s="381">
        <v>2194.25</v>
      </c>
      <c r="D460" s="382">
        <v>2189.7999999999997</v>
      </c>
      <c r="E460" s="382">
        <v>2155.4499999999994</v>
      </c>
      <c r="F460" s="382">
        <v>2116.6499999999996</v>
      </c>
      <c r="G460" s="382">
        <v>2082.2999999999993</v>
      </c>
      <c r="H460" s="382">
        <v>2228.5999999999995</v>
      </c>
      <c r="I460" s="382">
        <v>2262.9499999999998</v>
      </c>
      <c r="J460" s="382">
        <v>2301.7499999999995</v>
      </c>
      <c r="K460" s="381">
        <v>2224.15</v>
      </c>
      <c r="L460" s="381">
        <v>2151</v>
      </c>
      <c r="M460" s="381">
        <v>0.19586000000000001</v>
      </c>
      <c r="N460" s="1"/>
      <c r="O460" s="1"/>
    </row>
    <row r="461" spans="1:15" ht="12.75" customHeight="1">
      <c r="A461" s="33">
        <v>451</v>
      </c>
      <c r="B461" s="440" t="s">
        <v>528</v>
      </c>
      <c r="C461" s="381">
        <v>803.1</v>
      </c>
      <c r="D461" s="382">
        <v>802.08333333333337</v>
      </c>
      <c r="E461" s="382">
        <v>791.2166666666667</v>
      </c>
      <c r="F461" s="382">
        <v>779.33333333333337</v>
      </c>
      <c r="G461" s="382">
        <v>768.4666666666667</v>
      </c>
      <c r="H461" s="382">
        <v>813.9666666666667</v>
      </c>
      <c r="I461" s="382">
        <v>824.83333333333326</v>
      </c>
      <c r="J461" s="382">
        <v>836.7166666666667</v>
      </c>
      <c r="K461" s="381">
        <v>812.95</v>
      </c>
      <c r="L461" s="381">
        <v>790.2</v>
      </c>
      <c r="M461" s="381">
        <v>0.24012</v>
      </c>
      <c r="N461" s="1"/>
      <c r="O461" s="1"/>
    </row>
    <row r="462" spans="1:15" ht="12.75" customHeight="1">
      <c r="A462" s="33">
        <v>452</v>
      </c>
      <c r="B462" s="440" t="s">
        <v>202</v>
      </c>
      <c r="C462" s="381">
        <v>4019.15</v>
      </c>
      <c r="D462" s="382">
        <v>4008.15</v>
      </c>
      <c r="E462" s="382">
        <v>3973.3</v>
      </c>
      <c r="F462" s="382">
        <v>3927.4500000000003</v>
      </c>
      <c r="G462" s="382">
        <v>3892.6000000000004</v>
      </c>
      <c r="H462" s="382">
        <v>4054</v>
      </c>
      <c r="I462" s="382">
        <v>4088.8499999999995</v>
      </c>
      <c r="J462" s="382">
        <v>4134.7</v>
      </c>
      <c r="K462" s="381">
        <v>4043</v>
      </c>
      <c r="L462" s="381">
        <v>3962.3</v>
      </c>
      <c r="M462" s="381">
        <v>34.42604</v>
      </c>
      <c r="N462" s="1"/>
      <c r="O462" s="1"/>
    </row>
    <row r="463" spans="1:15" ht="12.75" customHeight="1">
      <c r="A463" s="33">
        <v>453</v>
      </c>
      <c r="B463" s="440" t="s">
        <v>536</v>
      </c>
      <c r="C463" s="381">
        <v>4214.05</v>
      </c>
      <c r="D463" s="382">
        <v>4238.416666666667</v>
      </c>
      <c r="E463" s="382">
        <v>4175.6333333333341</v>
      </c>
      <c r="F463" s="382">
        <v>4137.2166666666672</v>
      </c>
      <c r="G463" s="382">
        <v>4074.4333333333343</v>
      </c>
      <c r="H463" s="382">
        <v>4276.8333333333339</v>
      </c>
      <c r="I463" s="382">
        <v>4339.6166666666668</v>
      </c>
      <c r="J463" s="382">
        <v>4378.0333333333338</v>
      </c>
      <c r="K463" s="381">
        <v>4301.2</v>
      </c>
      <c r="L463" s="381">
        <v>4200</v>
      </c>
      <c r="M463" s="381">
        <v>0.10015</v>
      </c>
      <c r="N463" s="1"/>
      <c r="O463" s="1"/>
    </row>
    <row r="464" spans="1:15" ht="12.75" customHeight="1">
      <c r="A464" s="33">
        <v>454</v>
      </c>
      <c r="B464" s="440" t="s">
        <v>203</v>
      </c>
      <c r="C464" s="381">
        <v>1722.4</v>
      </c>
      <c r="D464" s="382">
        <v>1731.1333333333332</v>
      </c>
      <c r="E464" s="382">
        <v>1711.2666666666664</v>
      </c>
      <c r="F464" s="382">
        <v>1700.1333333333332</v>
      </c>
      <c r="G464" s="382">
        <v>1680.2666666666664</v>
      </c>
      <c r="H464" s="382">
        <v>1742.2666666666664</v>
      </c>
      <c r="I464" s="382">
        <v>1762.1333333333332</v>
      </c>
      <c r="J464" s="382">
        <v>1773.2666666666664</v>
      </c>
      <c r="K464" s="381">
        <v>1751</v>
      </c>
      <c r="L464" s="381">
        <v>1720</v>
      </c>
      <c r="M464" s="381">
        <v>25.228059999999999</v>
      </c>
      <c r="N464" s="1"/>
      <c r="O464" s="1"/>
    </row>
    <row r="465" spans="1:15" ht="12.75" customHeight="1">
      <c r="A465" s="33">
        <v>455</v>
      </c>
      <c r="B465" s="440" t="s">
        <v>538</v>
      </c>
      <c r="C465" s="381">
        <v>2100.75</v>
      </c>
      <c r="D465" s="382">
        <v>2083.9166666666665</v>
      </c>
      <c r="E465" s="382">
        <v>2049.833333333333</v>
      </c>
      <c r="F465" s="382">
        <v>1998.9166666666665</v>
      </c>
      <c r="G465" s="382">
        <v>1964.833333333333</v>
      </c>
      <c r="H465" s="382">
        <v>2134.833333333333</v>
      </c>
      <c r="I465" s="382">
        <v>2168.9166666666661</v>
      </c>
      <c r="J465" s="382">
        <v>2219.833333333333</v>
      </c>
      <c r="K465" s="381">
        <v>2118</v>
      </c>
      <c r="L465" s="381">
        <v>2033</v>
      </c>
      <c r="M465" s="381">
        <v>1.39452</v>
      </c>
      <c r="N465" s="1"/>
      <c r="O465" s="1"/>
    </row>
    <row r="466" spans="1:15" ht="12.75" customHeight="1">
      <c r="A466" s="33">
        <v>456</v>
      </c>
      <c r="B466" s="440" t="s">
        <v>539</v>
      </c>
      <c r="C466" s="381">
        <v>1022.75</v>
      </c>
      <c r="D466" s="382">
        <v>1027.9833333333333</v>
      </c>
      <c r="E466" s="382">
        <v>1012.0166666666667</v>
      </c>
      <c r="F466" s="382">
        <v>1001.2833333333333</v>
      </c>
      <c r="G466" s="382">
        <v>985.31666666666661</v>
      </c>
      <c r="H466" s="382">
        <v>1038.7166666666667</v>
      </c>
      <c r="I466" s="382">
        <v>1054.6833333333334</v>
      </c>
      <c r="J466" s="382">
        <v>1065.4166666666667</v>
      </c>
      <c r="K466" s="381">
        <v>1043.95</v>
      </c>
      <c r="L466" s="381">
        <v>1017.25</v>
      </c>
      <c r="M466" s="381">
        <v>0.53264999999999996</v>
      </c>
      <c r="N466" s="1"/>
      <c r="O466" s="1"/>
    </row>
    <row r="467" spans="1:15" ht="12.75" customHeight="1">
      <c r="A467" s="33">
        <v>457</v>
      </c>
      <c r="B467" s="440" t="s">
        <v>543</v>
      </c>
      <c r="C467" s="381">
        <v>1802.1</v>
      </c>
      <c r="D467" s="382">
        <v>1803.1833333333332</v>
      </c>
      <c r="E467" s="382">
        <v>1789.0166666666664</v>
      </c>
      <c r="F467" s="382">
        <v>1775.9333333333332</v>
      </c>
      <c r="G467" s="382">
        <v>1761.7666666666664</v>
      </c>
      <c r="H467" s="382">
        <v>1816.2666666666664</v>
      </c>
      <c r="I467" s="382">
        <v>1830.4333333333329</v>
      </c>
      <c r="J467" s="382">
        <v>1843.5166666666664</v>
      </c>
      <c r="K467" s="381">
        <v>1817.35</v>
      </c>
      <c r="L467" s="381">
        <v>1790.1</v>
      </c>
      <c r="M467" s="381">
        <v>0.71941999999999995</v>
      </c>
      <c r="N467" s="1"/>
      <c r="O467" s="1"/>
    </row>
    <row r="468" spans="1:15" ht="12.75" customHeight="1">
      <c r="A468" s="33">
        <v>458</v>
      </c>
      <c r="B468" s="440" t="s">
        <v>540</v>
      </c>
      <c r="C468" s="381">
        <v>2076.75</v>
      </c>
      <c r="D468" s="382">
        <v>2075.3666666666668</v>
      </c>
      <c r="E468" s="382">
        <v>2055.3833333333337</v>
      </c>
      <c r="F468" s="382">
        <v>2034.0166666666669</v>
      </c>
      <c r="G468" s="382">
        <v>2014.0333333333338</v>
      </c>
      <c r="H468" s="382">
        <v>2096.7333333333336</v>
      </c>
      <c r="I468" s="382">
        <v>2116.7166666666672</v>
      </c>
      <c r="J468" s="382">
        <v>2138.0833333333335</v>
      </c>
      <c r="K468" s="381">
        <v>2095.35</v>
      </c>
      <c r="L468" s="381">
        <v>2054</v>
      </c>
      <c r="M468" s="381">
        <v>0.35433999999999999</v>
      </c>
      <c r="N468" s="1"/>
      <c r="O468" s="1"/>
    </row>
    <row r="469" spans="1:15" ht="12.75" customHeight="1">
      <c r="A469" s="33">
        <v>459</v>
      </c>
      <c r="B469" s="440" t="s">
        <v>204</v>
      </c>
      <c r="C469" s="381">
        <v>2597.5500000000002</v>
      </c>
      <c r="D469" s="382">
        <v>2584.0833333333335</v>
      </c>
      <c r="E469" s="382">
        <v>2563.8666666666668</v>
      </c>
      <c r="F469" s="382">
        <v>2530.1833333333334</v>
      </c>
      <c r="G469" s="382">
        <v>2509.9666666666667</v>
      </c>
      <c r="H469" s="382">
        <v>2617.7666666666669</v>
      </c>
      <c r="I469" s="382">
        <v>2637.9833333333331</v>
      </c>
      <c r="J469" s="382">
        <v>2671.666666666667</v>
      </c>
      <c r="K469" s="381">
        <v>2604.3000000000002</v>
      </c>
      <c r="L469" s="381">
        <v>2550.4</v>
      </c>
      <c r="M469" s="381">
        <v>11.729559999999999</v>
      </c>
      <c r="N469" s="1"/>
      <c r="O469" s="1"/>
    </row>
    <row r="470" spans="1:15" ht="12.75" customHeight="1">
      <c r="A470" s="33">
        <v>460</v>
      </c>
      <c r="B470" s="440" t="s">
        <v>205</v>
      </c>
      <c r="C470" s="381">
        <v>3191</v>
      </c>
      <c r="D470" s="382">
        <v>3187.6333333333332</v>
      </c>
      <c r="E470" s="382">
        <v>3165.3666666666663</v>
      </c>
      <c r="F470" s="382">
        <v>3139.7333333333331</v>
      </c>
      <c r="G470" s="382">
        <v>3117.4666666666662</v>
      </c>
      <c r="H470" s="382">
        <v>3213.2666666666664</v>
      </c>
      <c r="I470" s="382">
        <v>3235.5333333333328</v>
      </c>
      <c r="J470" s="382">
        <v>3261.1666666666665</v>
      </c>
      <c r="K470" s="381">
        <v>3209.9</v>
      </c>
      <c r="L470" s="381">
        <v>3162</v>
      </c>
      <c r="M470" s="381">
        <v>0.80962999999999996</v>
      </c>
      <c r="N470" s="1"/>
      <c r="O470" s="1"/>
    </row>
    <row r="471" spans="1:15" ht="12.75" customHeight="1">
      <c r="A471" s="33">
        <v>461</v>
      </c>
      <c r="B471" s="440" t="s">
        <v>206</v>
      </c>
      <c r="C471" s="381">
        <v>579.79999999999995</v>
      </c>
      <c r="D471" s="382">
        <v>579.01666666666665</v>
      </c>
      <c r="E471" s="382">
        <v>575.0333333333333</v>
      </c>
      <c r="F471" s="382">
        <v>570.26666666666665</v>
      </c>
      <c r="G471" s="382">
        <v>566.2833333333333</v>
      </c>
      <c r="H471" s="382">
        <v>583.7833333333333</v>
      </c>
      <c r="I471" s="382">
        <v>587.76666666666665</v>
      </c>
      <c r="J471" s="382">
        <v>592.5333333333333</v>
      </c>
      <c r="K471" s="381">
        <v>583</v>
      </c>
      <c r="L471" s="381">
        <v>574.25</v>
      </c>
      <c r="M471" s="381">
        <v>3.5606499999999999</v>
      </c>
      <c r="N471" s="1"/>
      <c r="O471" s="1"/>
    </row>
    <row r="472" spans="1:15" ht="12.75" customHeight="1">
      <c r="A472" s="33">
        <v>462</v>
      </c>
      <c r="B472" s="440" t="s">
        <v>207</v>
      </c>
      <c r="C472" s="381">
        <v>1158.25</v>
      </c>
      <c r="D472" s="382">
        <v>1167.0333333333335</v>
      </c>
      <c r="E472" s="382">
        <v>1146.166666666667</v>
      </c>
      <c r="F472" s="382">
        <v>1134.0833333333335</v>
      </c>
      <c r="G472" s="382">
        <v>1113.2166666666669</v>
      </c>
      <c r="H472" s="382">
        <v>1179.116666666667</v>
      </c>
      <c r="I472" s="382">
        <v>1199.9833333333333</v>
      </c>
      <c r="J472" s="382">
        <v>1212.0666666666671</v>
      </c>
      <c r="K472" s="381">
        <v>1187.9000000000001</v>
      </c>
      <c r="L472" s="381">
        <v>1154.95</v>
      </c>
      <c r="M472" s="381">
        <v>5.0145499999999998</v>
      </c>
      <c r="N472" s="1"/>
      <c r="O472" s="1"/>
    </row>
    <row r="473" spans="1:15" ht="12.75" customHeight="1">
      <c r="A473" s="33">
        <v>463</v>
      </c>
      <c r="B473" s="440" t="s">
        <v>541</v>
      </c>
      <c r="C473" s="381">
        <v>68</v>
      </c>
      <c r="D473" s="382">
        <v>67.666666666666671</v>
      </c>
      <c r="E473" s="382">
        <v>67.333333333333343</v>
      </c>
      <c r="F473" s="382">
        <v>66.666666666666671</v>
      </c>
      <c r="G473" s="382">
        <v>66.333333333333343</v>
      </c>
      <c r="H473" s="382">
        <v>68.333333333333343</v>
      </c>
      <c r="I473" s="382">
        <v>68.666666666666686</v>
      </c>
      <c r="J473" s="382">
        <v>69.333333333333343</v>
      </c>
      <c r="K473" s="381">
        <v>68</v>
      </c>
      <c r="L473" s="381">
        <v>67</v>
      </c>
      <c r="M473" s="381">
        <v>86.650959999999998</v>
      </c>
      <c r="N473" s="1"/>
      <c r="O473" s="1"/>
    </row>
    <row r="474" spans="1:15" ht="12.75" customHeight="1">
      <c r="A474" s="33">
        <v>464</v>
      </c>
      <c r="B474" s="440" t="s">
        <v>542</v>
      </c>
      <c r="C474" s="381">
        <v>204.55</v>
      </c>
      <c r="D474" s="382">
        <v>205.1</v>
      </c>
      <c r="E474" s="382">
        <v>200.5</v>
      </c>
      <c r="F474" s="382">
        <v>196.45000000000002</v>
      </c>
      <c r="G474" s="382">
        <v>191.85000000000002</v>
      </c>
      <c r="H474" s="382">
        <v>209.14999999999998</v>
      </c>
      <c r="I474" s="382">
        <v>213.74999999999994</v>
      </c>
      <c r="J474" s="382">
        <v>217.79999999999995</v>
      </c>
      <c r="K474" s="381">
        <v>209.7</v>
      </c>
      <c r="L474" s="381">
        <v>201.05</v>
      </c>
      <c r="M474" s="381">
        <v>22.889589999999998</v>
      </c>
      <c r="N474" s="1"/>
      <c r="O474" s="1"/>
    </row>
    <row r="475" spans="1:15" ht="12.75" customHeight="1">
      <c r="A475" s="33">
        <v>465</v>
      </c>
      <c r="B475" s="440" t="s">
        <v>529</v>
      </c>
      <c r="C475" s="381">
        <v>1020.3</v>
      </c>
      <c r="D475" s="382">
        <v>1013.4333333333334</v>
      </c>
      <c r="E475" s="382">
        <v>999.86666666666679</v>
      </c>
      <c r="F475" s="382">
        <v>979.43333333333339</v>
      </c>
      <c r="G475" s="382">
        <v>965.86666666666679</v>
      </c>
      <c r="H475" s="382">
        <v>1033.8666666666668</v>
      </c>
      <c r="I475" s="382">
        <v>1047.4333333333334</v>
      </c>
      <c r="J475" s="382">
        <v>1067.8666666666668</v>
      </c>
      <c r="K475" s="381">
        <v>1027</v>
      </c>
      <c r="L475" s="381">
        <v>993</v>
      </c>
      <c r="M475" s="381">
        <v>0.76929999999999998</v>
      </c>
      <c r="N475" s="1"/>
      <c r="O475" s="1"/>
    </row>
    <row r="476" spans="1:15" ht="12.75" customHeight="1">
      <c r="A476" s="33">
        <v>466</v>
      </c>
      <c r="B476" s="440" t="s">
        <v>857</v>
      </c>
      <c r="C476" s="381">
        <v>236.45</v>
      </c>
      <c r="D476" s="382">
        <v>236.44999999999996</v>
      </c>
      <c r="E476" s="382">
        <v>236.44999999999993</v>
      </c>
      <c r="F476" s="382">
        <v>236.44999999999996</v>
      </c>
      <c r="G476" s="382">
        <v>236.44999999999993</v>
      </c>
      <c r="H476" s="382">
        <v>236.44999999999993</v>
      </c>
      <c r="I476" s="382">
        <v>236.45</v>
      </c>
      <c r="J476" s="382">
        <v>236.44999999999993</v>
      </c>
      <c r="K476" s="381">
        <v>236.45</v>
      </c>
      <c r="L476" s="381">
        <v>236.45</v>
      </c>
      <c r="M476" s="381">
        <v>7.5811900000000003</v>
      </c>
      <c r="N476" s="1"/>
      <c r="O476" s="1"/>
    </row>
    <row r="477" spans="1:15" ht="12.75" customHeight="1">
      <c r="A477" s="33">
        <v>467</v>
      </c>
      <c r="B477" s="440" t="s">
        <v>530</v>
      </c>
      <c r="C477" s="381">
        <v>48.75</v>
      </c>
      <c r="D477" s="382">
        <v>48.85</v>
      </c>
      <c r="E477" s="382">
        <v>48.300000000000004</v>
      </c>
      <c r="F477" s="382">
        <v>47.85</v>
      </c>
      <c r="G477" s="382">
        <v>47.300000000000004</v>
      </c>
      <c r="H477" s="382">
        <v>49.300000000000004</v>
      </c>
      <c r="I477" s="382">
        <v>49.85</v>
      </c>
      <c r="J477" s="382">
        <v>50.300000000000004</v>
      </c>
      <c r="K477" s="381">
        <v>49.4</v>
      </c>
      <c r="L477" s="381">
        <v>48.4</v>
      </c>
      <c r="M477" s="381">
        <v>91.71951</v>
      </c>
      <c r="N477" s="1"/>
      <c r="O477" s="1"/>
    </row>
    <row r="478" spans="1:15" ht="12.75" customHeight="1">
      <c r="A478" s="33">
        <v>468</v>
      </c>
      <c r="B478" s="440" t="s">
        <v>208</v>
      </c>
      <c r="C478" s="381">
        <v>657.45</v>
      </c>
      <c r="D478" s="382">
        <v>660.48333333333346</v>
      </c>
      <c r="E478" s="382">
        <v>650.3666666666669</v>
      </c>
      <c r="F478" s="382">
        <v>643.28333333333342</v>
      </c>
      <c r="G478" s="382">
        <v>633.16666666666686</v>
      </c>
      <c r="H478" s="382">
        <v>667.56666666666695</v>
      </c>
      <c r="I478" s="382">
        <v>677.68333333333351</v>
      </c>
      <c r="J478" s="382">
        <v>684.76666666666699</v>
      </c>
      <c r="K478" s="381">
        <v>670.6</v>
      </c>
      <c r="L478" s="381">
        <v>653.4</v>
      </c>
      <c r="M478" s="381">
        <v>13.568809999999999</v>
      </c>
      <c r="N478" s="1"/>
      <c r="O478" s="1"/>
    </row>
    <row r="479" spans="1:15" ht="12.75" customHeight="1">
      <c r="A479" s="33">
        <v>469</v>
      </c>
      <c r="B479" s="440" t="s">
        <v>209</v>
      </c>
      <c r="C479" s="381">
        <v>1663.7</v>
      </c>
      <c r="D479" s="382">
        <v>1660.9333333333332</v>
      </c>
      <c r="E479" s="382">
        <v>1650.8666666666663</v>
      </c>
      <c r="F479" s="382">
        <v>1638.0333333333331</v>
      </c>
      <c r="G479" s="382">
        <v>1627.9666666666662</v>
      </c>
      <c r="H479" s="382">
        <v>1673.7666666666664</v>
      </c>
      <c r="I479" s="382">
        <v>1683.8333333333335</v>
      </c>
      <c r="J479" s="382">
        <v>1696.6666666666665</v>
      </c>
      <c r="K479" s="381">
        <v>1671</v>
      </c>
      <c r="L479" s="381">
        <v>1648.1</v>
      </c>
      <c r="M479" s="381">
        <v>1.96451</v>
      </c>
      <c r="N479" s="1"/>
      <c r="O479" s="1"/>
    </row>
    <row r="480" spans="1:15" ht="12.75" customHeight="1">
      <c r="A480" s="33">
        <v>470</v>
      </c>
      <c r="B480" s="440" t="s">
        <v>544</v>
      </c>
      <c r="C480" s="381">
        <v>13.3</v>
      </c>
      <c r="D480" s="382">
        <v>13.316666666666668</v>
      </c>
      <c r="E480" s="382">
        <v>13.233333333333336</v>
      </c>
      <c r="F480" s="382">
        <v>13.166666666666668</v>
      </c>
      <c r="G480" s="382">
        <v>13.083333333333336</v>
      </c>
      <c r="H480" s="382">
        <v>13.383333333333336</v>
      </c>
      <c r="I480" s="382">
        <v>13.466666666666669</v>
      </c>
      <c r="J480" s="382">
        <v>13.533333333333337</v>
      </c>
      <c r="K480" s="381">
        <v>13.4</v>
      </c>
      <c r="L480" s="381">
        <v>13.25</v>
      </c>
      <c r="M480" s="381">
        <v>22.274159999999998</v>
      </c>
      <c r="N480" s="1"/>
      <c r="O480" s="1"/>
    </row>
    <row r="481" spans="1:15" ht="12.75" customHeight="1">
      <c r="A481" s="33">
        <v>471</v>
      </c>
      <c r="B481" s="440" t="s">
        <v>545</v>
      </c>
      <c r="C481" s="381">
        <v>544.70000000000005</v>
      </c>
      <c r="D481" s="382">
        <v>543.13333333333333</v>
      </c>
      <c r="E481" s="382">
        <v>536.76666666666665</v>
      </c>
      <c r="F481" s="382">
        <v>528.83333333333337</v>
      </c>
      <c r="G481" s="382">
        <v>522.4666666666667</v>
      </c>
      <c r="H481" s="382">
        <v>551.06666666666661</v>
      </c>
      <c r="I481" s="382">
        <v>557.43333333333317</v>
      </c>
      <c r="J481" s="382">
        <v>565.36666666666656</v>
      </c>
      <c r="K481" s="381">
        <v>549.5</v>
      </c>
      <c r="L481" s="381">
        <v>535.20000000000005</v>
      </c>
      <c r="M481" s="381">
        <v>2.3407800000000001</v>
      </c>
      <c r="N481" s="1"/>
      <c r="O481" s="1"/>
    </row>
    <row r="482" spans="1:15" ht="12.75" customHeight="1">
      <c r="A482" s="33">
        <v>472</v>
      </c>
      <c r="B482" s="440" t="s">
        <v>547</v>
      </c>
      <c r="C482" s="381">
        <v>149.55000000000001</v>
      </c>
      <c r="D482" s="382">
        <v>149.85</v>
      </c>
      <c r="E482" s="382">
        <v>147.69999999999999</v>
      </c>
      <c r="F482" s="382">
        <v>145.85</v>
      </c>
      <c r="G482" s="382">
        <v>143.69999999999999</v>
      </c>
      <c r="H482" s="382">
        <v>151.69999999999999</v>
      </c>
      <c r="I482" s="382">
        <v>153.85000000000002</v>
      </c>
      <c r="J482" s="382">
        <v>155.69999999999999</v>
      </c>
      <c r="K482" s="381">
        <v>152</v>
      </c>
      <c r="L482" s="381">
        <v>148</v>
      </c>
      <c r="M482" s="381">
        <v>9.0669000000000004</v>
      </c>
      <c r="N482" s="1"/>
      <c r="O482" s="1"/>
    </row>
    <row r="483" spans="1:15" ht="12.75" customHeight="1">
      <c r="A483" s="33">
        <v>473</v>
      </c>
      <c r="B483" s="440" t="s">
        <v>548</v>
      </c>
      <c r="C483" s="381">
        <v>20.399999999999999</v>
      </c>
      <c r="D483" s="382">
        <v>20.533333333333331</v>
      </c>
      <c r="E483" s="382">
        <v>20.116666666666664</v>
      </c>
      <c r="F483" s="382">
        <v>19.833333333333332</v>
      </c>
      <c r="G483" s="382">
        <v>19.416666666666664</v>
      </c>
      <c r="H483" s="382">
        <v>20.816666666666663</v>
      </c>
      <c r="I483" s="382">
        <v>21.233333333333334</v>
      </c>
      <c r="J483" s="382">
        <v>21.516666666666662</v>
      </c>
      <c r="K483" s="381">
        <v>20.95</v>
      </c>
      <c r="L483" s="381">
        <v>20.25</v>
      </c>
      <c r="M483" s="381">
        <v>30.46602</v>
      </c>
      <c r="N483" s="1"/>
      <c r="O483" s="1"/>
    </row>
    <row r="484" spans="1:15" ht="12.75" customHeight="1">
      <c r="A484" s="33">
        <v>474</v>
      </c>
      <c r="B484" s="440" t="s">
        <v>210</v>
      </c>
      <c r="C484" s="381">
        <v>7870.1</v>
      </c>
      <c r="D484" s="382">
        <v>7772.0666666666666</v>
      </c>
      <c r="E484" s="382">
        <v>7598.1333333333332</v>
      </c>
      <c r="F484" s="382">
        <v>7326.166666666667</v>
      </c>
      <c r="G484" s="382">
        <v>7152.2333333333336</v>
      </c>
      <c r="H484" s="382">
        <v>8044.0333333333328</v>
      </c>
      <c r="I484" s="382">
        <v>8217.9666666666653</v>
      </c>
      <c r="J484" s="382">
        <v>8489.9333333333325</v>
      </c>
      <c r="K484" s="381">
        <v>7946</v>
      </c>
      <c r="L484" s="381">
        <v>7500.1</v>
      </c>
      <c r="M484" s="381">
        <v>12.16949</v>
      </c>
      <c r="N484" s="1"/>
      <c r="O484" s="1"/>
    </row>
    <row r="485" spans="1:15" ht="12.75" customHeight="1">
      <c r="A485" s="33">
        <v>475</v>
      </c>
      <c r="B485" s="440" t="s">
        <v>279</v>
      </c>
      <c r="C485" s="381">
        <v>45.65</v>
      </c>
      <c r="D485" s="382">
        <v>45.683333333333337</v>
      </c>
      <c r="E485" s="382">
        <v>45.266666666666673</v>
      </c>
      <c r="F485" s="382">
        <v>44.883333333333333</v>
      </c>
      <c r="G485" s="382">
        <v>44.466666666666669</v>
      </c>
      <c r="H485" s="382">
        <v>46.066666666666677</v>
      </c>
      <c r="I485" s="382">
        <v>46.483333333333334</v>
      </c>
      <c r="J485" s="382">
        <v>46.866666666666681</v>
      </c>
      <c r="K485" s="381">
        <v>46.1</v>
      </c>
      <c r="L485" s="381">
        <v>45.3</v>
      </c>
      <c r="M485" s="381">
        <v>52.095669999999998</v>
      </c>
      <c r="N485" s="1"/>
      <c r="O485" s="1"/>
    </row>
    <row r="486" spans="1:15" ht="12.75" customHeight="1">
      <c r="A486" s="33">
        <v>476</v>
      </c>
      <c r="B486" s="440" t="s">
        <v>211</v>
      </c>
      <c r="C486" s="381">
        <v>824.75</v>
      </c>
      <c r="D486" s="382">
        <v>823.7166666666667</v>
      </c>
      <c r="E486" s="382">
        <v>816.73333333333335</v>
      </c>
      <c r="F486" s="382">
        <v>808.7166666666667</v>
      </c>
      <c r="G486" s="382">
        <v>801.73333333333335</v>
      </c>
      <c r="H486" s="382">
        <v>831.73333333333335</v>
      </c>
      <c r="I486" s="382">
        <v>838.7166666666667</v>
      </c>
      <c r="J486" s="382">
        <v>846.73333333333335</v>
      </c>
      <c r="K486" s="381">
        <v>830.7</v>
      </c>
      <c r="L486" s="381">
        <v>815.7</v>
      </c>
      <c r="M486" s="381">
        <v>25.691649999999999</v>
      </c>
      <c r="N486" s="1"/>
      <c r="O486" s="1"/>
    </row>
    <row r="487" spans="1:15" ht="12.75" customHeight="1">
      <c r="A487" s="33">
        <v>477</v>
      </c>
      <c r="B487" s="440" t="s">
        <v>546</v>
      </c>
      <c r="C487" s="381">
        <v>1057.75</v>
      </c>
      <c r="D487" s="382">
        <v>1065.25</v>
      </c>
      <c r="E487" s="382">
        <v>1045.5</v>
      </c>
      <c r="F487" s="382">
        <v>1033.25</v>
      </c>
      <c r="G487" s="382">
        <v>1013.5</v>
      </c>
      <c r="H487" s="382">
        <v>1077.5</v>
      </c>
      <c r="I487" s="382">
        <v>1097.25</v>
      </c>
      <c r="J487" s="382">
        <v>1109.5</v>
      </c>
      <c r="K487" s="381">
        <v>1085</v>
      </c>
      <c r="L487" s="381">
        <v>1053</v>
      </c>
      <c r="M487" s="381">
        <v>1.5442400000000001</v>
      </c>
      <c r="N487" s="1"/>
      <c r="O487" s="1"/>
    </row>
    <row r="488" spans="1:15" ht="12.75" customHeight="1">
      <c r="A488" s="33">
        <v>478</v>
      </c>
      <c r="B488" s="440" t="s">
        <v>551</v>
      </c>
      <c r="C488" s="381">
        <v>559.65</v>
      </c>
      <c r="D488" s="382">
        <v>556.53333333333342</v>
      </c>
      <c r="E488" s="382">
        <v>546.56666666666683</v>
      </c>
      <c r="F488" s="382">
        <v>533.48333333333346</v>
      </c>
      <c r="G488" s="382">
        <v>523.51666666666688</v>
      </c>
      <c r="H488" s="382">
        <v>569.61666666666679</v>
      </c>
      <c r="I488" s="382">
        <v>579.58333333333326</v>
      </c>
      <c r="J488" s="382">
        <v>592.66666666666674</v>
      </c>
      <c r="K488" s="381">
        <v>566.5</v>
      </c>
      <c r="L488" s="381">
        <v>543.45000000000005</v>
      </c>
      <c r="M488" s="381">
        <v>2.1289500000000001</v>
      </c>
      <c r="N488" s="1"/>
      <c r="O488" s="1"/>
    </row>
    <row r="489" spans="1:15" ht="12.75" customHeight="1">
      <c r="A489" s="33">
        <v>479</v>
      </c>
      <c r="B489" s="440" t="s">
        <v>552</v>
      </c>
      <c r="C489" s="381">
        <v>42.75</v>
      </c>
      <c r="D489" s="382">
        <v>42.550000000000004</v>
      </c>
      <c r="E489" s="382">
        <v>41.100000000000009</v>
      </c>
      <c r="F489" s="382">
        <v>39.450000000000003</v>
      </c>
      <c r="G489" s="382">
        <v>38.000000000000007</v>
      </c>
      <c r="H489" s="382">
        <v>44.20000000000001</v>
      </c>
      <c r="I489" s="382">
        <v>45.650000000000013</v>
      </c>
      <c r="J489" s="382">
        <v>47.300000000000011</v>
      </c>
      <c r="K489" s="381">
        <v>44</v>
      </c>
      <c r="L489" s="381">
        <v>40.9</v>
      </c>
      <c r="M489" s="381">
        <v>87.865769999999998</v>
      </c>
      <c r="N489" s="1"/>
      <c r="O489" s="1"/>
    </row>
    <row r="490" spans="1:15" ht="12.75" customHeight="1">
      <c r="A490" s="33">
        <v>480</v>
      </c>
      <c r="B490" s="440" t="s">
        <v>553</v>
      </c>
      <c r="C490" s="381">
        <v>1217.3</v>
      </c>
      <c r="D490" s="382">
        <v>1228.55</v>
      </c>
      <c r="E490" s="382">
        <v>1191</v>
      </c>
      <c r="F490" s="382">
        <v>1164.7</v>
      </c>
      <c r="G490" s="382">
        <v>1127.1500000000001</v>
      </c>
      <c r="H490" s="382">
        <v>1254.8499999999999</v>
      </c>
      <c r="I490" s="382">
        <v>1292.3999999999996</v>
      </c>
      <c r="J490" s="382">
        <v>1318.6999999999998</v>
      </c>
      <c r="K490" s="381">
        <v>1266.0999999999999</v>
      </c>
      <c r="L490" s="381">
        <v>1202.25</v>
      </c>
      <c r="M490" s="381">
        <v>0.46457999999999999</v>
      </c>
      <c r="N490" s="1"/>
      <c r="O490" s="1"/>
    </row>
    <row r="491" spans="1:15" ht="12.75" customHeight="1">
      <c r="A491" s="33">
        <v>481</v>
      </c>
      <c r="B491" s="440" t="s">
        <v>555</v>
      </c>
      <c r="C491" s="381">
        <v>443.25</v>
      </c>
      <c r="D491" s="382">
        <v>443.05</v>
      </c>
      <c r="E491" s="382">
        <v>434.3</v>
      </c>
      <c r="F491" s="382">
        <v>425.35</v>
      </c>
      <c r="G491" s="382">
        <v>416.6</v>
      </c>
      <c r="H491" s="382">
        <v>452</v>
      </c>
      <c r="I491" s="382">
        <v>460.75</v>
      </c>
      <c r="J491" s="382">
        <v>469.7</v>
      </c>
      <c r="K491" s="381">
        <v>451.8</v>
      </c>
      <c r="L491" s="381">
        <v>434.1</v>
      </c>
      <c r="M491" s="381">
        <v>10.57428</v>
      </c>
      <c r="N491" s="1"/>
      <c r="O491" s="1"/>
    </row>
    <row r="492" spans="1:15" ht="12.75" customHeight="1">
      <c r="A492" s="33">
        <v>482</v>
      </c>
      <c r="B492" s="440" t="s">
        <v>281</v>
      </c>
      <c r="C492" s="381">
        <v>942.5</v>
      </c>
      <c r="D492" s="382">
        <v>935.73333333333323</v>
      </c>
      <c r="E492" s="382">
        <v>920.46666666666647</v>
      </c>
      <c r="F492" s="382">
        <v>898.43333333333328</v>
      </c>
      <c r="G492" s="382">
        <v>883.16666666666652</v>
      </c>
      <c r="H492" s="382">
        <v>957.76666666666642</v>
      </c>
      <c r="I492" s="382">
        <v>973.03333333333308</v>
      </c>
      <c r="J492" s="382">
        <v>995.06666666666638</v>
      </c>
      <c r="K492" s="381">
        <v>951</v>
      </c>
      <c r="L492" s="381">
        <v>913.7</v>
      </c>
      <c r="M492" s="381">
        <v>2.94658</v>
      </c>
      <c r="N492" s="1"/>
      <c r="O492" s="1"/>
    </row>
    <row r="493" spans="1:15" ht="12.75" customHeight="1">
      <c r="A493" s="33">
        <v>483</v>
      </c>
      <c r="B493" s="440" t="s">
        <v>212</v>
      </c>
      <c r="C493" s="381">
        <v>325.8</v>
      </c>
      <c r="D493" s="382">
        <v>326.51666666666665</v>
      </c>
      <c r="E493" s="382">
        <v>319.0333333333333</v>
      </c>
      <c r="F493" s="382">
        <v>312.26666666666665</v>
      </c>
      <c r="G493" s="382">
        <v>304.7833333333333</v>
      </c>
      <c r="H493" s="382">
        <v>333.2833333333333</v>
      </c>
      <c r="I493" s="382">
        <v>340.76666666666665</v>
      </c>
      <c r="J493" s="382">
        <v>347.5333333333333</v>
      </c>
      <c r="K493" s="381">
        <v>334</v>
      </c>
      <c r="L493" s="381">
        <v>319.75</v>
      </c>
      <c r="M493" s="381">
        <v>138.70740000000001</v>
      </c>
      <c r="N493" s="1"/>
      <c r="O493" s="1"/>
    </row>
    <row r="494" spans="1:15" ht="12.75" customHeight="1">
      <c r="A494" s="33">
        <v>484</v>
      </c>
      <c r="B494" s="440" t="s">
        <v>556</v>
      </c>
      <c r="C494" s="381">
        <v>2789.2</v>
      </c>
      <c r="D494" s="382">
        <v>2796.6333333333332</v>
      </c>
      <c r="E494" s="382">
        <v>2753.2666666666664</v>
      </c>
      <c r="F494" s="382">
        <v>2717.333333333333</v>
      </c>
      <c r="G494" s="382">
        <v>2673.9666666666662</v>
      </c>
      <c r="H494" s="382">
        <v>2832.5666666666666</v>
      </c>
      <c r="I494" s="382">
        <v>2875.9333333333334</v>
      </c>
      <c r="J494" s="382">
        <v>2911.8666666666668</v>
      </c>
      <c r="K494" s="381">
        <v>2840</v>
      </c>
      <c r="L494" s="381">
        <v>2760.7</v>
      </c>
      <c r="M494" s="381">
        <v>0.60175000000000001</v>
      </c>
      <c r="N494" s="1"/>
      <c r="O494" s="1"/>
    </row>
    <row r="495" spans="1:15" ht="12.75" customHeight="1">
      <c r="A495" s="33">
        <v>485</v>
      </c>
      <c r="B495" s="440" t="s">
        <v>280</v>
      </c>
      <c r="C495" s="381">
        <v>225.1</v>
      </c>
      <c r="D495" s="382">
        <v>225.4</v>
      </c>
      <c r="E495" s="382">
        <v>222.9</v>
      </c>
      <c r="F495" s="382">
        <v>220.7</v>
      </c>
      <c r="G495" s="382">
        <v>218.2</v>
      </c>
      <c r="H495" s="382">
        <v>227.60000000000002</v>
      </c>
      <c r="I495" s="382">
        <v>230.10000000000002</v>
      </c>
      <c r="J495" s="382">
        <v>232.30000000000004</v>
      </c>
      <c r="K495" s="381">
        <v>227.9</v>
      </c>
      <c r="L495" s="381">
        <v>223.2</v>
      </c>
      <c r="M495" s="381">
        <v>3.6489500000000001</v>
      </c>
      <c r="N495" s="1"/>
      <c r="O495" s="1"/>
    </row>
    <row r="496" spans="1:15" ht="12.75" customHeight="1">
      <c r="A496" s="33">
        <v>486</v>
      </c>
      <c r="B496" s="440" t="s">
        <v>557</v>
      </c>
      <c r="C496" s="381">
        <v>2073.6999999999998</v>
      </c>
      <c r="D496" s="382">
        <v>2081.1333333333332</v>
      </c>
      <c r="E496" s="382">
        <v>2047.2666666666664</v>
      </c>
      <c r="F496" s="382">
        <v>2020.833333333333</v>
      </c>
      <c r="G496" s="382">
        <v>1986.9666666666662</v>
      </c>
      <c r="H496" s="382">
        <v>2107.5666666666666</v>
      </c>
      <c r="I496" s="382">
        <v>2141.4333333333334</v>
      </c>
      <c r="J496" s="382">
        <v>2167.8666666666668</v>
      </c>
      <c r="K496" s="381">
        <v>2115</v>
      </c>
      <c r="L496" s="381">
        <v>2054.6999999999998</v>
      </c>
      <c r="M496" s="381">
        <v>0.33230999999999999</v>
      </c>
      <c r="N496" s="1"/>
      <c r="O496" s="1"/>
    </row>
    <row r="497" spans="1:15" ht="12.75" customHeight="1">
      <c r="A497" s="33">
        <v>487</v>
      </c>
      <c r="B497" s="440" t="s">
        <v>550</v>
      </c>
      <c r="C497" s="381">
        <v>596.85</v>
      </c>
      <c r="D497" s="382">
        <v>597.06666666666672</v>
      </c>
      <c r="E497" s="382">
        <v>585.33333333333348</v>
      </c>
      <c r="F497" s="382">
        <v>573.81666666666672</v>
      </c>
      <c r="G497" s="382">
        <v>562.08333333333348</v>
      </c>
      <c r="H497" s="382">
        <v>608.58333333333348</v>
      </c>
      <c r="I497" s="382">
        <v>620.31666666666683</v>
      </c>
      <c r="J497" s="382">
        <v>631.83333333333348</v>
      </c>
      <c r="K497" s="381">
        <v>608.79999999999995</v>
      </c>
      <c r="L497" s="381">
        <v>585.54999999999995</v>
      </c>
      <c r="M497" s="381">
        <v>3.8147000000000002</v>
      </c>
      <c r="N497" s="1"/>
      <c r="O497" s="1"/>
    </row>
    <row r="498" spans="1:15" ht="12.75" customHeight="1">
      <c r="A498" s="33">
        <v>488</v>
      </c>
      <c r="B498" s="440" t="s">
        <v>549</v>
      </c>
      <c r="C498" s="381">
        <v>3983.15</v>
      </c>
      <c r="D498" s="382">
        <v>3975.5333333333333</v>
      </c>
      <c r="E498" s="382">
        <v>3927.6166666666668</v>
      </c>
      <c r="F498" s="382">
        <v>3872.0833333333335</v>
      </c>
      <c r="G498" s="382">
        <v>3824.166666666667</v>
      </c>
      <c r="H498" s="382">
        <v>4031.0666666666666</v>
      </c>
      <c r="I498" s="382">
        <v>4078.9833333333336</v>
      </c>
      <c r="J498" s="382">
        <v>4134.5166666666664</v>
      </c>
      <c r="K498" s="381">
        <v>4023.45</v>
      </c>
      <c r="L498" s="381">
        <v>3920</v>
      </c>
      <c r="M498" s="381">
        <v>4.6089999999999999E-2</v>
      </c>
      <c r="N498" s="1"/>
      <c r="O498" s="1"/>
    </row>
    <row r="499" spans="1:15" ht="12.75" customHeight="1">
      <c r="A499" s="33">
        <v>489</v>
      </c>
      <c r="B499" s="440" t="s">
        <v>213</v>
      </c>
      <c r="C499" s="381">
        <v>1285.75</v>
      </c>
      <c r="D499" s="382">
        <v>1294</v>
      </c>
      <c r="E499" s="382">
        <v>1274.8499999999999</v>
      </c>
      <c r="F499" s="382">
        <v>1263.9499999999998</v>
      </c>
      <c r="G499" s="382">
        <v>1244.7999999999997</v>
      </c>
      <c r="H499" s="382">
        <v>1304.9000000000001</v>
      </c>
      <c r="I499" s="382">
        <v>1324.0500000000002</v>
      </c>
      <c r="J499" s="382">
        <v>1334.9500000000003</v>
      </c>
      <c r="K499" s="381">
        <v>1313.15</v>
      </c>
      <c r="L499" s="381">
        <v>1283.0999999999999</v>
      </c>
      <c r="M499" s="381">
        <v>5.35555</v>
      </c>
      <c r="N499" s="1"/>
      <c r="O499" s="1"/>
    </row>
    <row r="500" spans="1:15" ht="12.75" customHeight="1">
      <c r="A500" s="33">
        <v>490</v>
      </c>
      <c r="B500" s="440" t="s">
        <v>554</v>
      </c>
      <c r="C500" s="381">
        <v>2729.25</v>
      </c>
      <c r="D500" s="382">
        <v>2713.2999999999997</v>
      </c>
      <c r="E500" s="382">
        <v>2686.6499999999996</v>
      </c>
      <c r="F500" s="382">
        <v>2644.0499999999997</v>
      </c>
      <c r="G500" s="382">
        <v>2617.3999999999996</v>
      </c>
      <c r="H500" s="382">
        <v>2755.8999999999996</v>
      </c>
      <c r="I500" s="382">
        <v>2782.55</v>
      </c>
      <c r="J500" s="382">
        <v>2825.1499999999996</v>
      </c>
      <c r="K500" s="381">
        <v>2739.95</v>
      </c>
      <c r="L500" s="381">
        <v>2670.7</v>
      </c>
      <c r="M500" s="381">
        <v>3.18099</v>
      </c>
      <c r="N500" s="1"/>
      <c r="O500" s="1"/>
    </row>
    <row r="501" spans="1:15" ht="12.75" customHeight="1">
      <c r="A501" s="33">
        <v>491</v>
      </c>
      <c r="B501" s="440" t="s">
        <v>558</v>
      </c>
      <c r="C501" s="381">
        <v>8513.4</v>
      </c>
      <c r="D501" s="382">
        <v>8499.5166666666664</v>
      </c>
      <c r="E501" s="382">
        <v>8414.0833333333321</v>
      </c>
      <c r="F501" s="382">
        <v>8314.7666666666664</v>
      </c>
      <c r="G501" s="382">
        <v>8229.3333333333321</v>
      </c>
      <c r="H501" s="382">
        <v>8598.8333333333321</v>
      </c>
      <c r="I501" s="382">
        <v>8684.2666666666664</v>
      </c>
      <c r="J501" s="382">
        <v>8783.5833333333321</v>
      </c>
      <c r="K501" s="381">
        <v>8584.9500000000007</v>
      </c>
      <c r="L501" s="381">
        <v>8400.2000000000007</v>
      </c>
      <c r="M501" s="381">
        <v>4.1489999999999999E-2</v>
      </c>
      <c r="N501" s="1"/>
      <c r="O501" s="1"/>
    </row>
    <row r="502" spans="1:15" ht="12.75" customHeight="1">
      <c r="A502" s="33">
        <v>492</v>
      </c>
      <c r="B502" s="440" t="s">
        <v>559</v>
      </c>
      <c r="C502" s="381">
        <v>195.15</v>
      </c>
      <c r="D502" s="382">
        <v>194.38333333333333</v>
      </c>
      <c r="E502" s="382">
        <v>191.76666666666665</v>
      </c>
      <c r="F502" s="382">
        <v>188.38333333333333</v>
      </c>
      <c r="G502" s="382">
        <v>185.76666666666665</v>
      </c>
      <c r="H502" s="382">
        <v>197.76666666666665</v>
      </c>
      <c r="I502" s="382">
        <v>200.38333333333333</v>
      </c>
      <c r="J502" s="382">
        <v>203.76666666666665</v>
      </c>
      <c r="K502" s="381">
        <v>197</v>
      </c>
      <c r="L502" s="381">
        <v>191</v>
      </c>
      <c r="M502" s="381">
        <v>37.351140000000001</v>
      </c>
      <c r="N502" s="1"/>
      <c r="O502" s="1"/>
    </row>
    <row r="503" spans="1:15" ht="12.75" customHeight="1">
      <c r="A503" s="33">
        <v>493</v>
      </c>
      <c r="B503" s="440" t="s">
        <v>560</v>
      </c>
      <c r="C503" s="381">
        <v>148.15</v>
      </c>
      <c r="D503" s="382">
        <v>149.38333333333333</v>
      </c>
      <c r="E503" s="382">
        <v>145.26666666666665</v>
      </c>
      <c r="F503" s="382">
        <v>142.38333333333333</v>
      </c>
      <c r="G503" s="382">
        <v>138.26666666666665</v>
      </c>
      <c r="H503" s="382">
        <v>152.26666666666665</v>
      </c>
      <c r="I503" s="382">
        <v>156.38333333333333</v>
      </c>
      <c r="J503" s="382">
        <v>159.26666666666665</v>
      </c>
      <c r="K503" s="381">
        <v>153.5</v>
      </c>
      <c r="L503" s="381">
        <v>146.5</v>
      </c>
      <c r="M503" s="381">
        <v>18.536770000000001</v>
      </c>
      <c r="N503" s="1"/>
      <c r="O503" s="1"/>
    </row>
    <row r="504" spans="1:15" ht="12.75" customHeight="1">
      <c r="A504" s="33">
        <v>494</v>
      </c>
      <c r="B504" s="440" t="s">
        <v>561</v>
      </c>
      <c r="C504" s="381">
        <v>538.45000000000005</v>
      </c>
      <c r="D504" s="382">
        <v>536.93333333333339</v>
      </c>
      <c r="E504" s="382">
        <v>531.86666666666679</v>
      </c>
      <c r="F504" s="382">
        <v>525.28333333333342</v>
      </c>
      <c r="G504" s="382">
        <v>520.21666666666681</v>
      </c>
      <c r="H504" s="382">
        <v>543.51666666666677</v>
      </c>
      <c r="I504" s="382">
        <v>548.58333333333337</v>
      </c>
      <c r="J504" s="382">
        <v>555.16666666666674</v>
      </c>
      <c r="K504" s="381">
        <v>542</v>
      </c>
      <c r="L504" s="381">
        <v>530.35</v>
      </c>
      <c r="M504" s="381">
        <v>0.38394</v>
      </c>
      <c r="N504" s="1"/>
      <c r="O504" s="1"/>
    </row>
    <row r="505" spans="1:15" ht="12.75" customHeight="1">
      <c r="A505" s="33">
        <v>495</v>
      </c>
      <c r="B505" s="440" t="s">
        <v>282</v>
      </c>
      <c r="C505" s="381">
        <v>1876.15</v>
      </c>
      <c r="D505" s="382">
        <v>1885.6499999999999</v>
      </c>
      <c r="E505" s="382">
        <v>1854.2999999999997</v>
      </c>
      <c r="F505" s="382">
        <v>1832.4499999999998</v>
      </c>
      <c r="G505" s="382">
        <v>1801.0999999999997</v>
      </c>
      <c r="H505" s="382">
        <v>1907.4999999999998</v>
      </c>
      <c r="I505" s="382">
        <v>1938.8499999999997</v>
      </c>
      <c r="J505" s="382">
        <v>1960.6999999999998</v>
      </c>
      <c r="K505" s="381">
        <v>1917</v>
      </c>
      <c r="L505" s="381">
        <v>1863.8</v>
      </c>
      <c r="M505" s="381">
        <v>2.01986</v>
      </c>
      <c r="N505" s="1"/>
      <c r="O505" s="1"/>
    </row>
    <row r="506" spans="1:15" ht="12.75" customHeight="1">
      <c r="A506" s="33">
        <v>496</v>
      </c>
      <c r="B506" s="440" t="s">
        <v>214</v>
      </c>
      <c r="C506" s="381">
        <v>646.65</v>
      </c>
      <c r="D506" s="382">
        <v>643.7833333333333</v>
      </c>
      <c r="E506" s="382">
        <v>635.91666666666663</v>
      </c>
      <c r="F506" s="382">
        <v>625.18333333333328</v>
      </c>
      <c r="G506" s="382">
        <v>617.31666666666661</v>
      </c>
      <c r="H506" s="382">
        <v>654.51666666666665</v>
      </c>
      <c r="I506" s="382">
        <v>662.38333333333344</v>
      </c>
      <c r="J506" s="382">
        <v>673.11666666666667</v>
      </c>
      <c r="K506" s="381">
        <v>651.65</v>
      </c>
      <c r="L506" s="381">
        <v>633.04999999999995</v>
      </c>
      <c r="M506" s="381">
        <v>102.28937999999999</v>
      </c>
      <c r="N506" s="1"/>
      <c r="O506" s="1"/>
    </row>
    <row r="507" spans="1:15" ht="12.75" customHeight="1">
      <c r="A507" s="33">
        <v>497</v>
      </c>
      <c r="B507" s="440" t="s">
        <v>562</v>
      </c>
      <c r="C507" s="381">
        <v>422.9</v>
      </c>
      <c r="D507" s="382">
        <v>427.33333333333331</v>
      </c>
      <c r="E507" s="382">
        <v>417.66666666666663</v>
      </c>
      <c r="F507" s="382">
        <v>412.43333333333334</v>
      </c>
      <c r="G507" s="382">
        <v>402.76666666666665</v>
      </c>
      <c r="H507" s="382">
        <v>432.56666666666661</v>
      </c>
      <c r="I507" s="382">
        <v>442.23333333333323</v>
      </c>
      <c r="J507" s="382">
        <v>447.46666666666658</v>
      </c>
      <c r="K507" s="381">
        <v>437</v>
      </c>
      <c r="L507" s="381">
        <v>422.1</v>
      </c>
      <c r="M507" s="381">
        <v>5.1845299999999996</v>
      </c>
      <c r="N507" s="1"/>
      <c r="O507" s="1"/>
    </row>
    <row r="508" spans="1:15" ht="12.75" customHeight="1">
      <c r="A508" s="33">
        <v>498</v>
      </c>
      <c r="B508" s="440" t="s">
        <v>283</v>
      </c>
      <c r="C508" s="381">
        <v>14.1</v>
      </c>
      <c r="D508" s="382">
        <v>14.1</v>
      </c>
      <c r="E508" s="382">
        <v>14</v>
      </c>
      <c r="F508" s="382">
        <v>13.9</v>
      </c>
      <c r="G508" s="382">
        <v>13.8</v>
      </c>
      <c r="H508" s="382">
        <v>14.2</v>
      </c>
      <c r="I508" s="382">
        <v>14.299999999999997</v>
      </c>
      <c r="J508" s="382">
        <v>14.399999999999999</v>
      </c>
      <c r="K508" s="381">
        <v>14.2</v>
      </c>
      <c r="L508" s="381">
        <v>14</v>
      </c>
      <c r="M508" s="381">
        <v>464.6046</v>
      </c>
      <c r="N508" s="1"/>
      <c r="O508" s="1"/>
    </row>
    <row r="509" spans="1:15" ht="12.75" customHeight="1">
      <c r="A509" s="33">
        <v>499</v>
      </c>
      <c r="B509" s="440" t="s">
        <v>215</v>
      </c>
      <c r="C509" s="381">
        <v>323.60000000000002</v>
      </c>
      <c r="D509" s="382">
        <v>323</v>
      </c>
      <c r="E509" s="382">
        <v>321</v>
      </c>
      <c r="F509" s="382">
        <v>318.39999999999998</v>
      </c>
      <c r="G509" s="382">
        <v>316.39999999999998</v>
      </c>
      <c r="H509" s="382">
        <v>325.60000000000002</v>
      </c>
      <c r="I509" s="382">
        <v>327.60000000000002</v>
      </c>
      <c r="J509" s="382">
        <v>330.20000000000005</v>
      </c>
      <c r="K509" s="381">
        <v>325</v>
      </c>
      <c r="L509" s="381">
        <v>320.39999999999998</v>
      </c>
      <c r="M509" s="381">
        <v>53.222459999999998</v>
      </c>
      <c r="N509" s="1"/>
      <c r="O509" s="1"/>
    </row>
    <row r="510" spans="1:15" ht="12.75" customHeight="1">
      <c r="A510" s="33">
        <v>500</v>
      </c>
      <c r="B510" s="440" t="s">
        <v>563</v>
      </c>
      <c r="C510" s="381">
        <v>480.9</v>
      </c>
      <c r="D510" s="382">
        <v>479.43333333333334</v>
      </c>
      <c r="E510" s="382">
        <v>474.4666666666667</v>
      </c>
      <c r="F510" s="382">
        <v>468.03333333333336</v>
      </c>
      <c r="G510" s="382">
        <v>463.06666666666672</v>
      </c>
      <c r="H510" s="382">
        <v>485.86666666666667</v>
      </c>
      <c r="I510" s="382">
        <v>490.83333333333326</v>
      </c>
      <c r="J510" s="382">
        <v>497.26666666666665</v>
      </c>
      <c r="K510" s="381">
        <v>484.4</v>
      </c>
      <c r="L510" s="381">
        <v>473</v>
      </c>
      <c r="M510" s="381">
        <v>8.6638199999999994</v>
      </c>
      <c r="N510" s="1"/>
      <c r="O510" s="1"/>
    </row>
    <row r="511" spans="1:15" ht="12.75" customHeight="1">
      <c r="A511" s="33">
        <v>501</v>
      </c>
      <c r="B511" s="440" t="s">
        <v>564</v>
      </c>
      <c r="C511" s="381">
        <v>1850.05</v>
      </c>
      <c r="D511" s="382">
        <v>1857.1000000000001</v>
      </c>
      <c r="E511" s="382">
        <v>1834.1500000000003</v>
      </c>
      <c r="F511" s="382">
        <v>1818.2500000000002</v>
      </c>
      <c r="G511" s="382">
        <v>1795.3000000000004</v>
      </c>
      <c r="H511" s="382">
        <v>1873.0000000000002</v>
      </c>
      <c r="I511" s="382">
        <v>1895.95</v>
      </c>
      <c r="J511" s="382">
        <v>1911.8500000000001</v>
      </c>
      <c r="K511" s="381">
        <v>1880.05</v>
      </c>
      <c r="L511" s="381">
        <v>1841.2</v>
      </c>
      <c r="M511" s="381">
        <v>0.47032000000000002</v>
      </c>
      <c r="N511" s="1"/>
      <c r="O511" s="1"/>
    </row>
    <row r="512" spans="1:15" ht="12.75" customHeight="1">
      <c r="A512" s="318"/>
      <c r="B512" s="318"/>
      <c r="C512" s="319"/>
      <c r="D512" s="319"/>
      <c r="E512" s="319"/>
      <c r="F512" s="319"/>
      <c r="G512" s="319"/>
      <c r="H512" s="319"/>
      <c r="I512" s="319"/>
      <c r="J512" s="318"/>
      <c r="K512" s="318"/>
      <c r="L512" s="318"/>
      <c r="M512" s="320"/>
      <c r="N512" s="1"/>
      <c r="O512" s="1"/>
    </row>
    <row r="513" spans="1:15" ht="12.75" customHeight="1">
      <c r="A513" s="318"/>
      <c r="B513" s="318"/>
      <c r="C513" s="319"/>
      <c r="D513" s="319"/>
      <c r="E513" s="319"/>
      <c r="F513" s="319"/>
      <c r="G513" s="319"/>
      <c r="H513" s="319"/>
      <c r="I513" s="319"/>
      <c r="J513" s="318"/>
      <c r="K513" s="318"/>
      <c r="L513" s="318"/>
      <c r="M513" s="320"/>
      <c r="N513" s="1"/>
      <c r="O513" s="1"/>
    </row>
    <row r="514" spans="1:15" ht="12.75" customHeight="1">
      <c r="A514" s="318"/>
      <c r="B514" s="318"/>
      <c r="C514" s="319"/>
      <c r="D514" s="319"/>
      <c r="E514" s="319"/>
      <c r="F514" s="319"/>
      <c r="G514" s="319"/>
      <c r="H514" s="319"/>
      <c r="I514" s="319"/>
      <c r="J514" s="318"/>
      <c r="K514" s="318"/>
      <c r="L514" s="318"/>
      <c r="M514" s="320"/>
      <c r="N514" s="1"/>
      <c r="O514" s="1"/>
    </row>
    <row r="515" spans="1:15" ht="12.75" customHeight="1">
      <c r="A515" s="318"/>
      <c r="B515" s="318"/>
      <c r="C515" s="319"/>
      <c r="D515" s="319"/>
      <c r="E515" s="319"/>
      <c r="F515" s="319"/>
      <c r="G515" s="319"/>
      <c r="H515" s="319"/>
      <c r="I515" s="319"/>
      <c r="J515" s="318"/>
      <c r="K515" s="318"/>
      <c r="L515" s="318"/>
      <c r="M515" s="320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63"/>
      <c r="B5" s="464"/>
      <c r="C5" s="463"/>
      <c r="D5" s="46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465" t="s">
        <v>567</v>
      </c>
      <c r="C7" s="464"/>
      <c r="D7" s="7">
        <f>Main!B10</f>
        <v>44579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44578</v>
      </c>
      <c r="B10" s="32">
        <v>539570</v>
      </c>
      <c r="C10" s="31" t="s">
        <v>1054</v>
      </c>
      <c r="D10" s="31" t="s">
        <v>1055</v>
      </c>
      <c r="E10" s="31" t="s">
        <v>576</v>
      </c>
      <c r="F10" s="90">
        <v>57600</v>
      </c>
      <c r="G10" s="32">
        <v>8.1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44578</v>
      </c>
      <c r="B11" s="32">
        <v>543377</v>
      </c>
      <c r="C11" s="31" t="s">
        <v>1056</v>
      </c>
      <c r="D11" s="31" t="s">
        <v>1057</v>
      </c>
      <c r="E11" s="31" t="s">
        <v>577</v>
      </c>
      <c r="F11" s="90">
        <v>30000</v>
      </c>
      <c r="G11" s="32">
        <v>8.9499999999999993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44578</v>
      </c>
      <c r="B12" s="32">
        <v>531673</v>
      </c>
      <c r="C12" s="31" t="s">
        <v>1058</v>
      </c>
      <c r="D12" s="31" t="s">
        <v>1059</v>
      </c>
      <c r="E12" s="31" t="s">
        <v>576</v>
      </c>
      <c r="F12" s="90">
        <v>31686</v>
      </c>
      <c r="G12" s="32">
        <v>12.23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44578</v>
      </c>
      <c r="B13" s="32">
        <v>531673</v>
      </c>
      <c r="C13" s="31" t="s">
        <v>1058</v>
      </c>
      <c r="D13" s="31" t="s">
        <v>1060</v>
      </c>
      <c r="E13" s="31" t="s">
        <v>577</v>
      </c>
      <c r="F13" s="90">
        <v>40000</v>
      </c>
      <c r="G13" s="32">
        <v>12.05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44578</v>
      </c>
      <c r="B14" s="32">
        <v>540135</v>
      </c>
      <c r="C14" s="31" t="s">
        <v>1010</v>
      </c>
      <c r="D14" s="31" t="s">
        <v>1061</v>
      </c>
      <c r="E14" s="31" t="s">
        <v>576</v>
      </c>
      <c r="F14" s="90">
        <v>500000</v>
      </c>
      <c r="G14" s="32">
        <v>18.399999999999999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44578</v>
      </c>
      <c r="B15" s="32">
        <v>540135</v>
      </c>
      <c r="C15" s="31" t="s">
        <v>1010</v>
      </c>
      <c r="D15" s="31" t="s">
        <v>1062</v>
      </c>
      <c r="E15" s="31" t="s">
        <v>577</v>
      </c>
      <c r="F15" s="90">
        <v>350000</v>
      </c>
      <c r="G15" s="32">
        <v>18.399999999999999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44578</v>
      </c>
      <c r="B16" s="32">
        <v>540135</v>
      </c>
      <c r="C16" s="31" t="s">
        <v>1010</v>
      </c>
      <c r="D16" s="31" t="s">
        <v>924</v>
      </c>
      <c r="E16" s="31" t="s">
        <v>576</v>
      </c>
      <c r="F16" s="90">
        <v>300000</v>
      </c>
      <c r="G16" s="32">
        <v>18.399999999999999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44578</v>
      </c>
      <c r="B17" s="32">
        <v>540135</v>
      </c>
      <c r="C17" s="31" t="s">
        <v>1010</v>
      </c>
      <c r="D17" s="31" t="s">
        <v>1063</v>
      </c>
      <c r="E17" s="31" t="s">
        <v>577</v>
      </c>
      <c r="F17" s="90">
        <v>344425</v>
      </c>
      <c r="G17" s="32">
        <v>18.399999999999999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44578</v>
      </c>
      <c r="B18" s="32">
        <v>540135</v>
      </c>
      <c r="C18" s="31" t="s">
        <v>1010</v>
      </c>
      <c r="D18" s="31" t="s">
        <v>1011</v>
      </c>
      <c r="E18" s="31" t="s">
        <v>577</v>
      </c>
      <c r="F18" s="90">
        <v>406946</v>
      </c>
      <c r="G18" s="32">
        <v>18.399999999999999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44578</v>
      </c>
      <c r="B19" s="32">
        <v>540135</v>
      </c>
      <c r="C19" s="31" t="s">
        <v>1010</v>
      </c>
      <c r="D19" s="31" t="s">
        <v>1064</v>
      </c>
      <c r="E19" s="31" t="s">
        <v>577</v>
      </c>
      <c r="F19" s="90">
        <v>400000</v>
      </c>
      <c r="G19" s="32">
        <v>18.399999999999999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44578</v>
      </c>
      <c r="B20" s="32">
        <v>543443</v>
      </c>
      <c r="C20" s="31" t="s">
        <v>964</v>
      </c>
      <c r="D20" s="31" t="s">
        <v>1065</v>
      </c>
      <c r="E20" s="31" t="s">
        <v>576</v>
      </c>
      <c r="F20" s="90">
        <v>16000</v>
      </c>
      <c r="G20" s="32">
        <v>29.83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44578</v>
      </c>
      <c r="B21" s="32">
        <v>543443</v>
      </c>
      <c r="C21" s="31" t="s">
        <v>964</v>
      </c>
      <c r="D21" s="31" t="s">
        <v>1065</v>
      </c>
      <c r="E21" s="31" t="s">
        <v>577</v>
      </c>
      <c r="F21" s="90">
        <v>20000</v>
      </c>
      <c r="G21" s="32">
        <v>29.27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44578</v>
      </c>
      <c r="B22" s="32">
        <v>539288</v>
      </c>
      <c r="C22" s="31" t="s">
        <v>876</v>
      </c>
      <c r="D22" s="31" t="s">
        <v>1066</v>
      </c>
      <c r="E22" s="31" t="s">
        <v>577</v>
      </c>
      <c r="F22" s="90">
        <v>30000</v>
      </c>
      <c r="G22" s="32">
        <v>50.39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44578</v>
      </c>
      <c r="B23" s="32">
        <v>539288</v>
      </c>
      <c r="C23" s="31" t="s">
        <v>876</v>
      </c>
      <c r="D23" s="31" t="s">
        <v>1067</v>
      </c>
      <c r="E23" s="31" t="s">
        <v>577</v>
      </c>
      <c r="F23" s="90">
        <v>50510</v>
      </c>
      <c r="G23" s="32">
        <v>50.38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44578</v>
      </c>
      <c r="B24" s="32">
        <v>539288</v>
      </c>
      <c r="C24" s="31" t="s">
        <v>876</v>
      </c>
      <c r="D24" s="31" t="s">
        <v>989</v>
      </c>
      <c r="E24" s="31" t="s">
        <v>576</v>
      </c>
      <c r="F24" s="90">
        <v>93461</v>
      </c>
      <c r="G24" s="32">
        <v>50.3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44578</v>
      </c>
      <c r="B25" s="32">
        <v>539288</v>
      </c>
      <c r="C25" s="31" t="s">
        <v>876</v>
      </c>
      <c r="D25" s="31" t="s">
        <v>1068</v>
      </c>
      <c r="E25" s="31" t="s">
        <v>577</v>
      </c>
      <c r="F25" s="90">
        <v>26200</v>
      </c>
      <c r="G25" s="32">
        <v>50.4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44578</v>
      </c>
      <c r="B26" s="32">
        <v>539288</v>
      </c>
      <c r="C26" s="31" t="s">
        <v>876</v>
      </c>
      <c r="D26" s="31" t="s">
        <v>1069</v>
      </c>
      <c r="E26" s="31" t="s">
        <v>577</v>
      </c>
      <c r="F26" s="90">
        <v>50636</v>
      </c>
      <c r="G26" s="32">
        <v>50.4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44578</v>
      </c>
      <c r="B27" s="32">
        <v>539288</v>
      </c>
      <c r="C27" s="31" t="s">
        <v>876</v>
      </c>
      <c r="D27" s="31" t="s">
        <v>989</v>
      </c>
      <c r="E27" s="31" t="s">
        <v>577</v>
      </c>
      <c r="F27" s="90">
        <v>93461</v>
      </c>
      <c r="G27" s="32">
        <v>50.4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44578</v>
      </c>
      <c r="B28" s="32">
        <v>509053</v>
      </c>
      <c r="C28" s="31" t="s">
        <v>990</v>
      </c>
      <c r="D28" s="31" t="s">
        <v>1012</v>
      </c>
      <c r="E28" s="31" t="s">
        <v>576</v>
      </c>
      <c r="F28" s="90">
        <v>15</v>
      </c>
      <c r="G28" s="32">
        <v>120.1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44578</v>
      </c>
      <c r="B29" s="32">
        <v>509053</v>
      </c>
      <c r="C29" s="31" t="s">
        <v>990</v>
      </c>
      <c r="D29" s="31" t="s">
        <v>1070</v>
      </c>
      <c r="E29" s="31" t="s">
        <v>577</v>
      </c>
      <c r="F29" s="90">
        <v>149961</v>
      </c>
      <c r="G29" s="32">
        <v>120.35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44578</v>
      </c>
      <c r="B30" s="32">
        <v>509053</v>
      </c>
      <c r="C30" s="31" t="s">
        <v>990</v>
      </c>
      <c r="D30" s="31" t="s">
        <v>1012</v>
      </c>
      <c r="E30" s="31" t="s">
        <v>577</v>
      </c>
      <c r="F30" s="90">
        <v>229000</v>
      </c>
      <c r="G30" s="32">
        <v>120.35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44578</v>
      </c>
      <c r="B31" s="32">
        <v>540545</v>
      </c>
      <c r="C31" s="31" t="s">
        <v>1013</v>
      </c>
      <c r="D31" s="31" t="s">
        <v>1014</v>
      </c>
      <c r="E31" s="31" t="s">
        <v>576</v>
      </c>
      <c r="F31" s="90">
        <v>53182</v>
      </c>
      <c r="G31" s="32">
        <v>32.020000000000003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44578</v>
      </c>
      <c r="B32" s="32">
        <v>540545</v>
      </c>
      <c r="C32" s="31" t="s">
        <v>1013</v>
      </c>
      <c r="D32" s="31" t="s">
        <v>1014</v>
      </c>
      <c r="E32" s="31" t="s">
        <v>577</v>
      </c>
      <c r="F32" s="90">
        <v>52791</v>
      </c>
      <c r="G32" s="32">
        <v>32.299999999999997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44578</v>
      </c>
      <c r="B33" s="32">
        <v>543439</v>
      </c>
      <c r="C33" s="31" t="s">
        <v>884</v>
      </c>
      <c r="D33" s="31" t="s">
        <v>1071</v>
      </c>
      <c r="E33" s="31" t="s">
        <v>576</v>
      </c>
      <c r="F33" s="90">
        <v>50000</v>
      </c>
      <c r="G33" s="32">
        <v>65.48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44578</v>
      </c>
      <c r="B34" s="32">
        <v>543439</v>
      </c>
      <c r="C34" s="31" t="s">
        <v>884</v>
      </c>
      <c r="D34" s="31" t="s">
        <v>1071</v>
      </c>
      <c r="E34" s="31" t="s">
        <v>577</v>
      </c>
      <c r="F34" s="90">
        <v>2000</v>
      </c>
      <c r="G34" s="32">
        <v>67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44578</v>
      </c>
      <c r="B35" s="32">
        <v>543439</v>
      </c>
      <c r="C35" s="31" t="s">
        <v>884</v>
      </c>
      <c r="D35" s="31" t="s">
        <v>1072</v>
      </c>
      <c r="E35" s="31" t="s">
        <v>576</v>
      </c>
      <c r="F35" s="90">
        <v>16000</v>
      </c>
      <c r="G35" s="32">
        <v>65.05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44578</v>
      </c>
      <c r="B36" s="32">
        <v>543439</v>
      </c>
      <c r="C36" s="31" t="s">
        <v>884</v>
      </c>
      <c r="D36" s="31" t="s">
        <v>1073</v>
      </c>
      <c r="E36" s="31" t="s">
        <v>576</v>
      </c>
      <c r="F36" s="90">
        <v>48000</v>
      </c>
      <c r="G36" s="32">
        <v>64.92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44578</v>
      </c>
      <c r="B37" s="32">
        <v>543439</v>
      </c>
      <c r="C37" s="31" t="s">
        <v>884</v>
      </c>
      <c r="D37" s="31" t="s">
        <v>1015</v>
      </c>
      <c r="E37" s="31" t="s">
        <v>577</v>
      </c>
      <c r="F37" s="90">
        <v>56000</v>
      </c>
      <c r="G37" s="32">
        <v>65.31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44578</v>
      </c>
      <c r="B38" s="32">
        <v>543439</v>
      </c>
      <c r="C38" s="31" t="s">
        <v>884</v>
      </c>
      <c r="D38" s="31" t="s">
        <v>1073</v>
      </c>
      <c r="E38" s="31" t="s">
        <v>577</v>
      </c>
      <c r="F38" s="90">
        <v>62000</v>
      </c>
      <c r="G38" s="32">
        <v>65.069999999999993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44578</v>
      </c>
      <c r="B39" s="32">
        <v>543439</v>
      </c>
      <c r="C39" s="31" t="s">
        <v>884</v>
      </c>
      <c r="D39" s="31" t="s">
        <v>1016</v>
      </c>
      <c r="E39" s="31" t="s">
        <v>577</v>
      </c>
      <c r="F39" s="90">
        <v>86000</v>
      </c>
      <c r="G39" s="32">
        <v>65.010000000000005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44578</v>
      </c>
      <c r="B40" s="32">
        <v>543439</v>
      </c>
      <c r="C40" s="31" t="s">
        <v>884</v>
      </c>
      <c r="D40" s="31" t="s">
        <v>1074</v>
      </c>
      <c r="E40" s="31" t="s">
        <v>577</v>
      </c>
      <c r="F40" s="90">
        <v>112000</v>
      </c>
      <c r="G40" s="32">
        <v>65.09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44578</v>
      </c>
      <c r="B41" s="32">
        <v>543439</v>
      </c>
      <c r="C41" s="31" t="s">
        <v>884</v>
      </c>
      <c r="D41" s="31" t="s">
        <v>1075</v>
      </c>
      <c r="E41" s="31" t="s">
        <v>576</v>
      </c>
      <c r="F41" s="90">
        <v>22000</v>
      </c>
      <c r="G41" s="32">
        <v>65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44578</v>
      </c>
      <c r="B42" s="32">
        <v>530249</v>
      </c>
      <c r="C42" s="31" t="s">
        <v>1076</v>
      </c>
      <c r="D42" s="31" t="s">
        <v>1077</v>
      </c>
      <c r="E42" s="31" t="s">
        <v>577</v>
      </c>
      <c r="F42" s="90">
        <v>20000</v>
      </c>
      <c r="G42" s="32">
        <v>22.95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44578</v>
      </c>
      <c r="B43" s="32">
        <v>543435</v>
      </c>
      <c r="C43" s="31" t="s">
        <v>1078</v>
      </c>
      <c r="D43" s="31" t="s">
        <v>969</v>
      </c>
      <c r="E43" s="31" t="s">
        <v>576</v>
      </c>
      <c r="F43" s="90">
        <v>15000</v>
      </c>
      <c r="G43" s="32">
        <v>75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44578</v>
      </c>
      <c r="B44" s="32">
        <v>539436</v>
      </c>
      <c r="C44" s="31" t="s">
        <v>1027</v>
      </c>
      <c r="D44" s="31" t="s">
        <v>1079</v>
      </c>
      <c r="E44" s="31" t="s">
        <v>576</v>
      </c>
      <c r="F44" s="90">
        <v>256778</v>
      </c>
      <c r="G44" s="32">
        <v>68.599999999999994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44578</v>
      </c>
      <c r="B45" s="32">
        <v>539436</v>
      </c>
      <c r="C45" s="31" t="s">
        <v>1027</v>
      </c>
      <c r="D45" s="31" t="s">
        <v>1079</v>
      </c>
      <c r="E45" s="31" t="s">
        <v>577</v>
      </c>
      <c r="F45" s="90">
        <v>1083226</v>
      </c>
      <c r="G45" s="32">
        <v>71.19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44578</v>
      </c>
      <c r="B46" s="32">
        <v>522231</v>
      </c>
      <c r="C46" s="31" t="s">
        <v>1080</v>
      </c>
      <c r="D46" s="31" t="s">
        <v>1081</v>
      </c>
      <c r="E46" s="31" t="s">
        <v>576</v>
      </c>
      <c r="F46" s="90">
        <v>17200</v>
      </c>
      <c r="G46" s="32">
        <v>49.52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44578</v>
      </c>
      <c r="B47" s="32">
        <v>512379</v>
      </c>
      <c r="C47" s="31" t="s">
        <v>1082</v>
      </c>
      <c r="D47" s="31" t="s">
        <v>859</v>
      </c>
      <c r="E47" s="31" t="s">
        <v>576</v>
      </c>
      <c r="F47" s="90">
        <v>4444968</v>
      </c>
      <c r="G47" s="32">
        <v>6.07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44578</v>
      </c>
      <c r="B48" s="32">
        <v>512379</v>
      </c>
      <c r="C48" s="31" t="s">
        <v>1082</v>
      </c>
      <c r="D48" s="31" t="s">
        <v>1083</v>
      </c>
      <c r="E48" s="31" t="s">
        <v>576</v>
      </c>
      <c r="F48" s="90">
        <v>250000</v>
      </c>
      <c r="G48" s="32">
        <v>6.68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44578</v>
      </c>
      <c r="B49" s="32">
        <v>512379</v>
      </c>
      <c r="C49" s="31" t="s">
        <v>1082</v>
      </c>
      <c r="D49" s="31" t="s">
        <v>1083</v>
      </c>
      <c r="E49" s="31" t="s">
        <v>577</v>
      </c>
      <c r="F49" s="90">
        <v>3150000</v>
      </c>
      <c r="G49" s="32">
        <v>6.69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44578</v>
      </c>
      <c r="B50" s="32">
        <v>512379</v>
      </c>
      <c r="C50" s="31" t="s">
        <v>1082</v>
      </c>
      <c r="D50" s="31" t="s">
        <v>1084</v>
      </c>
      <c r="E50" s="31" t="s">
        <v>577</v>
      </c>
      <c r="F50" s="90">
        <v>1616400</v>
      </c>
      <c r="G50" s="32">
        <v>6.07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44578</v>
      </c>
      <c r="B51" s="32">
        <v>524752</v>
      </c>
      <c r="C51" s="31" t="s">
        <v>1085</v>
      </c>
      <c r="D51" s="31" t="s">
        <v>1086</v>
      </c>
      <c r="E51" s="31" t="s">
        <v>576</v>
      </c>
      <c r="F51" s="90">
        <v>150000</v>
      </c>
      <c r="G51" s="32">
        <v>79.75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44578</v>
      </c>
      <c r="B52" s="32">
        <v>508860</v>
      </c>
      <c r="C52" s="31" t="s">
        <v>1087</v>
      </c>
      <c r="D52" s="31" t="s">
        <v>1088</v>
      </c>
      <c r="E52" s="31" t="s">
        <v>577</v>
      </c>
      <c r="F52" s="90">
        <v>300000</v>
      </c>
      <c r="G52" s="32">
        <v>0.93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44578</v>
      </c>
      <c r="B53" s="32">
        <v>540811</v>
      </c>
      <c r="C53" s="31" t="s">
        <v>1089</v>
      </c>
      <c r="D53" s="31" t="s">
        <v>1090</v>
      </c>
      <c r="E53" s="31" t="s">
        <v>577</v>
      </c>
      <c r="F53" s="90">
        <v>50000</v>
      </c>
      <c r="G53" s="32">
        <v>17.5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44578</v>
      </c>
      <c r="B54" s="32">
        <v>540811</v>
      </c>
      <c r="C54" s="31" t="s">
        <v>1089</v>
      </c>
      <c r="D54" s="31" t="s">
        <v>1091</v>
      </c>
      <c r="E54" s="31" t="s">
        <v>576</v>
      </c>
      <c r="F54" s="90">
        <v>60000</v>
      </c>
      <c r="G54" s="32">
        <v>17.489999999999998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44578</v>
      </c>
      <c r="B55" s="32">
        <v>540811</v>
      </c>
      <c r="C55" s="31" t="s">
        <v>1089</v>
      </c>
      <c r="D55" s="31" t="s">
        <v>1092</v>
      </c>
      <c r="E55" s="31" t="s">
        <v>577</v>
      </c>
      <c r="F55" s="90">
        <v>50000</v>
      </c>
      <c r="G55" s="32">
        <v>16.14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44578</v>
      </c>
      <c r="B56" s="32">
        <v>540811</v>
      </c>
      <c r="C56" s="31" t="s">
        <v>1089</v>
      </c>
      <c r="D56" s="31" t="s">
        <v>1093</v>
      </c>
      <c r="E56" s="31" t="s">
        <v>576</v>
      </c>
      <c r="F56" s="90">
        <v>60000</v>
      </c>
      <c r="G56" s="32">
        <v>16.149999999999999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44578</v>
      </c>
      <c r="B57" s="32">
        <v>542724</v>
      </c>
      <c r="C57" s="31" t="s">
        <v>965</v>
      </c>
      <c r="D57" s="31" t="s">
        <v>1094</v>
      </c>
      <c r="E57" s="31" t="s">
        <v>577</v>
      </c>
      <c r="F57" s="90">
        <v>480000</v>
      </c>
      <c r="G57" s="32">
        <v>10.039999999999999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44578</v>
      </c>
      <c r="B58" s="32">
        <v>542724</v>
      </c>
      <c r="C58" s="31" t="s">
        <v>965</v>
      </c>
      <c r="D58" s="31" t="s">
        <v>1095</v>
      </c>
      <c r="E58" s="31" t="s">
        <v>577</v>
      </c>
      <c r="F58" s="90">
        <v>480000</v>
      </c>
      <c r="G58" s="32">
        <v>10.050000000000001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44578</v>
      </c>
      <c r="B59" s="32">
        <v>542724</v>
      </c>
      <c r="C59" s="31" t="s">
        <v>965</v>
      </c>
      <c r="D59" s="31" t="s">
        <v>966</v>
      </c>
      <c r="E59" s="31" t="s">
        <v>576</v>
      </c>
      <c r="F59" s="90">
        <v>529689</v>
      </c>
      <c r="G59" s="32">
        <v>10.050000000000001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44578</v>
      </c>
      <c r="B60" s="32">
        <v>542724</v>
      </c>
      <c r="C60" s="31" t="s">
        <v>965</v>
      </c>
      <c r="D60" s="31" t="s">
        <v>966</v>
      </c>
      <c r="E60" s="31" t="s">
        <v>577</v>
      </c>
      <c r="F60" s="90">
        <v>556941</v>
      </c>
      <c r="G60" s="32">
        <v>10.17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44578</v>
      </c>
      <c r="B61" s="32">
        <v>533149</v>
      </c>
      <c r="C61" s="31" t="s">
        <v>1019</v>
      </c>
      <c r="D61" s="31" t="s">
        <v>1020</v>
      </c>
      <c r="E61" s="31" t="s">
        <v>577</v>
      </c>
      <c r="F61" s="90">
        <v>81238</v>
      </c>
      <c r="G61" s="32">
        <v>5.32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44578</v>
      </c>
      <c r="B62" s="32">
        <v>536751</v>
      </c>
      <c r="C62" s="20" t="s">
        <v>1096</v>
      </c>
      <c r="D62" s="20" t="s">
        <v>859</v>
      </c>
      <c r="E62" s="31" t="s">
        <v>576</v>
      </c>
      <c r="F62" s="90">
        <v>374581</v>
      </c>
      <c r="G62" s="32">
        <v>0.98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44578</v>
      </c>
      <c r="B63" s="32">
        <v>539839</v>
      </c>
      <c r="C63" s="31" t="s">
        <v>1097</v>
      </c>
      <c r="D63" s="31" t="s">
        <v>1098</v>
      </c>
      <c r="E63" s="31" t="s">
        <v>576</v>
      </c>
      <c r="F63" s="90">
        <v>120000</v>
      </c>
      <c r="G63" s="32">
        <v>8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44578</v>
      </c>
      <c r="B64" s="32">
        <v>539839</v>
      </c>
      <c r="C64" s="31" t="s">
        <v>1097</v>
      </c>
      <c r="D64" s="31" t="s">
        <v>1099</v>
      </c>
      <c r="E64" s="31" t="s">
        <v>576</v>
      </c>
      <c r="F64" s="90">
        <v>160000</v>
      </c>
      <c r="G64" s="32">
        <v>8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44578</v>
      </c>
      <c r="B65" s="32">
        <v>539839</v>
      </c>
      <c r="C65" s="31" t="s">
        <v>1097</v>
      </c>
      <c r="D65" s="31" t="s">
        <v>1100</v>
      </c>
      <c r="E65" s="31" t="s">
        <v>577</v>
      </c>
      <c r="F65" s="90">
        <v>200000</v>
      </c>
      <c r="G65" s="32">
        <v>8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44578</v>
      </c>
      <c r="B66" s="32">
        <v>539839</v>
      </c>
      <c r="C66" s="31" t="s">
        <v>1097</v>
      </c>
      <c r="D66" s="31" t="s">
        <v>1101</v>
      </c>
      <c r="E66" s="31" t="s">
        <v>576</v>
      </c>
      <c r="F66" s="90">
        <v>120000</v>
      </c>
      <c r="G66" s="32">
        <v>8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44578</v>
      </c>
      <c r="B67" s="32">
        <v>539839</v>
      </c>
      <c r="C67" s="31" t="s">
        <v>1097</v>
      </c>
      <c r="D67" s="31" t="s">
        <v>1102</v>
      </c>
      <c r="E67" s="31" t="s">
        <v>577</v>
      </c>
      <c r="F67" s="90">
        <v>160000</v>
      </c>
      <c r="G67" s="32">
        <v>8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44578</v>
      </c>
      <c r="B68" s="32">
        <v>539032</v>
      </c>
      <c r="C68" s="31" t="s">
        <v>925</v>
      </c>
      <c r="D68" s="31" t="s">
        <v>1103</v>
      </c>
      <c r="E68" s="31" t="s">
        <v>577</v>
      </c>
      <c r="F68" s="90">
        <v>47846</v>
      </c>
      <c r="G68" s="32">
        <v>9.7899999999999991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44578</v>
      </c>
      <c r="B69" s="32">
        <v>539032</v>
      </c>
      <c r="C69" s="31" t="s">
        <v>925</v>
      </c>
      <c r="D69" s="31" t="s">
        <v>1104</v>
      </c>
      <c r="E69" s="31" t="s">
        <v>576</v>
      </c>
      <c r="F69" s="90">
        <v>77582</v>
      </c>
      <c r="G69" s="32">
        <v>10.14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44578</v>
      </c>
      <c r="B70" s="32">
        <v>539032</v>
      </c>
      <c r="C70" s="31" t="s">
        <v>925</v>
      </c>
      <c r="D70" s="31" t="s">
        <v>1104</v>
      </c>
      <c r="E70" s="31" t="s">
        <v>577</v>
      </c>
      <c r="F70" s="90">
        <v>30000</v>
      </c>
      <c r="G70" s="32">
        <v>10.8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44578</v>
      </c>
      <c r="B71" s="32">
        <v>539032</v>
      </c>
      <c r="C71" s="31" t="s">
        <v>925</v>
      </c>
      <c r="D71" s="31" t="s">
        <v>1105</v>
      </c>
      <c r="E71" s="31" t="s">
        <v>576</v>
      </c>
      <c r="F71" s="90">
        <v>50000</v>
      </c>
      <c r="G71" s="32">
        <v>10.81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44578</v>
      </c>
      <c r="B72" s="32">
        <v>539032</v>
      </c>
      <c r="C72" s="31" t="s">
        <v>925</v>
      </c>
      <c r="D72" s="31" t="s">
        <v>1106</v>
      </c>
      <c r="E72" s="31" t="s">
        <v>577</v>
      </c>
      <c r="F72" s="90">
        <v>41500</v>
      </c>
      <c r="G72" s="32">
        <v>9.7899999999999991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44578</v>
      </c>
      <c r="B73" s="32">
        <v>539032</v>
      </c>
      <c r="C73" s="31" t="s">
        <v>925</v>
      </c>
      <c r="D73" s="31" t="s">
        <v>859</v>
      </c>
      <c r="E73" s="31" t="s">
        <v>577</v>
      </c>
      <c r="F73" s="90">
        <v>574122</v>
      </c>
      <c r="G73" s="32">
        <v>10.5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44578</v>
      </c>
      <c r="B74" s="32">
        <v>538787</v>
      </c>
      <c r="C74" s="31" t="s">
        <v>1107</v>
      </c>
      <c r="D74" s="31" t="s">
        <v>1108</v>
      </c>
      <c r="E74" s="31" t="s">
        <v>577</v>
      </c>
      <c r="F74" s="90">
        <v>66974</v>
      </c>
      <c r="G74" s="32">
        <v>20.14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44578</v>
      </c>
      <c r="B75" s="32">
        <v>538180</v>
      </c>
      <c r="C75" s="31" t="s">
        <v>1109</v>
      </c>
      <c r="D75" s="31" t="s">
        <v>859</v>
      </c>
      <c r="E75" s="31" t="s">
        <v>577</v>
      </c>
      <c r="F75" s="90">
        <v>4381172</v>
      </c>
      <c r="G75" s="32">
        <v>0.6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44578</v>
      </c>
      <c r="B76" s="32">
        <v>500160</v>
      </c>
      <c r="C76" s="31" t="s">
        <v>991</v>
      </c>
      <c r="D76" s="31" t="s">
        <v>992</v>
      </c>
      <c r="E76" s="31" t="s">
        <v>577</v>
      </c>
      <c r="F76" s="90">
        <v>1944405</v>
      </c>
      <c r="G76" s="32">
        <v>21.39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44578</v>
      </c>
      <c r="B77" s="32">
        <v>532775</v>
      </c>
      <c r="C77" s="31" t="s">
        <v>993</v>
      </c>
      <c r="D77" s="31" t="s">
        <v>992</v>
      </c>
      <c r="E77" s="31" t="s">
        <v>577</v>
      </c>
      <c r="F77" s="90">
        <v>288874769</v>
      </c>
      <c r="G77" s="32">
        <v>2.3199999999999998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44578</v>
      </c>
      <c r="B78" s="32">
        <v>506134</v>
      </c>
      <c r="C78" s="31" t="s">
        <v>1110</v>
      </c>
      <c r="D78" s="31" t="s">
        <v>1111</v>
      </c>
      <c r="E78" s="31" t="s">
        <v>576</v>
      </c>
      <c r="F78" s="90">
        <v>317955</v>
      </c>
      <c r="G78" s="32">
        <v>7.49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44578</v>
      </c>
      <c r="B79" s="32">
        <v>506134</v>
      </c>
      <c r="C79" s="31" t="s">
        <v>1110</v>
      </c>
      <c r="D79" s="31" t="s">
        <v>1112</v>
      </c>
      <c r="E79" s="31" t="s">
        <v>577</v>
      </c>
      <c r="F79" s="90">
        <v>257592</v>
      </c>
      <c r="G79" s="32">
        <v>7.5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44578</v>
      </c>
      <c r="B80" s="32">
        <v>533506</v>
      </c>
      <c r="C80" s="31" t="s">
        <v>938</v>
      </c>
      <c r="D80" s="31" t="s">
        <v>937</v>
      </c>
      <c r="E80" s="31" t="s">
        <v>576</v>
      </c>
      <c r="F80" s="90">
        <v>4380131</v>
      </c>
      <c r="G80" s="32">
        <v>6.55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44578</v>
      </c>
      <c r="B81" s="32">
        <v>533506</v>
      </c>
      <c r="C81" s="31" t="s">
        <v>938</v>
      </c>
      <c r="D81" s="31" t="s">
        <v>937</v>
      </c>
      <c r="E81" s="31" t="s">
        <v>577</v>
      </c>
      <c r="F81" s="90">
        <v>1430131</v>
      </c>
      <c r="G81" s="32">
        <v>6.54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44578</v>
      </c>
      <c r="B82" s="32">
        <v>532154</v>
      </c>
      <c r="C82" s="31" t="s">
        <v>967</v>
      </c>
      <c r="D82" s="31" t="s">
        <v>1113</v>
      </c>
      <c r="E82" s="31" t="s">
        <v>576</v>
      </c>
      <c r="F82" s="90">
        <v>5000000</v>
      </c>
      <c r="G82" s="32">
        <v>1.05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44578</v>
      </c>
      <c r="B83" s="32">
        <v>539910</v>
      </c>
      <c r="C83" s="31" t="s">
        <v>1114</v>
      </c>
      <c r="D83" s="31" t="s">
        <v>1115</v>
      </c>
      <c r="E83" s="31" t="s">
        <v>577</v>
      </c>
      <c r="F83" s="90">
        <v>150000</v>
      </c>
      <c r="G83" s="32">
        <v>5.4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44578</v>
      </c>
      <c r="B84" s="32">
        <v>523550</v>
      </c>
      <c r="C84" s="31" t="s">
        <v>1116</v>
      </c>
      <c r="D84" s="31" t="s">
        <v>1117</v>
      </c>
      <c r="E84" s="31" t="s">
        <v>576</v>
      </c>
      <c r="F84" s="90">
        <v>95000</v>
      </c>
      <c r="G84" s="32">
        <v>22.34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44578</v>
      </c>
      <c r="B85" s="32">
        <v>539894</v>
      </c>
      <c r="C85" s="31" t="s">
        <v>1118</v>
      </c>
      <c r="D85" s="31" t="s">
        <v>1119</v>
      </c>
      <c r="E85" s="31" t="s">
        <v>577</v>
      </c>
      <c r="F85" s="90">
        <v>1695000</v>
      </c>
      <c r="G85" s="32">
        <v>5.7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44578</v>
      </c>
      <c r="B86" s="32">
        <v>526622</v>
      </c>
      <c r="C86" s="31" t="s">
        <v>968</v>
      </c>
      <c r="D86" s="31" t="s">
        <v>859</v>
      </c>
      <c r="E86" s="31" t="s">
        <v>576</v>
      </c>
      <c r="F86" s="90">
        <v>2019709</v>
      </c>
      <c r="G86" s="32">
        <v>2.31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44578</v>
      </c>
      <c r="B87" s="32">
        <v>526622</v>
      </c>
      <c r="C87" s="31" t="s">
        <v>968</v>
      </c>
      <c r="D87" s="31" t="s">
        <v>859</v>
      </c>
      <c r="E87" s="31" t="s">
        <v>577</v>
      </c>
      <c r="F87" s="90">
        <v>27444</v>
      </c>
      <c r="G87" s="32">
        <v>2.31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44578</v>
      </c>
      <c r="B88" s="32">
        <v>514332</v>
      </c>
      <c r="C88" s="31" t="s">
        <v>1120</v>
      </c>
      <c r="D88" s="31" t="s">
        <v>1121</v>
      </c>
      <c r="E88" s="31" t="s">
        <v>577</v>
      </c>
      <c r="F88" s="90">
        <v>27000</v>
      </c>
      <c r="G88" s="32">
        <v>23.62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44578</v>
      </c>
      <c r="B89" s="32">
        <v>540243</v>
      </c>
      <c r="C89" s="31" t="s">
        <v>1122</v>
      </c>
      <c r="D89" s="31" t="s">
        <v>1123</v>
      </c>
      <c r="E89" s="31" t="s">
        <v>577</v>
      </c>
      <c r="F89" s="90">
        <v>23742</v>
      </c>
      <c r="G89" s="32">
        <v>33.6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44578</v>
      </c>
      <c r="B90" s="32">
        <v>538537</v>
      </c>
      <c r="C90" s="31" t="s">
        <v>1124</v>
      </c>
      <c r="D90" s="31" t="s">
        <v>1125</v>
      </c>
      <c r="E90" s="31" t="s">
        <v>577</v>
      </c>
      <c r="F90" s="90">
        <v>100000</v>
      </c>
      <c r="G90" s="32">
        <v>2.82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44578</v>
      </c>
      <c r="B91" s="32">
        <v>540159</v>
      </c>
      <c r="C91" s="31" t="s">
        <v>1126</v>
      </c>
      <c r="D91" s="31" t="s">
        <v>1127</v>
      </c>
      <c r="E91" s="31" t="s">
        <v>576</v>
      </c>
      <c r="F91" s="90">
        <v>125000</v>
      </c>
      <c r="G91" s="32">
        <v>12.8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44578</v>
      </c>
      <c r="B92" s="32">
        <v>540159</v>
      </c>
      <c r="C92" s="31" t="s">
        <v>1126</v>
      </c>
      <c r="D92" s="31" t="s">
        <v>1128</v>
      </c>
      <c r="E92" s="31" t="s">
        <v>577</v>
      </c>
      <c r="F92" s="90">
        <v>125000</v>
      </c>
      <c r="G92" s="32">
        <v>12.8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44578</v>
      </c>
      <c r="B93" s="32">
        <v>536659</v>
      </c>
      <c r="C93" s="31" t="s">
        <v>1129</v>
      </c>
      <c r="D93" s="31" t="s">
        <v>1130</v>
      </c>
      <c r="E93" s="31" t="s">
        <v>577</v>
      </c>
      <c r="F93" s="90">
        <v>35000</v>
      </c>
      <c r="G93" s="32">
        <v>25.5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44578</v>
      </c>
      <c r="B94" s="32">
        <v>590070</v>
      </c>
      <c r="C94" s="31" t="s">
        <v>1131</v>
      </c>
      <c r="D94" s="31" t="s">
        <v>1132</v>
      </c>
      <c r="E94" s="31" t="s">
        <v>577</v>
      </c>
      <c r="F94" s="90">
        <v>573940</v>
      </c>
      <c r="G94" s="32">
        <v>2.04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44578</v>
      </c>
      <c r="B95" s="32">
        <v>531869</v>
      </c>
      <c r="C95" s="31" t="s">
        <v>1133</v>
      </c>
      <c r="D95" s="31" t="s">
        <v>1134</v>
      </c>
      <c r="E95" s="31" t="s">
        <v>577</v>
      </c>
      <c r="F95" s="90">
        <v>120000</v>
      </c>
      <c r="G95" s="32">
        <v>49.9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44578</v>
      </c>
      <c r="B96" s="32">
        <v>531869</v>
      </c>
      <c r="C96" s="31" t="s">
        <v>1133</v>
      </c>
      <c r="D96" s="31" t="s">
        <v>1135</v>
      </c>
      <c r="E96" s="31" t="s">
        <v>577</v>
      </c>
      <c r="F96" s="90">
        <v>175000</v>
      </c>
      <c r="G96" s="32">
        <v>49.9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44578</v>
      </c>
      <c r="B97" s="32">
        <v>531869</v>
      </c>
      <c r="C97" s="31" t="s">
        <v>1133</v>
      </c>
      <c r="D97" s="31" t="s">
        <v>1136</v>
      </c>
      <c r="E97" s="31" t="s">
        <v>577</v>
      </c>
      <c r="F97" s="90">
        <v>175000</v>
      </c>
      <c r="G97" s="32">
        <v>49.9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44578</v>
      </c>
      <c r="B98" s="32">
        <v>531893</v>
      </c>
      <c r="C98" s="31" t="s">
        <v>1137</v>
      </c>
      <c r="D98" s="31" t="s">
        <v>1138</v>
      </c>
      <c r="E98" s="31" t="s">
        <v>576</v>
      </c>
      <c r="F98" s="90">
        <v>211973</v>
      </c>
      <c r="G98" s="32">
        <v>16.53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44578</v>
      </c>
      <c r="B99" s="32">
        <v>516110</v>
      </c>
      <c r="C99" s="31" t="s">
        <v>1139</v>
      </c>
      <c r="D99" s="31" t="s">
        <v>1140</v>
      </c>
      <c r="E99" s="31" t="s">
        <v>577</v>
      </c>
      <c r="F99" s="90">
        <v>200000</v>
      </c>
      <c r="G99" s="32">
        <v>22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44578</v>
      </c>
      <c r="B100" s="32">
        <v>542753</v>
      </c>
      <c r="C100" s="31" t="s">
        <v>1141</v>
      </c>
      <c r="D100" s="31" t="s">
        <v>1142</v>
      </c>
      <c r="E100" s="31" t="s">
        <v>576</v>
      </c>
      <c r="F100" s="90">
        <v>5000000</v>
      </c>
      <c r="G100" s="32">
        <v>19.71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44578</v>
      </c>
      <c r="B101" s="32">
        <v>542753</v>
      </c>
      <c r="C101" s="31" t="s">
        <v>1141</v>
      </c>
      <c r="D101" s="31" t="s">
        <v>1111</v>
      </c>
      <c r="E101" s="31" t="s">
        <v>576</v>
      </c>
      <c r="F101" s="90">
        <v>40416</v>
      </c>
      <c r="G101" s="32">
        <v>18.670000000000002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44578</v>
      </c>
      <c r="B102" s="32">
        <v>542753</v>
      </c>
      <c r="C102" s="31" t="s">
        <v>1141</v>
      </c>
      <c r="D102" s="31" t="s">
        <v>1111</v>
      </c>
      <c r="E102" s="31" t="s">
        <v>577</v>
      </c>
      <c r="F102" s="90">
        <v>2000017</v>
      </c>
      <c r="G102" s="32">
        <v>19.55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44578</v>
      </c>
      <c r="B103" s="32">
        <v>530525</v>
      </c>
      <c r="C103" s="31" t="s">
        <v>1021</v>
      </c>
      <c r="D103" s="31" t="s">
        <v>859</v>
      </c>
      <c r="E103" s="31" t="s">
        <v>577</v>
      </c>
      <c r="F103" s="90">
        <v>51891</v>
      </c>
      <c r="G103" s="32">
        <v>12.67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44578</v>
      </c>
      <c r="B104" s="32">
        <v>539833</v>
      </c>
      <c r="C104" s="31" t="s">
        <v>1143</v>
      </c>
      <c r="D104" s="31" t="s">
        <v>859</v>
      </c>
      <c r="E104" s="31" t="s">
        <v>576</v>
      </c>
      <c r="F104" s="90">
        <v>434298</v>
      </c>
      <c r="G104" s="32">
        <v>0.56000000000000005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44578</v>
      </c>
      <c r="B105" s="32">
        <v>539494</v>
      </c>
      <c r="C105" s="31" t="s">
        <v>1144</v>
      </c>
      <c r="D105" s="31" t="s">
        <v>1145</v>
      </c>
      <c r="E105" s="31" t="s">
        <v>577</v>
      </c>
      <c r="F105" s="90">
        <v>441772</v>
      </c>
      <c r="G105" s="32">
        <v>9.33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44578</v>
      </c>
      <c r="B106" s="32">
        <v>539217</v>
      </c>
      <c r="C106" s="31" t="s">
        <v>939</v>
      </c>
      <c r="D106" s="31" t="s">
        <v>859</v>
      </c>
      <c r="E106" s="31" t="s">
        <v>576</v>
      </c>
      <c r="F106" s="90">
        <v>368989</v>
      </c>
      <c r="G106" s="32">
        <v>2.0099999999999998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44578</v>
      </c>
      <c r="B107" s="32">
        <v>539217</v>
      </c>
      <c r="C107" s="31" t="s">
        <v>939</v>
      </c>
      <c r="D107" s="31" t="s">
        <v>859</v>
      </c>
      <c r="E107" s="31" t="s">
        <v>577</v>
      </c>
      <c r="F107" s="90">
        <v>2497132</v>
      </c>
      <c r="G107" s="32">
        <v>2.11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44578</v>
      </c>
      <c r="B108" s="32">
        <v>539026</v>
      </c>
      <c r="C108" s="31" t="s">
        <v>1146</v>
      </c>
      <c r="D108" s="31" t="s">
        <v>1147</v>
      </c>
      <c r="E108" s="31" t="s">
        <v>576</v>
      </c>
      <c r="F108" s="90">
        <v>24000</v>
      </c>
      <c r="G108" s="32">
        <v>8.9600000000000009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44578</v>
      </c>
      <c r="B109" s="32">
        <v>539026</v>
      </c>
      <c r="C109" s="31" t="s">
        <v>1146</v>
      </c>
      <c r="D109" s="31" t="s">
        <v>1147</v>
      </c>
      <c r="E109" s="31" t="s">
        <v>577</v>
      </c>
      <c r="F109" s="90">
        <v>16000</v>
      </c>
      <c r="G109" s="32">
        <v>9.81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44578</v>
      </c>
      <c r="B110" s="32">
        <v>539026</v>
      </c>
      <c r="C110" s="31" t="s">
        <v>1146</v>
      </c>
      <c r="D110" s="31" t="s">
        <v>1148</v>
      </c>
      <c r="E110" s="31" t="s">
        <v>577</v>
      </c>
      <c r="F110" s="90">
        <v>32000</v>
      </c>
      <c r="G110" s="32">
        <v>9.02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44578</v>
      </c>
      <c r="B111" s="32">
        <v>530611</v>
      </c>
      <c r="C111" s="31" t="s">
        <v>1149</v>
      </c>
      <c r="D111" s="31" t="s">
        <v>1034</v>
      </c>
      <c r="E111" s="31" t="s">
        <v>577</v>
      </c>
      <c r="F111" s="90">
        <v>879485</v>
      </c>
      <c r="G111" s="32">
        <v>0.64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44578</v>
      </c>
      <c r="B112" s="32">
        <v>530611</v>
      </c>
      <c r="C112" s="31" t="s">
        <v>1149</v>
      </c>
      <c r="D112" s="31" t="s">
        <v>859</v>
      </c>
      <c r="E112" s="31" t="s">
        <v>576</v>
      </c>
      <c r="F112" s="90">
        <v>1000000</v>
      </c>
      <c r="G112" s="32">
        <v>0.69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44578</v>
      </c>
      <c r="B113" s="32">
        <v>530611</v>
      </c>
      <c r="C113" s="31" t="s">
        <v>1149</v>
      </c>
      <c r="D113" s="31" t="s">
        <v>1150</v>
      </c>
      <c r="E113" s="31" t="s">
        <v>577</v>
      </c>
      <c r="F113" s="90">
        <v>1000000</v>
      </c>
      <c r="G113" s="32">
        <v>0.69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44578</v>
      </c>
      <c r="B114" s="32">
        <v>539117</v>
      </c>
      <c r="C114" s="31" t="s">
        <v>1151</v>
      </c>
      <c r="D114" s="31" t="s">
        <v>1152</v>
      </c>
      <c r="E114" s="31" t="s">
        <v>576</v>
      </c>
      <c r="F114" s="90">
        <v>65000</v>
      </c>
      <c r="G114" s="32">
        <v>15.2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44578</v>
      </c>
      <c r="B115" s="32">
        <v>539117</v>
      </c>
      <c r="C115" s="31" t="s">
        <v>1151</v>
      </c>
      <c r="D115" s="31" t="s">
        <v>1153</v>
      </c>
      <c r="E115" s="31" t="s">
        <v>577</v>
      </c>
      <c r="F115" s="90">
        <v>83369</v>
      </c>
      <c r="G115" s="32">
        <v>15.21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44578</v>
      </c>
      <c r="B116" s="32">
        <v>539835</v>
      </c>
      <c r="C116" s="31" t="s">
        <v>1154</v>
      </c>
      <c r="D116" s="31" t="s">
        <v>1155</v>
      </c>
      <c r="E116" s="31" t="s">
        <v>577</v>
      </c>
      <c r="F116" s="90">
        <v>32801</v>
      </c>
      <c r="G116" s="32">
        <v>60.14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44578</v>
      </c>
      <c r="B117" s="32">
        <v>539835</v>
      </c>
      <c r="C117" s="31" t="s">
        <v>1154</v>
      </c>
      <c r="D117" s="31" t="s">
        <v>1156</v>
      </c>
      <c r="E117" s="31" t="s">
        <v>577</v>
      </c>
      <c r="F117" s="90">
        <v>20000</v>
      </c>
      <c r="G117" s="32">
        <v>56.1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44578</v>
      </c>
      <c r="B118" s="32">
        <v>539835</v>
      </c>
      <c r="C118" s="31" t="s">
        <v>1154</v>
      </c>
      <c r="D118" s="31" t="s">
        <v>1157</v>
      </c>
      <c r="E118" s="31" t="s">
        <v>577</v>
      </c>
      <c r="F118" s="90">
        <v>27000</v>
      </c>
      <c r="G118" s="32">
        <v>56.54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44578</v>
      </c>
      <c r="B119" s="32">
        <v>539835</v>
      </c>
      <c r="C119" s="31" t="s">
        <v>1154</v>
      </c>
      <c r="D119" s="31" t="s">
        <v>859</v>
      </c>
      <c r="E119" s="31" t="s">
        <v>576</v>
      </c>
      <c r="F119" s="90">
        <v>50000</v>
      </c>
      <c r="G119" s="32">
        <v>56.1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44578</v>
      </c>
      <c r="B120" s="32">
        <v>539835</v>
      </c>
      <c r="C120" s="31" t="s">
        <v>1154</v>
      </c>
      <c r="D120" s="31" t="s">
        <v>859</v>
      </c>
      <c r="E120" s="31" t="s">
        <v>577</v>
      </c>
      <c r="F120" s="90">
        <v>25000</v>
      </c>
      <c r="G120" s="32">
        <v>62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44578</v>
      </c>
      <c r="B121" s="32">
        <v>539041</v>
      </c>
      <c r="C121" s="31" t="s">
        <v>1158</v>
      </c>
      <c r="D121" s="31" t="s">
        <v>1159</v>
      </c>
      <c r="E121" s="31" t="s">
        <v>576</v>
      </c>
      <c r="F121" s="90">
        <v>62500</v>
      </c>
      <c r="G121" s="32">
        <v>5.97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44578</v>
      </c>
      <c r="B122" s="32">
        <v>538607</v>
      </c>
      <c r="C122" s="31" t="s">
        <v>1160</v>
      </c>
      <c r="D122" s="31" t="s">
        <v>1161</v>
      </c>
      <c r="E122" s="31" t="s">
        <v>577</v>
      </c>
      <c r="F122" s="90">
        <v>1275000</v>
      </c>
      <c r="G122" s="32">
        <v>6.13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44578</v>
      </c>
      <c r="B123" s="32">
        <v>538607</v>
      </c>
      <c r="C123" s="31" t="s">
        <v>1160</v>
      </c>
      <c r="D123" s="31" t="s">
        <v>1162</v>
      </c>
      <c r="E123" s="31" t="s">
        <v>577</v>
      </c>
      <c r="F123" s="90">
        <v>1275000</v>
      </c>
      <c r="G123" s="32">
        <v>6.35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44578</v>
      </c>
      <c r="B124" s="32">
        <v>534755</v>
      </c>
      <c r="C124" s="31" t="s">
        <v>1163</v>
      </c>
      <c r="D124" s="31" t="s">
        <v>1164</v>
      </c>
      <c r="E124" s="31" t="s">
        <v>577</v>
      </c>
      <c r="F124" s="90">
        <v>376370</v>
      </c>
      <c r="G124" s="32">
        <v>2.95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44578</v>
      </c>
      <c r="B125" s="32">
        <v>512175</v>
      </c>
      <c r="C125" s="31" t="s">
        <v>1165</v>
      </c>
      <c r="D125" s="31" t="s">
        <v>924</v>
      </c>
      <c r="E125" s="31" t="s">
        <v>576</v>
      </c>
      <c r="F125" s="90">
        <v>3991528</v>
      </c>
      <c r="G125" s="32">
        <v>12.63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44578</v>
      </c>
      <c r="B126" s="32">
        <v>512175</v>
      </c>
      <c r="C126" s="31" t="s">
        <v>1165</v>
      </c>
      <c r="D126" s="31" t="s">
        <v>924</v>
      </c>
      <c r="E126" s="31" t="s">
        <v>577</v>
      </c>
      <c r="F126" s="90">
        <v>3511528</v>
      </c>
      <c r="G126" s="32">
        <v>12.74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44578</v>
      </c>
      <c r="B127" s="32">
        <v>512175</v>
      </c>
      <c r="C127" s="31" t="s">
        <v>1165</v>
      </c>
      <c r="D127" s="31" t="s">
        <v>1166</v>
      </c>
      <c r="E127" s="31" t="s">
        <v>576</v>
      </c>
      <c r="F127" s="90">
        <v>765939</v>
      </c>
      <c r="G127" s="32">
        <v>12.64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44578</v>
      </c>
      <c r="B128" s="32">
        <v>512175</v>
      </c>
      <c r="C128" s="31" t="s">
        <v>1165</v>
      </c>
      <c r="D128" s="31" t="s">
        <v>1166</v>
      </c>
      <c r="E128" s="31" t="s">
        <v>577</v>
      </c>
      <c r="F128" s="90">
        <v>765939</v>
      </c>
      <c r="G128" s="32">
        <v>12.74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44578</v>
      </c>
      <c r="B129" s="32">
        <v>512175</v>
      </c>
      <c r="C129" s="31" t="s">
        <v>1165</v>
      </c>
      <c r="D129" s="31" t="s">
        <v>1167</v>
      </c>
      <c r="E129" s="31" t="s">
        <v>577</v>
      </c>
      <c r="F129" s="90">
        <v>640000</v>
      </c>
      <c r="G129" s="32">
        <v>12.61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44578</v>
      </c>
      <c r="B130" s="32">
        <v>512175</v>
      </c>
      <c r="C130" s="31" t="s">
        <v>1165</v>
      </c>
      <c r="D130" s="31" t="s">
        <v>1168</v>
      </c>
      <c r="E130" s="31" t="s">
        <v>577</v>
      </c>
      <c r="F130" s="90">
        <v>265247</v>
      </c>
      <c r="G130" s="32">
        <v>12.56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44578</v>
      </c>
      <c r="B131" s="32">
        <v>512175</v>
      </c>
      <c r="C131" s="31" t="s">
        <v>1165</v>
      </c>
      <c r="D131" s="31" t="s">
        <v>1169</v>
      </c>
      <c r="E131" s="31" t="s">
        <v>577</v>
      </c>
      <c r="F131" s="90">
        <v>294750</v>
      </c>
      <c r="G131" s="32">
        <v>12.52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44578</v>
      </c>
      <c r="B132" s="32">
        <v>512175</v>
      </c>
      <c r="C132" s="31" t="s">
        <v>1165</v>
      </c>
      <c r="D132" s="31" t="s">
        <v>1170</v>
      </c>
      <c r="E132" s="31" t="s">
        <v>577</v>
      </c>
      <c r="F132" s="90">
        <v>300000</v>
      </c>
      <c r="G132" s="32">
        <v>12.55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44578</v>
      </c>
      <c r="B133" s="32">
        <v>512175</v>
      </c>
      <c r="C133" s="31" t="s">
        <v>1165</v>
      </c>
      <c r="D133" s="31" t="s">
        <v>1171</v>
      </c>
      <c r="E133" s="31" t="s">
        <v>577</v>
      </c>
      <c r="F133" s="90">
        <v>388836</v>
      </c>
      <c r="G133" s="32">
        <v>12.61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44578</v>
      </c>
      <c r="B134" s="32">
        <v>512175</v>
      </c>
      <c r="C134" s="31" t="s">
        <v>1165</v>
      </c>
      <c r="D134" s="31" t="s">
        <v>1172</v>
      </c>
      <c r="E134" s="31" t="s">
        <v>577</v>
      </c>
      <c r="F134" s="90">
        <v>725445</v>
      </c>
      <c r="G134" s="32">
        <v>12.64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44578</v>
      </c>
      <c r="B135" s="32">
        <v>512175</v>
      </c>
      <c r="C135" s="31" t="s">
        <v>1165</v>
      </c>
      <c r="D135" s="31" t="s">
        <v>1173</v>
      </c>
      <c r="E135" s="31" t="s">
        <v>577</v>
      </c>
      <c r="F135" s="90">
        <v>2000000</v>
      </c>
      <c r="G135" s="32">
        <v>12.71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44578</v>
      </c>
      <c r="B136" s="32">
        <v>512175</v>
      </c>
      <c r="C136" s="31" t="s">
        <v>1165</v>
      </c>
      <c r="D136" s="31" t="s">
        <v>1174</v>
      </c>
      <c r="E136" s="31" t="s">
        <v>576</v>
      </c>
      <c r="F136" s="90">
        <v>286500</v>
      </c>
      <c r="G136" s="32">
        <v>12.73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44578</v>
      </c>
      <c r="B137" s="32">
        <v>512175</v>
      </c>
      <c r="C137" s="31" t="s">
        <v>1165</v>
      </c>
      <c r="D137" s="31" t="s">
        <v>1174</v>
      </c>
      <c r="E137" s="31" t="s">
        <v>577</v>
      </c>
      <c r="F137" s="90">
        <v>286500</v>
      </c>
      <c r="G137" s="32">
        <v>12.72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44578</v>
      </c>
      <c r="B138" s="32">
        <v>537524</v>
      </c>
      <c r="C138" s="31" t="s">
        <v>1175</v>
      </c>
      <c r="D138" s="31" t="s">
        <v>859</v>
      </c>
      <c r="E138" s="31" t="s">
        <v>577</v>
      </c>
      <c r="F138" s="90">
        <v>775000</v>
      </c>
      <c r="G138" s="32">
        <v>1.94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44578</v>
      </c>
      <c r="B139" s="32">
        <v>534741</v>
      </c>
      <c r="C139" s="31" t="s">
        <v>1176</v>
      </c>
      <c r="D139" s="31" t="s">
        <v>859</v>
      </c>
      <c r="E139" s="31" t="s">
        <v>576</v>
      </c>
      <c r="F139" s="90">
        <v>5210285</v>
      </c>
      <c r="G139" s="32">
        <v>2.9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44578</v>
      </c>
      <c r="B140" s="32">
        <v>534741</v>
      </c>
      <c r="C140" s="31" t="s">
        <v>1176</v>
      </c>
      <c r="D140" s="31" t="s">
        <v>859</v>
      </c>
      <c r="E140" s="31" t="s">
        <v>577</v>
      </c>
      <c r="F140" s="90">
        <v>1</v>
      </c>
      <c r="G140" s="32">
        <v>3.2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44578</v>
      </c>
      <c r="B141" s="32">
        <v>541445</v>
      </c>
      <c r="C141" s="31" t="s">
        <v>1177</v>
      </c>
      <c r="D141" s="31" t="s">
        <v>1178</v>
      </c>
      <c r="E141" s="31" t="s">
        <v>577</v>
      </c>
      <c r="F141" s="90">
        <v>75200</v>
      </c>
      <c r="G141" s="32">
        <v>59.16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44578</v>
      </c>
      <c r="B142" s="32">
        <v>538970</v>
      </c>
      <c r="C142" s="31" t="s">
        <v>1179</v>
      </c>
      <c r="D142" s="31" t="s">
        <v>1111</v>
      </c>
      <c r="E142" s="31" t="s">
        <v>576</v>
      </c>
      <c r="F142" s="90">
        <v>1275000</v>
      </c>
      <c r="G142" s="32">
        <v>97.97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44578</v>
      </c>
      <c r="B143" s="32">
        <v>538970</v>
      </c>
      <c r="C143" s="31" t="s">
        <v>1179</v>
      </c>
      <c r="D143" s="31" t="s">
        <v>1111</v>
      </c>
      <c r="E143" s="31" t="s">
        <v>577</v>
      </c>
      <c r="F143" s="90">
        <v>1309404</v>
      </c>
      <c r="G143" s="32">
        <v>96.99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44578</v>
      </c>
      <c r="B144" s="32">
        <v>543436</v>
      </c>
      <c r="C144" s="31" t="s">
        <v>1180</v>
      </c>
      <c r="D144" s="31" t="s">
        <v>1181</v>
      </c>
      <c r="E144" s="31" t="s">
        <v>576</v>
      </c>
      <c r="F144" s="90">
        <v>3200</v>
      </c>
      <c r="G144" s="32">
        <v>202.95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44578</v>
      </c>
      <c r="B145" s="32">
        <v>543436</v>
      </c>
      <c r="C145" s="31" t="s">
        <v>1180</v>
      </c>
      <c r="D145" s="31" t="s">
        <v>969</v>
      </c>
      <c r="E145" s="31" t="s">
        <v>576</v>
      </c>
      <c r="F145" s="90">
        <v>2400</v>
      </c>
      <c r="G145" s="32">
        <v>200.6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44578</v>
      </c>
      <c r="B146" s="32">
        <v>543436</v>
      </c>
      <c r="C146" s="31" t="s">
        <v>1180</v>
      </c>
      <c r="D146" s="31" t="s">
        <v>969</v>
      </c>
      <c r="E146" s="31" t="s">
        <v>577</v>
      </c>
      <c r="F146" s="90">
        <v>4000</v>
      </c>
      <c r="G146" s="32">
        <v>200.02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44578</v>
      </c>
      <c r="B147" s="32">
        <v>543436</v>
      </c>
      <c r="C147" s="31" t="s">
        <v>1180</v>
      </c>
      <c r="D147" s="31" t="s">
        <v>1182</v>
      </c>
      <c r="E147" s="31" t="s">
        <v>576</v>
      </c>
      <c r="F147" s="90">
        <v>2400</v>
      </c>
      <c r="G147" s="32">
        <v>196.13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44578</v>
      </c>
      <c r="B148" s="32" t="s">
        <v>1022</v>
      </c>
      <c r="C148" s="31" t="s">
        <v>1023</v>
      </c>
      <c r="D148" s="31" t="s">
        <v>1183</v>
      </c>
      <c r="E148" s="31" t="s">
        <v>576</v>
      </c>
      <c r="F148" s="90">
        <v>57406</v>
      </c>
      <c r="G148" s="32">
        <v>129.15</v>
      </c>
      <c r="H148" s="32" t="s">
        <v>946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44578</v>
      </c>
      <c r="B149" s="32" t="s">
        <v>1184</v>
      </c>
      <c r="C149" s="31" t="s">
        <v>1185</v>
      </c>
      <c r="D149" s="31" t="s">
        <v>995</v>
      </c>
      <c r="E149" s="31" t="s">
        <v>576</v>
      </c>
      <c r="F149" s="90">
        <v>70553</v>
      </c>
      <c r="G149" s="32">
        <v>99.59</v>
      </c>
      <c r="H149" s="32" t="s">
        <v>946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44578</v>
      </c>
      <c r="B150" s="32" t="s">
        <v>1184</v>
      </c>
      <c r="C150" s="31" t="s">
        <v>1185</v>
      </c>
      <c r="D150" s="31" t="s">
        <v>1186</v>
      </c>
      <c r="E150" s="31" t="s">
        <v>576</v>
      </c>
      <c r="F150" s="90">
        <v>161922</v>
      </c>
      <c r="G150" s="32">
        <v>100.45</v>
      </c>
      <c r="H150" s="32" t="s">
        <v>946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44578</v>
      </c>
      <c r="B151" s="32" t="s">
        <v>1184</v>
      </c>
      <c r="C151" s="31" t="s">
        <v>1185</v>
      </c>
      <c r="D151" s="31" t="s">
        <v>941</v>
      </c>
      <c r="E151" s="31" t="s">
        <v>576</v>
      </c>
      <c r="F151" s="90">
        <v>205722</v>
      </c>
      <c r="G151" s="32">
        <v>100.86</v>
      </c>
      <c r="H151" s="32" t="s">
        <v>946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44578</v>
      </c>
      <c r="B152" s="32" t="s">
        <v>1187</v>
      </c>
      <c r="C152" s="31" t="s">
        <v>1188</v>
      </c>
      <c r="D152" s="31" t="s">
        <v>1189</v>
      </c>
      <c r="E152" s="31" t="s">
        <v>576</v>
      </c>
      <c r="F152" s="90">
        <v>67456</v>
      </c>
      <c r="G152" s="32">
        <v>169.78</v>
      </c>
      <c r="H152" s="32" t="s">
        <v>946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44578</v>
      </c>
      <c r="B153" s="32" t="s">
        <v>726</v>
      </c>
      <c r="C153" s="31" t="s">
        <v>1190</v>
      </c>
      <c r="D153" s="31" t="s">
        <v>1191</v>
      </c>
      <c r="E153" s="31" t="s">
        <v>576</v>
      </c>
      <c r="F153" s="90">
        <v>1070806</v>
      </c>
      <c r="G153" s="32">
        <v>120.8</v>
      </c>
      <c r="H153" s="32" t="s">
        <v>946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44578</v>
      </c>
      <c r="B154" s="32" t="s">
        <v>1192</v>
      </c>
      <c r="C154" s="31" t="s">
        <v>1193</v>
      </c>
      <c r="D154" s="31" t="s">
        <v>941</v>
      </c>
      <c r="E154" s="31" t="s">
        <v>576</v>
      </c>
      <c r="F154" s="90">
        <v>125782</v>
      </c>
      <c r="G154" s="32">
        <v>138.93</v>
      </c>
      <c r="H154" s="32" t="s">
        <v>946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44578</v>
      </c>
      <c r="B155" s="32" t="s">
        <v>1192</v>
      </c>
      <c r="C155" s="31" t="s">
        <v>1193</v>
      </c>
      <c r="D155" s="31" t="s">
        <v>1186</v>
      </c>
      <c r="E155" s="31" t="s">
        <v>576</v>
      </c>
      <c r="F155" s="90">
        <v>114344</v>
      </c>
      <c r="G155" s="32">
        <v>138.68</v>
      </c>
      <c r="H155" s="32" t="s">
        <v>946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44578</v>
      </c>
      <c r="B156" s="32" t="s">
        <v>1194</v>
      </c>
      <c r="C156" s="31" t="s">
        <v>1195</v>
      </c>
      <c r="D156" s="31" t="s">
        <v>859</v>
      </c>
      <c r="E156" s="31" t="s">
        <v>576</v>
      </c>
      <c r="F156" s="90">
        <v>547660</v>
      </c>
      <c r="G156" s="32">
        <v>6.65</v>
      </c>
      <c r="H156" s="32" t="s">
        <v>946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44578</v>
      </c>
      <c r="B157" s="32" t="s">
        <v>1027</v>
      </c>
      <c r="C157" s="31" t="s">
        <v>1028</v>
      </c>
      <c r="D157" s="31" t="s">
        <v>1196</v>
      </c>
      <c r="E157" s="31" t="s">
        <v>576</v>
      </c>
      <c r="F157" s="90">
        <v>1082813</v>
      </c>
      <c r="G157" s="32">
        <v>71.099999999999994</v>
      </c>
      <c r="H157" s="32" t="s">
        <v>946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44578</v>
      </c>
      <c r="B158" s="32" t="s">
        <v>1027</v>
      </c>
      <c r="C158" s="31" t="s">
        <v>1028</v>
      </c>
      <c r="D158" s="31" t="s">
        <v>1032</v>
      </c>
      <c r="E158" s="31" t="s">
        <v>576</v>
      </c>
      <c r="F158" s="90">
        <v>2144885</v>
      </c>
      <c r="G158" s="32">
        <v>70.959999999999994</v>
      </c>
      <c r="H158" s="32" t="s">
        <v>946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44578</v>
      </c>
      <c r="B159" s="32" t="s">
        <v>1027</v>
      </c>
      <c r="C159" s="31" t="s">
        <v>1028</v>
      </c>
      <c r="D159" s="31" t="s">
        <v>1197</v>
      </c>
      <c r="E159" s="31" t="s">
        <v>576</v>
      </c>
      <c r="F159" s="90">
        <v>910154</v>
      </c>
      <c r="G159" s="32">
        <v>68.22</v>
      </c>
      <c r="H159" s="32" t="s">
        <v>946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44578</v>
      </c>
      <c r="B160" s="32" t="s">
        <v>1027</v>
      </c>
      <c r="C160" s="31" t="s">
        <v>1028</v>
      </c>
      <c r="D160" s="31" t="s">
        <v>1198</v>
      </c>
      <c r="E160" s="31" t="s">
        <v>576</v>
      </c>
      <c r="F160" s="90">
        <v>1472545</v>
      </c>
      <c r="G160" s="32">
        <v>68.67</v>
      </c>
      <c r="H160" s="32" t="s">
        <v>946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44578</v>
      </c>
      <c r="B161" s="32" t="s">
        <v>1027</v>
      </c>
      <c r="C161" s="31" t="s">
        <v>1028</v>
      </c>
      <c r="D161" s="31" t="s">
        <v>1199</v>
      </c>
      <c r="E161" s="31" t="s">
        <v>576</v>
      </c>
      <c r="F161" s="90">
        <v>1300000</v>
      </c>
      <c r="G161" s="32">
        <v>70.83</v>
      </c>
      <c r="H161" s="32" t="s">
        <v>946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44578</v>
      </c>
      <c r="B162" s="32" t="s">
        <v>1027</v>
      </c>
      <c r="C162" s="31" t="s">
        <v>1028</v>
      </c>
      <c r="D162" s="31" t="s">
        <v>1200</v>
      </c>
      <c r="E162" s="31" t="s">
        <v>576</v>
      </c>
      <c r="F162" s="90">
        <v>840000</v>
      </c>
      <c r="G162" s="32">
        <v>71.8</v>
      </c>
      <c r="H162" s="32" t="s">
        <v>946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44578</v>
      </c>
      <c r="B163" s="32" t="s">
        <v>1027</v>
      </c>
      <c r="C163" s="31" t="s">
        <v>1028</v>
      </c>
      <c r="D163" s="31" t="s">
        <v>859</v>
      </c>
      <c r="E163" s="31" t="s">
        <v>576</v>
      </c>
      <c r="F163" s="90">
        <v>1444021</v>
      </c>
      <c r="G163" s="32">
        <v>71.38</v>
      </c>
      <c r="H163" s="32" t="s">
        <v>946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44578</v>
      </c>
      <c r="B164" s="32" t="s">
        <v>1027</v>
      </c>
      <c r="C164" s="31" t="s">
        <v>1028</v>
      </c>
      <c r="D164" s="31" t="s">
        <v>1201</v>
      </c>
      <c r="E164" s="31" t="s">
        <v>576</v>
      </c>
      <c r="F164" s="90">
        <v>4520009</v>
      </c>
      <c r="G164" s="32">
        <v>70.45</v>
      </c>
      <c r="H164" s="32" t="s">
        <v>946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44578</v>
      </c>
      <c r="B165" s="32" t="s">
        <v>1029</v>
      </c>
      <c r="C165" s="31" t="s">
        <v>1030</v>
      </c>
      <c r="D165" s="31" t="s">
        <v>1031</v>
      </c>
      <c r="E165" s="31" t="s">
        <v>576</v>
      </c>
      <c r="F165" s="90">
        <v>78000</v>
      </c>
      <c r="G165" s="32">
        <v>128.05000000000001</v>
      </c>
      <c r="H165" s="32" t="s">
        <v>946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44578</v>
      </c>
      <c r="B166" s="32" t="s">
        <v>1202</v>
      </c>
      <c r="C166" s="31" t="s">
        <v>1203</v>
      </c>
      <c r="D166" s="31" t="s">
        <v>1204</v>
      </c>
      <c r="E166" s="31" t="s">
        <v>576</v>
      </c>
      <c r="F166" s="90">
        <v>4200</v>
      </c>
      <c r="G166" s="32">
        <v>216.5</v>
      </c>
      <c r="H166" s="32" t="s">
        <v>946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44578</v>
      </c>
      <c r="B167" s="32" t="s">
        <v>1202</v>
      </c>
      <c r="C167" s="31" t="s">
        <v>1203</v>
      </c>
      <c r="D167" s="31" t="s">
        <v>1205</v>
      </c>
      <c r="E167" s="31" t="s">
        <v>576</v>
      </c>
      <c r="F167" s="90">
        <v>25200</v>
      </c>
      <c r="G167" s="32">
        <v>225</v>
      </c>
      <c r="H167" s="32" t="s">
        <v>946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44578</v>
      </c>
      <c r="B168" s="32" t="s">
        <v>1206</v>
      </c>
      <c r="C168" s="31" t="s">
        <v>1207</v>
      </c>
      <c r="D168" s="31" t="s">
        <v>1208</v>
      </c>
      <c r="E168" s="31" t="s">
        <v>576</v>
      </c>
      <c r="F168" s="90">
        <v>869222</v>
      </c>
      <c r="G168" s="32">
        <v>14.69</v>
      </c>
      <c r="H168" s="32" t="s">
        <v>946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44578</v>
      </c>
      <c r="B169" s="32" t="s">
        <v>1209</v>
      </c>
      <c r="C169" s="31" t="s">
        <v>1210</v>
      </c>
      <c r="D169" s="31" t="s">
        <v>1211</v>
      </c>
      <c r="E169" s="31" t="s">
        <v>576</v>
      </c>
      <c r="F169" s="90">
        <v>60000</v>
      </c>
      <c r="G169" s="32">
        <v>106.25</v>
      </c>
      <c r="H169" s="32" t="s">
        <v>946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44578</v>
      </c>
      <c r="B170" s="32" t="s">
        <v>1209</v>
      </c>
      <c r="C170" s="31" t="s">
        <v>1210</v>
      </c>
      <c r="D170" s="31" t="s">
        <v>1212</v>
      </c>
      <c r="E170" s="31" t="s">
        <v>576</v>
      </c>
      <c r="F170" s="90">
        <v>100000</v>
      </c>
      <c r="G170" s="32">
        <v>106.25</v>
      </c>
      <c r="H170" s="32" t="s">
        <v>946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44578</v>
      </c>
      <c r="B171" s="32" t="s">
        <v>1209</v>
      </c>
      <c r="C171" s="31" t="s">
        <v>1210</v>
      </c>
      <c r="D171" s="31" t="s">
        <v>1213</v>
      </c>
      <c r="E171" s="31" t="s">
        <v>576</v>
      </c>
      <c r="F171" s="90">
        <v>80000</v>
      </c>
      <c r="G171" s="32">
        <v>106.25</v>
      </c>
      <c r="H171" s="32" t="s">
        <v>946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44578</v>
      </c>
      <c r="B172" s="32" t="s">
        <v>938</v>
      </c>
      <c r="C172" s="31" t="s">
        <v>943</v>
      </c>
      <c r="D172" s="31" t="s">
        <v>1033</v>
      </c>
      <c r="E172" s="31" t="s">
        <v>576</v>
      </c>
      <c r="F172" s="90">
        <v>6039000</v>
      </c>
      <c r="G172" s="32">
        <v>6.36</v>
      </c>
      <c r="H172" s="32" t="s">
        <v>946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44578</v>
      </c>
      <c r="B173" s="32" t="s">
        <v>1214</v>
      </c>
      <c r="C173" s="31" t="s">
        <v>1215</v>
      </c>
      <c r="D173" s="31" t="s">
        <v>1159</v>
      </c>
      <c r="E173" s="31" t="s">
        <v>576</v>
      </c>
      <c r="F173" s="90">
        <v>117000</v>
      </c>
      <c r="G173" s="32">
        <v>13.03</v>
      </c>
      <c r="H173" s="32" t="s">
        <v>946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44578</v>
      </c>
      <c r="B174" s="32" t="s">
        <v>1216</v>
      </c>
      <c r="C174" s="31" t="s">
        <v>1217</v>
      </c>
      <c r="D174" s="31" t="s">
        <v>1218</v>
      </c>
      <c r="E174" s="31" t="s">
        <v>576</v>
      </c>
      <c r="F174" s="90">
        <v>2621914</v>
      </c>
      <c r="G174" s="32">
        <v>42.15</v>
      </c>
      <c r="H174" s="32" t="s">
        <v>946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44578</v>
      </c>
      <c r="B175" s="32" t="s">
        <v>1219</v>
      </c>
      <c r="C175" s="31" t="s">
        <v>1220</v>
      </c>
      <c r="D175" s="31" t="s">
        <v>859</v>
      </c>
      <c r="E175" s="31" t="s">
        <v>576</v>
      </c>
      <c r="F175" s="90">
        <v>305003</v>
      </c>
      <c r="G175" s="32">
        <v>30.05</v>
      </c>
      <c r="H175" s="32" t="s">
        <v>946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44578</v>
      </c>
      <c r="B176" s="32" t="s">
        <v>999</v>
      </c>
      <c r="C176" s="31" t="s">
        <v>1000</v>
      </c>
      <c r="D176" s="31" t="s">
        <v>1018</v>
      </c>
      <c r="E176" s="31" t="s">
        <v>576</v>
      </c>
      <c r="F176" s="90">
        <v>294835</v>
      </c>
      <c r="G176" s="32">
        <v>46.23</v>
      </c>
      <c r="H176" s="32" t="s">
        <v>946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44578</v>
      </c>
      <c r="B177" s="32" t="s">
        <v>999</v>
      </c>
      <c r="C177" s="31" t="s">
        <v>1000</v>
      </c>
      <c r="D177" s="31" t="s">
        <v>1017</v>
      </c>
      <c r="E177" s="31" t="s">
        <v>576</v>
      </c>
      <c r="F177" s="90">
        <v>345000</v>
      </c>
      <c r="G177" s="32">
        <v>45.43</v>
      </c>
      <c r="H177" s="32" t="s">
        <v>946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44578</v>
      </c>
      <c r="B178" s="32" t="s">
        <v>1221</v>
      </c>
      <c r="C178" s="31" t="s">
        <v>1222</v>
      </c>
      <c r="D178" s="31" t="s">
        <v>1223</v>
      </c>
      <c r="E178" s="31" t="s">
        <v>576</v>
      </c>
      <c r="F178" s="90">
        <v>38000</v>
      </c>
      <c r="G178" s="32">
        <v>82.7</v>
      </c>
      <c r="H178" s="32" t="s">
        <v>946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44578</v>
      </c>
      <c r="B179" s="32" t="s">
        <v>1224</v>
      </c>
      <c r="C179" s="31" t="s">
        <v>1225</v>
      </c>
      <c r="D179" s="31" t="s">
        <v>1186</v>
      </c>
      <c r="E179" s="31" t="s">
        <v>576</v>
      </c>
      <c r="F179" s="90">
        <v>419790</v>
      </c>
      <c r="G179" s="32">
        <v>741.53</v>
      </c>
      <c r="H179" s="32" t="s">
        <v>946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44578</v>
      </c>
      <c r="B180" s="32" t="s">
        <v>1226</v>
      </c>
      <c r="C180" s="31" t="s">
        <v>1227</v>
      </c>
      <c r="D180" s="31" t="s">
        <v>1228</v>
      </c>
      <c r="E180" s="31" t="s">
        <v>576</v>
      </c>
      <c r="F180" s="90">
        <v>16600</v>
      </c>
      <c r="G180" s="32">
        <v>872.48</v>
      </c>
      <c r="H180" s="32" t="s">
        <v>946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44578</v>
      </c>
      <c r="B181" s="32" t="s">
        <v>1229</v>
      </c>
      <c r="C181" s="31" t="s">
        <v>1230</v>
      </c>
      <c r="D181" s="31" t="s">
        <v>1186</v>
      </c>
      <c r="E181" s="31" t="s">
        <v>576</v>
      </c>
      <c r="F181" s="90">
        <v>82212</v>
      </c>
      <c r="G181" s="32">
        <v>962.37</v>
      </c>
      <c r="H181" s="32" t="s">
        <v>946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44578</v>
      </c>
      <c r="B182" s="32" t="s">
        <v>1231</v>
      </c>
      <c r="C182" s="31" t="s">
        <v>1232</v>
      </c>
      <c r="D182" s="31" t="s">
        <v>940</v>
      </c>
      <c r="E182" s="31" t="s">
        <v>576</v>
      </c>
      <c r="F182" s="90">
        <v>116225</v>
      </c>
      <c r="G182" s="32">
        <v>27.73</v>
      </c>
      <c r="H182" s="32" t="s">
        <v>946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44578</v>
      </c>
      <c r="B183" s="32" t="s">
        <v>1231</v>
      </c>
      <c r="C183" s="31" t="s">
        <v>1232</v>
      </c>
      <c r="D183" s="31" t="s">
        <v>942</v>
      </c>
      <c r="E183" s="31" t="s">
        <v>576</v>
      </c>
      <c r="F183" s="90">
        <v>101008</v>
      </c>
      <c r="G183" s="32">
        <v>27.9</v>
      </c>
      <c r="H183" s="32" t="s">
        <v>946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44578</v>
      </c>
      <c r="B184" s="32" t="s">
        <v>1233</v>
      </c>
      <c r="C184" s="31" t="s">
        <v>1234</v>
      </c>
      <c r="D184" s="31" t="s">
        <v>1235</v>
      </c>
      <c r="E184" s="31" t="s">
        <v>576</v>
      </c>
      <c r="F184" s="90">
        <v>100000</v>
      </c>
      <c r="G184" s="32">
        <v>17.2</v>
      </c>
      <c r="H184" s="32" t="s">
        <v>946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44578</v>
      </c>
      <c r="B185" s="32" t="s">
        <v>1041</v>
      </c>
      <c r="C185" s="31" t="s">
        <v>1042</v>
      </c>
      <c r="D185" s="31" t="s">
        <v>1236</v>
      </c>
      <c r="E185" s="31" t="s">
        <v>576</v>
      </c>
      <c r="F185" s="90">
        <v>406454</v>
      </c>
      <c r="G185" s="32">
        <v>16.850000000000001</v>
      </c>
      <c r="H185" s="32" t="s">
        <v>946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44578</v>
      </c>
      <c r="B186" s="32" t="s">
        <v>1041</v>
      </c>
      <c r="C186" s="31" t="s">
        <v>1042</v>
      </c>
      <c r="D186" s="31" t="s">
        <v>1237</v>
      </c>
      <c r="E186" s="31" t="s">
        <v>576</v>
      </c>
      <c r="F186" s="90">
        <v>500000</v>
      </c>
      <c r="G186" s="32">
        <v>16.850000000000001</v>
      </c>
      <c r="H186" s="32" t="s">
        <v>946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44578</v>
      </c>
      <c r="B187" s="32" t="s">
        <v>1238</v>
      </c>
      <c r="C187" s="31" t="s">
        <v>1239</v>
      </c>
      <c r="D187" s="31" t="s">
        <v>1240</v>
      </c>
      <c r="E187" s="31" t="s">
        <v>576</v>
      </c>
      <c r="F187" s="90">
        <v>262950</v>
      </c>
      <c r="G187" s="32">
        <v>395.36</v>
      </c>
      <c r="H187" s="32" t="s">
        <v>946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44578</v>
      </c>
      <c r="B188" s="32" t="s">
        <v>1241</v>
      </c>
      <c r="C188" s="31" t="s">
        <v>1242</v>
      </c>
      <c r="D188" s="31" t="s">
        <v>1024</v>
      </c>
      <c r="E188" s="31" t="s">
        <v>576</v>
      </c>
      <c r="F188" s="90">
        <v>183267</v>
      </c>
      <c r="G188" s="32">
        <v>65.33</v>
      </c>
      <c r="H188" s="32" t="s">
        <v>946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44578</v>
      </c>
      <c r="B189" s="32" t="s">
        <v>1241</v>
      </c>
      <c r="C189" s="31" t="s">
        <v>1242</v>
      </c>
      <c r="D189" s="31" t="s">
        <v>1243</v>
      </c>
      <c r="E189" s="31" t="s">
        <v>576</v>
      </c>
      <c r="F189" s="90">
        <v>316301</v>
      </c>
      <c r="G189" s="32">
        <v>63.48</v>
      </c>
      <c r="H189" s="32" t="s">
        <v>946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44578</v>
      </c>
      <c r="B190" s="32" t="s">
        <v>944</v>
      </c>
      <c r="C190" s="31" t="s">
        <v>945</v>
      </c>
      <c r="D190" s="31" t="s">
        <v>924</v>
      </c>
      <c r="E190" s="31" t="s">
        <v>576</v>
      </c>
      <c r="F190" s="90">
        <v>3743870</v>
      </c>
      <c r="G190" s="32">
        <v>24.31</v>
      </c>
      <c r="H190" s="32" t="s">
        <v>946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44578</v>
      </c>
      <c r="B191" s="32" t="s">
        <v>944</v>
      </c>
      <c r="C191" s="31" t="s">
        <v>945</v>
      </c>
      <c r="D191" s="31" t="s">
        <v>942</v>
      </c>
      <c r="E191" s="31" t="s">
        <v>576</v>
      </c>
      <c r="F191" s="90">
        <v>1101796</v>
      </c>
      <c r="G191" s="32">
        <v>24.67</v>
      </c>
      <c r="H191" s="32" t="s">
        <v>946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44578</v>
      </c>
      <c r="B192" s="32" t="s">
        <v>1043</v>
      </c>
      <c r="C192" s="31" t="s">
        <v>1044</v>
      </c>
      <c r="D192" s="31" t="s">
        <v>1045</v>
      </c>
      <c r="E192" s="31" t="s">
        <v>576</v>
      </c>
      <c r="F192" s="90">
        <v>11200</v>
      </c>
      <c r="G192" s="32">
        <v>339.34</v>
      </c>
      <c r="H192" s="32" t="s">
        <v>946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44578</v>
      </c>
      <c r="B193" s="32" t="s">
        <v>1184</v>
      </c>
      <c r="C193" s="31" t="s">
        <v>1185</v>
      </c>
      <c r="D193" s="31" t="s">
        <v>941</v>
      </c>
      <c r="E193" s="31" t="s">
        <v>577</v>
      </c>
      <c r="F193" s="90">
        <v>205722</v>
      </c>
      <c r="G193" s="32">
        <v>100.68</v>
      </c>
      <c r="H193" s="32" t="s">
        <v>946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44578</v>
      </c>
      <c r="B194" s="32" t="s">
        <v>1184</v>
      </c>
      <c r="C194" s="31" t="s">
        <v>1185</v>
      </c>
      <c r="D194" s="31" t="s">
        <v>995</v>
      </c>
      <c r="E194" s="31" t="s">
        <v>577</v>
      </c>
      <c r="F194" s="90">
        <v>120553</v>
      </c>
      <c r="G194" s="32">
        <v>99.84</v>
      </c>
      <c r="H194" s="32" t="s">
        <v>946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44578</v>
      </c>
      <c r="B195" s="32" t="s">
        <v>1184</v>
      </c>
      <c r="C195" s="31" t="s">
        <v>1185</v>
      </c>
      <c r="D195" s="31" t="s">
        <v>1186</v>
      </c>
      <c r="E195" s="31" t="s">
        <v>577</v>
      </c>
      <c r="F195" s="90">
        <v>162805</v>
      </c>
      <c r="G195" s="32">
        <v>100.47</v>
      </c>
      <c r="H195" s="32" t="s">
        <v>946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44578</v>
      </c>
      <c r="B196" s="32" t="s">
        <v>1244</v>
      </c>
      <c r="C196" s="31" t="s">
        <v>1245</v>
      </c>
      <c r="D196" s="31" t="s">
        <v>859</v>
      </c>
      <c r="E196" s="31" t="s">
        <v>577</v>
      </c>
      <c r="F196" s="90">
        <v>120000</v>
      </c>
      <c r="G196" s="32">
        <v>8.6</v>
      </c>
      <c r="H196" s="32" t="s">
        <v>946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44578</v>
      </c>
      <c r="B197" s="32" t="s">
        <v>1187</v>
      </c>
      <c r="C197" s="31" t="s">
        <v>1188</v>
      </c>
      <c r="D197" s="31" t="s">
        <v>1189</v>
      </c>
      <c r="E197" s="31" t="s">
        <v>577</v>
      </c>
      <c r="F197" s="90">
        <v>66030</v>
      </c>
      <c r="G197" s="32">
        <v>173.45</v>
      </c>
      <c r="H197" s="32" t="s">
        <v>946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44578</v>
      </c>
      <c r="B198" s="32" t="s">
        <v>726</v>
      </c>
      <c r="C198" s="31" t="s">
        <v>1190</v>
      </c>
      <c r="D198" s="31" t="s">
        <v>1191</v>
      </c>
      <c r="E198" s="31" t="s">
        <v>577</v>
      </c>
      <c r="F198" s="90">
        <v>1070806</v>
      </c>
      <c r="G198" s="32">
        <v>122.04</v>
      </c>
      <c r="H198" s="32" t="s">
        <v>946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44578</v>
      </c>
      <c r="B199" s="32" t="s">
        <v>726</v>
      </c>
      <c r="C199" s="31" t="s">
        <v>1190</v>
      </c>
      <c r="D199" s="31" t="s">
        <v>994</v>
      </c>
      <c r="E199" s="31" t="s">
        <v>577</v>
      </c>
      <c r="F199" s="90">
        <v>1318987</v>
      </c>
      <c r="G199" s="32">
        <v>120.9</v>
      </c>
      <c r="H199" s="32" t="s">
        <v>946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44578</v>
      </c>
      <c r="B200" s="32" t="s">
        <v>1192</v>
      </c>
      <c r="C200" s="31" t="s">
        <v>1193</v>
      </c>
      <c r="D200" s="31" t="s">
        <v>941</v>
      </c>
      <c r="E200" s="31" t="s">
        <v>577</v>
      </c>
      <c r="F200" s="90">
        <v>125782</v>
      </c>
      <c r="G200" s="32">
        <v>138.58000000000001</v>
      </c>
      <c r="H200" s="32" t="s">
        <v>946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44578</v>
      </c>
      <c r="B201" s="32" t="s">
        <v>1192</v>
      </c>
      <c r="C201" s="31" t="s">
        <v>1193</v>
      </c>
      <c r="D201" s="31" t="s">
        <v>1186</v>
      </c>
      <c r="E201" s="31" t="s">
        <v>577</v>
      </c>
      <c r="F201" s="90">
        <v>112979</v>
      </c>
      <c r="G201" s="32">
        <v>139.07</v>
      </c>
      <c r="H201" s="32" t="s">
        <v>946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44578</v>
      </c>
      <c r="B202" s="32" t="s">
        <v>1025</v>
      </c>
      <c r="C202" s="31" t="s">
        <v>1026</v>
      </c>
      <c r="D202" s="31" t="s">
        <v>859</v>
      </c>
      <c r="E202" s="31" t="s">
        <v>577</v>
      </c>
      <c r="F202" s="90">
        <v>900000</v>
      </c>
      <c r="G202" s="32">
        <v>8.3699999999999992</v>
      </c>
      <c r="H202" s="32" t="s">
        <v>946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44578</v>
      </c>
      <c r="B203" s="32" t="s">
        <v>996</v>
      </c>
      <c r="C203" s="31" t="s">
        <v>997</v>
      </c>
      <c r="D203" s="31" t="s">
        <v>1246</v>
      </c>
      <c r="E203" s="31" t="s">
        <v>577</v>
      </c>
      <c r="F203" s="90">
        <v>168000</v>
      </c>
      <c r="G203" s="32">
        <v>9.0500000000000007</v>
      </c>
      <c r="H203" s="32" t="s">
        <v>946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44578</v>
      </c>
      <c r="B204" s="32" t="s">
        <v>1027</v>
      </c>
      <c r="C204" s="31" t="s">
        <v>1028</v>
      </c>
      <c r="D204" s="31" t="s">
        <v>1032</v>
      </c>
      <c r="E204" s="31" t="s">
        <v>577</v>
      </c>
      <c r="F204" s="90">
        <v>2534885</v>
      </c>
      <c r="G204" s="32">
        <v>70.56</v>
      </c>
      <c r="H204" s="32" t="s">
        <v>946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44578</v>
      </c>
      <c r="B205" s="32" t="s">
        <v>1027</v>
      </c>
      <c r="C205" s="31" t="s">
        <v>1028</v>
      </c>
      <c r="D205" s="31" t="s">
        <v>1197</v>
      </c>
      <c r="E205" s="31" t="s">
        <v>577</v>
      </c>
      <c r="F205" s="90">
        <v>1148767</v>
      </c>
      <c r="G205" s="32">
        <v>67.5</v>
      </c>
      <c r="H205" s="32" t="s">
        <v>946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44578</v>
      </c>
      <c r="B206" s="32" t="s">
        <v>1027</v>
      </c>
      <c r="C206" s="31" t="s">
        <v>1028</v>
      </c>
      <c r="D206" s="31" t="s">
        <v>1196</v>
      </c>
      <c r="E206" s="31" t="s">
        <v>577</v>
      </c>
      <c r="F206" s="90">
        <v>256365</v>
      </c>
      <c r="G206" s="32">
        <v>68.650000000000006</v>
      </c>
      <c r="H206" s="32" t="s">
        <v>946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44578</v>
      </c>
      <c r="B207" s="32" t="s">
        <v>1027</v>
      </c>
      <c r="C207" s="31" t="s">
        <v>1028</v>
      </c>
      <c r="D207" s="31" t="s">
        <v>1198</v>
      </c>
      <c r="E207" s="31" t="s">
        <v>577</v>
      </c>
      <c r="F207" s="90">
        <v>1472545</v>
      </c>
      <c r="G207" s="32">
        <v>68.66</v>
      </c>
      <c r="H207" s="32" t="s">
        <v>946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44578</v>
      </c>
      <c r="B208" s="32" t="s">
        <v>1027</v>
      </c>
      <c r="C208" s="31" t="s">
        <v>1028</v>
      </c>
      <c r="D208" s="31" t="s">
        <v>1199</v>
      </c>
      <c r="E208" s="31" t="s">
        <v>577</v>
      </c>
      <c r="F208" s="90">
        <v>500000</v>
      </c>
      <c r="G208" s="32">
        <v>71.8</v>
      </c>
      <c r="H208" s="32" t="s">
        <v>946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44578</v>
      </c>
      <c r="B209" s="32" t="s">
        <v>1027</v>
      </c>
      <c r="C209" s="31" t="s">
        <v>1028</v>
      </c>
      <c r="D209" s="31" t="s">
        <v>859</v>
      </c>
      <c r="E209" s="31" t="s">
        <v>577</v>
      </c>
      <c r="F209" s="90">
        <v>1776637</v>
      </c>
      <c r="G209" s="32">
        <v>71.099999999999994</v>
      </c>
      <c r="H209" s="32" t="s">
        <v>946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44578</v>
      </c>
      <c r="B210" s="32" t="s">
        <v>1027</v>
      </c>
      <c r="C210" s="31" t="s">
        <v>1028</v>
      </c>
      <c r="D210" s="31" t="s">
        <v>1201</v>
      </c>
      <c r="E210" s="31" t="s">
        <v>577</v>
      </c>
      <c r="F210" s="90">
        <v>3904192</v>
      </c>
      <c r="G210" s="32">
        <v>71.52</v>
      </c>
      <c r="H210" s="32" t="s">
        <v>946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44578</v>
      </c>
      <c r="B211" s="32" t="s">
        <v>1027</v>
      </c>
      <c r="C211" s="31" t="s">
        <v>1028</v>
      </c>
      <c r="D211" s="31" t="s">
        <v>1200</v>
      </c>
      <c r="E211" s="31" t="s">
        <v>577</v>
      </c>
      <c r="F211" s="90">
        <v>1140000</v>
      </c>
      <c r="G211" s="32">
        <v>69.38</v>
      </c>
      <c r="H211" s="32" t="s">
        <v>946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44578</v>
      </c>
      <c r="B212" s="32" t="s">
        <v>1027</v>
      </c>
      <c r="C212" s="31" t="s">
        <v>1028</v>
      </c>
      <c r="D212" s="31" t="s">
        <v>1247</v>
      </c>
      <c r="E212" s="31" t="s">
        <v>577</v>
      </c>
      <c r="F212" s="90">
        <v>2826540</v>
      </c>
      <c r="G212" s="32">
        <v>70.2</v>
      </c>
      <c r="H212" s="32" t="s">
        <v>946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44578</v>
      </c>
      <c r="B213" s="32" t="s">
        <v>1029</v>
      </c>
      <c r="C213" s="31" t="s">
        <v>1030</v>
      </c>
      <c r="D213" s="31" t="s">
        <v>1031</v>
      </c>
      <c r="E213" s="31" t="s">
        <v>577</v>
      </c>
      <c r="F213" s="90">
        <v>24000</v>
      </c>
      <c r="G213" s="32">
        <v>123.8</v>
      </c>
      <c r="H213" s="32" t="s">
        <v>946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44578</v>
      </c>
      <c r="B214" s="32" t="s">
        <v>1029</v>
      </c>
      <c r="C214" s="31" t="s">
        <v>1030</v>
      </c>
      <c r="D214" s="31" t="s">
        <v>1248</v>
      </c>
      <c r="E214" s="31" t="s">
        <v>577</v>
      </c>
      <c r="F214" s="90">
        <v>78000</v>
      </c>
      <c r="G214" s="32">
        <v>128.05000000000001</v>
      </c>
      <c r="H214" s="32" t="s">
        <v>946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44578</v>
      </c>
      <c r="B215" s="32" t="s">
        <v>1202</v>
      </c>
      <c r="C215" s="31" t="s">
        <v>1203</v>
      </c>
      <c r="D215" s="31" t="s">
        <v>1204</v>
      </c>
      <c r="E215" s="31" t="s">
        <v>577</v>
      </c>
      <c r="F215" s="90">
        <v>24600</v>
      </c>
      <c r="G215" s="32">
        <v>222.78</v>
      </c>
      <c r="H215" s="32" t="s">
        <v>946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44578</v>
      </c>
      <c r="B216" s="32" t="s">
        <v>1206</v>
      </c>
      <c r="C216" s="31" t="s">
        <v>1207</v>
      </c>
      <c r="D216" s="31" t="s">
        <v>1208</v>
      </c>
      <c r="E216" s="31" t="s">
        <v>577</v>
      </c>
      <c r="F216" s="90">
        <v>708963</v>
      </c>
      <c r="G216" s="32">
        <v>14.55</v>
      </c>
      <c r="H216" s="32" t="s">
        <v>946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44578</v>
      </c>
      <c r="B217" s="32" t="s">
        <v>1209</v>
      </c>
      <c r="C217" s="31" t="s">
        <v>1210</v>
      </c>
      <c r="D217" s="31" t="s">
        <v>1249</v>
      </c>
      <c r="E217" s="31" t="s">
        <v>577</v>
      </c>
      <c r="F217" s="90">
        <v>283132</v>
      </c>
      <c r="G217" s="32">
        <v>106.25</v>
      </c>
      <c r="H217" s="32" t="s">
        <v>946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44578</v>
      </c>
      <c r="B218" s="32" t="s">
        <v>1209</v>
      </c>
      <c r="C218" s="31" t="s">
        <v>1210</v>
      </c>
      <c r="D218" s="31" t="s">
        <v>1250</v>
      </c>
      <c r="E218" s="31" t="s">
        <v>577</v>
      </c>
      <c r="F218" s="90">
        <v>75711</v>
      </c>
      <c r="G218" s="32">
        <v>106.25</v>
      </c>
      <c r="H218" s="32" t="s">
        <v>946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44578</v>
      </c>
      <c r="B219" s="32" t="s">
        <v>993</v>
      </c>
      <c r="C219" s="31" t="s">
        <v>998</v>
      </c>
      <c r="D219" s="31" t="s">
        <v>992</v>
      </c>
      <c r="E219" s="31" t="s">
        <v>577</v>
      </c>
      <c r="F219" s="90">
        <v>100000000</v>
      </c>
      <c r="G219" s="32">
        <v>2.2999999999999998</v>
      </c>
      <c r="H219" s="32" t="s">
        <v>946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44578</v>
      </c>
      <c r="B220" s="32" t="s">
        <v>938</v>
      </c>
      <c r="C220" s="31" t="s">
        <v>943</v>
      </c>
      <c r="D220" s="31" t="s">
        <v>1033</v>
      </c>
      <c r="E220" s="31" t="s">
        <v>577</v>
      </c>
      <c r="F220" s="90">
        <v>6759000</v>
      </c>
      <c r="G220" s="32">
        <v>6.35</v>
      </c>
      <c r="H220" s="32" t="s">
        <v>946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44578</v>
      </c>
      <c r="B221" s="32" t="s">
        <v>1251</v>
      </c>
      <c r="C221" s="31" t="s">
        <v>1252</v>
      </c>
      <c r="D221" s="31" t="s">
        <v>1253</v>
      </c>
      <c r="E221" s="31" t="s">
        <v>577</v>
      </c>
      <c r="F221" s="90">
        <v>586929</v>
      </c>
      <c r="G221" s="32">
        <v>57.05</v>
      </c>
      <c r="H221" s="32" t="s">
        <v>946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44578</v>
      </c>
      <c r="B222" s="32" t="s">
        <v>1214</v>
      </c>
      <c r="C222" s="31" t="s">
        <v>1215</v>
      </c>
      <c r="D222" s="31" t="s">
        <v>1254</v>
      </c>
      <c r="E222" s="31" t="s">
        <v>577</v>
      </c>
      <c r="F222" s="90">
        <v>111000</v>
      </c>
      <c r="G222" s="32">
        <v>13.01</v>
      </c>
      <c r="H222" s="32" t="s">
        <v>946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44578</v>
      </c>
      <c r="B223" s="32" t="s">
        <v>1255</v>
      </c>
      <c r="C223" s="31" t="s">
        <v>1256</v>
      </c>
      <c r="D223" s="31" t="s">
        <v>1257</v>
      </c>
      <c r="E223" s="31" t="s">
        <v>577</v>
      </c>
      <c r="F223" s="90">
        <v>332387</v>
      </c>
      <c r="G223" s="32">
        <v>3.5</v>
      </c>
      <c r="H223" s="32" t="s">
        <v>946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44578</v>
      </c>
      <c r="B224" s="32" t="s">
        <v>1216</v>
      </c>
      <c r="C224" s="31" t="s">
        <v>1217</v>
      </c>
      <c r="D224" s="31" t="s">
        <v>1218</v>
      </c>
      <c r="E224" s="31" t="s">
        <v>577</v>
      </c>
      <c r="F224" s="90">
        <v>192659</v>
      </c>
      <c r="G224" s="32">
        <v>39.090000000000003</v>
      </c>
      <c r="H224" s="32" t="s">
        <v>946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44578</v>
      </c>
      <c r="B225" s="32" t="s">
        <v>1258</v>
      </c>
      <c r="C225" s="31" t="s">
        <v>1259</v>
      </c>
      <c r="D225" s="31" t="s">
        <v>1260</v>
      </c>
      <c r="E225" s="31" t="s">
        <v>577</v>
      </c>
      <c r="F225" s="90">
        <v>550279</v>
      </c>
      <c r="G225" s="32">
        <v>73.23</v>
      </c>
      <c r="H225" s="32" t="s">
        <v>946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44578</v>
      </c>
      <c r="B226" s="32" t="s">
        <v>1219</v>
      </c>
      <c r="C226" s="31" t="s">
        <v>1220</v>
      </c>
      <c r="D226" s="31" t="s">
        <v>859</v>
      </c>
      <c r="E226" s="31" t="s">
        <v>577</v>
      </c>
      <c r="F226" s="90">
        <v>3</v>
      </c>
      <c r="G226" s="32">
        <v>32.25</v>
      </c>
      <c r="H226" s="32" t="s">
        <v>946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44578</v>
      </c>
      <c r="B227" s="32" t="s">
        <v>1035</v>
      </c>
      <c r="C227" s="31" t="s">
        <v>1036</v>
      </c>
      <c r="D227" s="31" t="s">
        <v>859</v>
      </c>
      <c r="E227" s="31" t="s">
        <v>577</v>
      </c>
      <c r="F227" s="90">
        <v>182424</v>
      </c>
      <c r="G227" s="32">
        <v>27.95</v>
      </c>
      <c r="H227" s="32" t="s">
        <v>946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44578</v>
      </c>
      <c r="B228" s="32" t="s">
        <v>999</v>
      </c>
      <c r="C228" s="31" t="s">
        <v>1000</v>
      </c>
      <c r="D228" s="31" t="s">
        <v>1018</v>
      </c>
      <c r="E228" s="31" t="s">
        <v>577</v>
      </c>
      <c r="F228" s="90">
        <v>257375</v>
      </c>
      <c r="G228" s="32">
        <v>45.99</v>
      </c>
      <c r="H228" s="32" t="s">
        <v>946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44578</v>
      </c>
      <c r="B229" s="32" t="s">
        <v>1037</v>
      </c>
      <c r="C229" s="31" t="s">
        <v>1038</v>
      </c>
      <c r="D229" s="31" t="s">
        <v>1046</v>
      </c>
      <c r="E229" s="31" t="s">
        <v>577</v>
      </c>
      <c r="F229" s="90">
        <v>1493610</v>
      </c>
      <c r="G229" s="32">
        <v>9.25</v>
      </c>
      <c r="H229" s="32" t="s">
        <v>946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44578</v>
      </c>
      <c r="B230" s="32" t="s">
        <v>1261</v>
      </c>
      <c r="C230" s="31" t="s">
        <v>1262</v>
      </c>
      <c r="D230" s="31" t="s">
        <v>1263</v>
      </c>
      <c r="E230" s="31" t="s">
        <v>577</v>
      </c>
      <c r="F230" s="90">
        <v>620800</v>
      </c>
      <c r="G230" s="32">
        <v>19.71</v>
      </c>
      <c r="H230" s="32" t="s">
        <v>946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44578</v>
      </c>
      <c r="B231" s="32" t="s">
        <v>1264</v>
      </c>
      <c r="C231" s="31" t="s">
        <v>1265</v>
      </c>
      <c r="D231" s="31" t="s">
        <v>1266</v>
      </c>
      <c r="E231" s="31" t="s">
        <v>577</v>
      </c>
      <c r="F231" s="90">
        <v>156000</v>
      </c>
      <c r="G231" s="32">
        <v>13.03</v>
      </c>
      <c r="H231" s="32" t="s">
        <v>946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44578</v>
      </c>
      <c r="B232" s="32" t="s">
        <v>1267</v>
      </c>
      <c r="C232" s="31" t="s">
        <v>1268</v>
      </c>
      <c r="D232" s="31" t="s">
        <v>1269</v>
      </c>
      <c r="E232" s="31" t="s">
        <v>577</v>
      </c>
      <c r="F232" s="90">
        <v>165962</v>
      </c>
      <c r="G232" s="32">
        <v>1.65</v>
      </c>
      <c r="H232" s="32" t="s">
        <v>946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44578</v>
      </c>
      <c r="B233" s="32" t="s">
        <v>1224</v>
      </c>
      <c r="C233" s="31" t="s">
        <v>1225</v>
      </c>
      <c r="D233" s="31" t="s">
        <v>1186</v>
      </c>
      <c r="E233" s="31" t="s">
        <v>577</v>
      </c>
      <c r="F233" s="90">
        <v>417075</v>
      </c>
      <c r="G233" s="32">
        <v>744.33</v>
      </c>
      <c r="H233" s="32" t="s">
        <v>946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44578</v>
      </c>
      <c r="B234" s="32" t="s">
        <v>1226</v>
      </c>
      <c r="C234" s="31" t="s">
        <v>1227</v>
      </c>
      <c r="D234" s="31" t="s">
        <v>1228</v>
      </c>
      <c r="E234" s="31" t="s">
        <v>577</v>
      </c>
      <c r="F234" s="90">
        <v>1600</v>
      </c>
      <c r="G234" s="32">
        <v>934.25</v>
      </c>
      <c r="H234" s="32" t="s">
        <v>946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44578</v>
      </c>
      <c r="B235" s="32" t="s">
        <v>1229</v>
      </c>
      <c r="C235" s="31" t="s">
        <v>1230</v>
      </c>
      <c r="D235" s="31" t="s">
        <v>1186</v>
      </c>
      <c r="E235" s="31" t="s">
        <v>577</v>
      </c>
      <c r="F235" s="90">
        <v>77041</v>
      </c>
      <c r="G235" s="32">
        <v>963.06</v>
      </c>
      <c r="H235" s="32" t="s">
        <v>946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44578</v>
      </c>
      <c r="B236" s="32" t="s">
        <v>1039</v>
      </c>
      <c r="C236" s="31" t="s">
        <v>1040</v>
      </c>
      <c r="D236" s="31" t="s">
        <v>859</v>
      </c>
      <c r="E236" s="31" t="s">
        <v>577</v>
      </c>
      <c r="F236" s="90">
        <v>60880</v>
      </c>
      <c r="G236" s="32">
        <v>18.45</v>
      </c>
      <c r="H236" s="32" t="s">
        <v>946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44578</v>
      </c>
      <c r="B237" s="32" t="s">
        <v>1231</v>
      </c>
      <c r="C237" s="31" t="s">
        <v>1232</v>
      </c>
      <c r="D237" s="31" t="s">
        <v>940</v>
      </c>
      <c r="E237" s="31" t="s">
        <v>577</v>
      </c>
      <c r="F237" s="90">
        <v>116225</v>
      </c>
      <c r="G237" s="32">
        <v>27.87</v>
      </c>
      <c r="H237" s="32" t="s">
        <v>946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44578</v>
      </c>
      <c r="B238" s="32" t="s">
        <v>1231</v>
      </c>
      <c r="C238" s="31" t="s">
        <v>1232</v>
      </c>
      <c r="D238" s="31" t="s">
        <v>942</v>
      </c>
      <c r="E238" s="31" t="s">
        <v>577</v>
      </c>
      <c r="F238" s="90">
        <v>101008</v>
      </c>
      <c r="G238" s="32">
        <v>27.71</v>
      </c>
      <c r="H238" s="32" t="s">
        <v>946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44578</v>
      </c>
      <c r="B239" s="32" t="s">
        <v>1233</v>
      </c>
      <c r="C239" s="31" t="s">
        <v>1234</v>
      </c>
      <c r="D239" s="31" t="s">
        <v>1270</v>
      </c>
      <c r="E239" s="31" t="s">
        <v>577</v>
      </c>
      <c r="F239" s="90">
        <v>43192</v>
      </c>
      <c r="G239" s="32">
        <v>17.2</v>
      </c>
      <c r="H239" s="32" t="s">
        <v>946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44578</v>
      </c>
      <c r="B240" s="32" t="s">
        <v>1233</v>
      </c>
      <c r="C240" s="31" t="s">
        <v>1234</v>
      </c>
      <c r="D240" s="31" t="s">
        <v>1271</v>
      </c>
      <c r="E240" s="31" t="s">
        <v>577</v>
      </c>
      <c r="F240" s="90">
        <v>30312</v>
      </c>
      <c r="G240" s="32">
        <v>17.2</v>
      </c>
      <c r="H240" s="32" t="s">
        <v>946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44578</v>
      </c>
      <c r="B241" s="32" t="s">
        <v>1233</v>
      </c>
      <c r="C241" s="31" t="s">
        <v>1234</v>
      </c>
      <c r="D241" s="31" t="s">
        <v>1272</v>
      </c>
      <c r="E241" s="31" t="s">
        <v>577</v>
      </c>
      <c r="F241" s="90">
        <v>84167</v>
      </c>
      <c r="G241" s="32">
        <v>17.2</v>
      </c>
      <c r="H241" s="32" t="s">
        <v>946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44578</v>
      </c>
      <c r="B242" s="32" t="s">
        <v>1233</v>
      </c>
      <c r="C242" s="31" t="s">
        <v>1234</v>
      </c>
      <c r="D242" s="31" t="s">
        <v>1273</v>
      </c>
      <c r="E242" s="31" t="s">
        <v>577</v>
      </c>
      <c r="F242" s="90">
        <v>64108</v>
      </c>
      <c r="G242" s="32">
        <v>17.2</v>
      </c>
      <c r="H242" s="32" t="s">
        <v>946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44578</v>
      </c>
      <c r="B243" s="32" t="s">
        <v>1233</v>
      </c>
      <c r="C243" s="31" t="s">
        <v>1234</v>
      </c>
      <c r="D243" s="31" t="s">
        <v>1274</v>
      </c>
      <c r="E243" s="31" t="s">
        <v>577</v>
      </c>
      <c r="F243" s="90">
        <v>31413</v>
      </c>
      <c r="G243" s="32">
        <v>17.2</v>
      </c>
      <c r="H243" s="32" t="s">
        <v>946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44578</v>
      </c>
      <c r="B244" s="32" t="s">
        <v>1275</v>
      </c>
      <c r="C244" s="31" t="s">
        <v>1276</v>
      </c>
      <c r="D244" s="31" t="s">
        <v>1277</v>
      </c>
      <c r="E244" s="31" t="s">
        <v>577</v>
      </c>
      <c r="F244" s="90">
        <v>52425</v>
      </c>
      <c r="G244" s="32">
        <v>71.150000000000006</v>
      </c>
      <c r="H244" s="32" t="s">
        <v>946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44578</v>
      </c>
      <c r="B245" s="32" t="s">
        <v>1041</v>
      </c>
      <c r="C245" s="31" t="s">
        <v>1042</v>
      </c>
      <c r="D245" s="31" t="s">
        <v>1278</v>
      </c>
      <c r="E245" s="31" t="s">
        <v>577</v>
      </c>
      <c r="F245" s="90">
        <v>328432</v>
      </c>
      <c r="G245" s="32">
        <v>16.850000000000001</v>
      </c>
      <c r="H245" s="32" t="s">
        <v>946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44578</v>
      </c>
      <c r="B246" s="32" t="s">
        <v>1238</v>
      </c>
      <c r="C246" s="31" t="s">
        <v>1239</v>
      </c>
      <c r="D246" s="31" t="s">
        <v>1240</v>
      </c>
      <c r="E246" s="31" t="s">
        <v>577</v>
      </c>
      <c r="F246" s="90">
        <v>251505</v>
      </c>
      <c r="G246" s="32">
        <v>401.89</v>
      </c>
      <c r="H246" s="32" t="s">
        <v>946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>
        <v>44578</v>
      </c>
      <c r="B247" s="32" t="s">
        <v>1241</v>
      </c>
      <c r="C247" s="31" t="s">
        <v>1242</v>
      </c>
      <c r="D247" s="31" t="s">
        <v>1243</v>
      </c>
      <c r="E247" s="31" t="s">
        <v>577</v>
      </c>
      <c r="F247" s="90">
        <v>316301</v>
      </c>
      <c r="G247" s="32">
        <v>63.89</v>
      </c>
      <c r="H247" s="32" t="s">
        <v>946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>
        <v>44578</v>
      </c>
      <c r="B248" s="32" t="s">
        <v>1241</v>
      </c>
      <c r="C248" s="31" t="s">
        <v>1242</v>
      </c>
      <c r="D248" s="31" t="s">
        <v>1024</v>
      </c>
      <c r="E248" s="31" t="s">
        <v>577</v>
      </c>
      <c r="F248" s="90">
        <v>183267</v>
      </c>
      <c r="G248" s="32">
        <v>65.760000000000005</v>
      </c>
      <c r="H248" s="32" t="s">
        <v>946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>
        <v>44578</v>
      </c>
      <c r="B249" s="32" t="s">
        <v>1279</v>
      </c>
      <c r="C249" s="31" t="s">
        <v>1280</v>
      </c>
      <c r="D249" s="31" t="s">
        <v>1281</v>
      </c>
      <c r="E249" s="31" t="s">
        <v>577</v>
      </c>
      <c r="F249" s="90">
        <v>193150</v>
      </c>
      <c r="G249" s="32">
        <v>98.46</v>
      </c>
      <c r="H249" s="32" t="s">
        <v>946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>
        <v>44578</v>
      </c>
      <c r="B250" s="32" t="s">
        <v>944</v>
      </c>
      <c r="C250" s="31" t="s">
        <v>945</v>
      </c>
      <c r="D250" s="31" t="s">
        <v>1282</v>
      </c>
      <c r="E250" s="31" t="s">
        <v>577</v>
      </c>
      <c r="F250" s="90">
        <v>1000000</v>
      </c>
      <c r="G250" s="32">
        <v>24.05</v>
      </c>
      <c r="H250" s="32" t="s">
        <v>946</v>
      </c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>
        <v>44578</v>
      </c>
      <c r="B251" s="32" t="s">
        <v>944</v>
      </c>
      <c r="C251" s="31" t="s">
        <v>945</v>
      </c>
      <c r="D251" s="31" t="s">
        <v>1283</v>
      </c>
      <c r="E251" s="31" t="s">
        <v>577</v>
      </c>
      <c r="F251" s="90">
        <v>2025000</v>
      </c>
      <c r="G251" s="32">
        <v>24.7</v>
      </c>
      <c r="H251" s="32" t="s">
        <v>946</v>
      </c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>
        <v>44578</v>
      </c>
      <c r="B252" s="32" t="s">
        <v>944</v>
      </c>
      <c r="C252" s="31" t="s">
        <v>945</v>
      </c>
      <c r="D252" s="31" t="s">
        <v>924</v>
      </c>
      <c r="E252" s="31" t="s">
        <v>577</v>
      </c>
      <c r="F252" s="90">
        <v>3749315</v>
      </c>
      <c r="G252" s="32">
        <v>24.67</v>
      </c>
      <c r="H252" s="32" t="s">
        <v>946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>
        <v>44578</v>
      </c>
      <c r="B253" s="32" t="s">
        <v>944</v>
      </c>
      <c r="C253" s="31" t="s">
        <v>945</v>
      </c>
      <c r="D253" s="31" t="s">
        <v>1284</v>
      </c>
      <c r="E253" s="31" t="s">
        <v>577</v>
      </c>
      <c r="F253" s="90">
        <v>1475000</v>
      </c>
      <c r="G253" s="32">
        <v>24.19</v>
      </c>
      <c r="H253" s="32" t="s">
        <v>946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>
        <v>44578</v>
      </c>
      <c r="B254" s="32" t="s">
        <v>944</v>
      </c>
      <c r="C254" s="31" t="s">
        <v>945</v>
      </c>
      <c r="D254" s="31" t="s">
        <v>942</v>
      </c>
      <c r="E254" s="31" t="s">
        <v>577</v>
      </c>
      <c r="F254" s="90">
        <v>1069740</v>
      </c>
      <c r="G254" s="32">
        <v>24.54</v>
      </c>
      <c r="H254" s="32" t="s">
        <v>946</v>
      </c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32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32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32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32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32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32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32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32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32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32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32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32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32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32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32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32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32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32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32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32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32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32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32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32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32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32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32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32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32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32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32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32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32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32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32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32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32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32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32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32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32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32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32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32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32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32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32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32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32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32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7"/>
  <sheetViews>
    <sheetView zoomScale="85" zoomScaleNormal="85" workbookViewId="0">
      <selection activeCell="P72" sqref="P7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886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44579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826</v>
      </c>
      <c r="Q9" s="1"/>
      <c r="R9" s="6"/>
      <c r="S9" s="1"/>
      <c r="T9" s="1"/>
      <c r="U9" s="1"/>
      <c r="V9" s="1"/>
      <c r="W9" s="1"/>
      <c r="X9" s="1"/>
    </row>
    <row r="10" spans="1:38" s="262" customFormat="1" ht="12.75" customHeight="1">
      <c r="A10" s="321">
        <v>1</v>
      </c>
      <c r="B10" s="263">
        <v>44532</v>
      </c>
      <c r="C10" s="323"/>
      <c r="D10" s="324" t="s">
        <v>251</v>
      </c>
      <c r="E10" s="325" t="s">
        <v>593</v>
      </c>
      <c r="F10" s="326" t="s">
        <v>863</v>
      </c>
      <c r="G10" s="326">
        <v>414</v>
      </c>
      <c r="H10" s="325"/>
      <c r="I10" s="327" t="s">
        <v>864</v>
      </c>
      <c r="J10" s="299" t="s">
        <v>594</v>
      </c>
      <c r="K10" s="299"/>
      <c r="L10" s="300"/>
      <c r="M10" s="301"/>
      <c r="N10" s="299"/>
      <c r="O10" s="302"/>
      <c r="P10" s="107">
        <f>VLOOKUP(D10,'MidCap Intra'!B42:C535,2,0)</f>
        <v>444.6</v>
      </c>
      <c r="Q10" s="261"/>
      <c r="R10" s="261" t="s">
        <v>592</v>
      </c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</row>
    <row r="11" spans="1:38" s="262" customFormat="1" ht="12.75" customHeight="1">
      <c r="A11" s="341">
        <v>2</v>
      </c>
      <c r="B11" s="449">
        <v>44532</v>
      </c>
      <c r="C11" s="343"/>
      <c r="D11" s="344" t="s">
        <v>136</v>
      </c>
      <c r="E11" s="345" t="s">
        <v>593</v>
      </c>
      <c r="F11" s="346">
        <v>119</v>
      </c>
      <c r="G11" s="346">
        <v>109</v>
      </c>
      <c r="H11" s="345">
        <v>124</v>
      </c>
      <c r="I11" s="347" t="s">
        <v>865</v>
      </c>
      <c r="J11" s="269" t="s">
        <v>1001</v>
      </c>
      <c r="K11" s="269">
        <f t="shared" ref="K11" si="0">H11-F11</f>
        <v>5</v>
      </c>
      <c r="L11" s="270">
        <f t="shared" ref="L11" si="1">(F11*-0.7)/100</f>
        <v>-0.83299999999999996</v>
      </c>
      <c r="M11" s="271">
        <f t="shared" ref="M11" si="2">(K11+L11)/F11</f>
        <v>3.5016806722689073E-2</v>
      </c>
      <c r="N11" s="269" t="s">
        <v>591</v>
      </c>
      <c r="O11" s="272">
        <v>44575</v>
      </c>
      <c r="P11" s="268">
        <f>VLOOKUP(D11,'MidCap Intra'!B44:C537,2,0)</f>
        <v>123.75</v>
      </c>
      <c r="Q11" s="261"/>
      <c r="R11" s="261" t="s">
        <v>592</v>
      </c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</row>
    <row r="12" spans="1:38" s="262" customFormat="1" ht="12.75" customHeight="1">
      <c r="A12" s="321">
        <v>3</v>
      </c>
      <c r="B12" s="322">
        <v>44544</v>
      </c>
      <c r="C12" s="323"/>
      <c r="D12" s="324" t="s">
        <v>118</v>
      </c>
      <c r="E12" s="325" t="s">
        <v>593</v>
      </c>
      <c r="F12" s="326" t="s">
        <v>866</v>
      </c>
      <c r="G12" s="326">
        <v>635</v>
      </c>
      <c r="H12" s="325"/>
      <c r="I12" s="327" t="s">
        <v>867</v>
      </c>
      <c r="J12" s="299" t="s">
        <v>594</v>
      </c>
      <c r="K12" s="299"/>
      <c r="L12" s="300"/>
      <c r="M12" s="301"/>
      <c r="N12" s="299"/>
      <c r="O12" s="302"/>
      <c r="P12" s="107">
        <f>VLOOKUP(D12,'MidCap Intra'!B45:C538,2,0)</f>
        <v>674.15</v>
      </c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91">
        <v>4</v>
      </c>
      <c r="B13" s="392">
        <v>44547</v>
      </c>
      <c r="C13" s="393"/>
      <c r="D13" s="394" t="s">
        <v>71</v>
      </c>
      <c r="E13" s="395" t="s">
        <v>593</v>
      </c>
      <c r="F13" s="396">
        <v>201.5</v>
      </c>
      <c r="G13" s="396">
        <v>188</v>
      </c>
      <c r="H13" s="395">
        <v>214.5</v>
      </c>
      <c r="I13" s="397" t="s">
        <v>868</v>
      </c>
      <c r="J13" s="103" t="s">
        <v>889</v>
      </c>
      <c r="K13" s="103">
        <f t="shared" ref="K13:K14" si="3">H13-F13</f>
        <v>13</v>
      </c>
      <c r="L13" s="104">
        <f t="shared" ref="L13:L14" si="4">(F13*-0.7)/100</f>
        <v>-1.4104999999999999</v>
      </c>
      <c r="M13" s="105">
        <f t="shared" ref="M13:M14" si="5">(K13+L13)/F13</f>
        <v>5.751612903225807E-2</v>
      </c>
      <c r="N13" s="103" t="s">
        <v>591</v>
      </c>
      <c r="O13" s="106">
        <v>44200</v>
      </c>
      <c r="P13" s="398">
        <f>VLOOKUP(D13,'MidCap Intra'!B46:C539,2,0)</f>
        <v>216.5</v>
      </c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91">
        <v>5</v>
      </c>
      <c r="B14" s="392">
        <v>44547</v>
      </c>
      <c r="C14" s="393"/>
      <c r="D14" s="394" t="s">
        <v>125</v>
      </c>
      <c r="E14" s="395" t="s">
        <v>593</v>
      </c>
      <c r="F14" s="396">
        <v>730</v>
      </c>
      <c r="G14" s="396">
        <v>687</v>
      </c>
      <c r="H14" s="395">
        <v>774</v>
      </c>
      <c r="I14" s="397" t="s">
        <v>869</v>
      </c>
      <c r="J14" s="103" t="s">
        <v>892</v>
      </c>
      <c r="K14" s="103">
        <f t="shared" si="3"/>
        <v>44</v>
      </c>
      <c r="L14" s="104">
        <f t="shared" si="4"/>
        <v>-5.1099999999999994</v>
      </c>
      <c r="M14" s="105">
        <f t="shared" si="5"/>
        <v>5.3273972602739729E-2</v>
      </c>
      <c r="N14" s="103" t="s">
        <v>591</v>
      </c>
      <c r="O14" s="106">
        <v>44200</v>
      </c>
      <c r="P14" s="398">
        <f>VLOOKUP(D14,'MidCap Intra'!B47:C540,2,0)</f>
        <v>819.3</v>
      </c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91">
        <v>6</v>
      </c>
      <c r="B15" s="392">
        <v>44552</v>
      </c>
      <c r="C15" s="393"/>
      <c r="D15" s="394" t="s">
        <v>43</v>
      </c>
      <c r="E15" s="395" t="s">
        <v>593</v>
      </c>
      <c r="F15" s="396">
        <v>2140</v>
      </c>
      <c r="G15" s="396">
        <v>1995</v>
      </c>
      <c r="H15" s="395">
        <v>2280</v>
      </c>
      <c r="I15" s="397" t="s">
        <v>872</v>
      </c>
      <c r="J15" s="103" t="s">
        <v>743</v>
      </c>
      <c r="K15" s="103">
        <f t="shared" ref="K15:K16" si="6">H15-F15</f>
        <v>140</v>
      </c>
      <c r="L15" s="104">
        <f t="shared" ref="L15:L16" si="7">(F15*-0.7)/100</f>
        <v>-14.98</v>
      </c>
      <c r="M15" s="105">
        <f t="shared" ref="M15:M16" si="8">(K15+L15)/F15</f>
        <v>5.8420560747663552E-2</v>
      </c>
      <c r="N15" s="103" t="s">
        <v>591</v>
      </c>
      <c r="O15" s="106">
        <v>44203</v>
      </c>
      <c r="P15" s="398">
        <f>VLOOKUP(D15,'MidCap Intra'!B2:C541,2,0)</f>
        <v>2378.65</v>
      </c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1">
        <v>7</v>
      </c>
      <c r="B16" s="342">
        <v>44557</v>
      </c>
      <c r="C16" s="343"/>
      <c r="D16" s="344" t="s">
        <v>522</v>
      </c>
      <c r="E16" s="345" t="s">
        <v>593</v>
      </c>
      <c r="F16" s="346">
        <v>2215</v>
      </c>
      <c r="G16" s="346">
        <v>2035</v>
      </c>
      <c r="H16" s="345">
        <v>2310</v>
      </c>
      <c r="I16" s="347" t="s">
        <v>824</v>
      </c>
      <c r="J16" s="269" t="s">
        <v>1047</v>
      </c>
      <c r="K16" s="269">
        <f t="shared" si="6"/>
        <v>95</v>
      </c>
      <c r="L16" s="270">
        <f t="shared" si="7"/>
        <v>-15.505000000000001</v>
      </c>
      <c r="M16" s="271">
        <f t="shared" si="8"/>
        <v>3.588939051918736E-2</v>
      </c>
      <c r="N16" s="269" t="s">
        <v>591</v>
      </c>
      <c r="O16" s="272">
        <v>44578</v>
      </c>
      <c r="P16" s="268">
        <f>VLOOKUP(D16,'MidCap Intra'!B49:C542,2,0)</f>
        <v>2297.75</v>
      </c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91">
        <v>8</v>
      </c>
      <c r="B17" s="392">
        <v>44559</v>
      </c>
      <c r="C17" s="393"/>
      <c r="D17" s="394" t="s">
        <v>493</v>
      </c>
      <c r="E17" s="395" t="s">
        <v>593</v>
      </c>
      <c r="F17" s="396">
        <v>1730</v>
      </c>
      <c r="G17" s="396">
        <v>1640</v>
      </c>
      <c r="H17" s="395">
        <v>1870</v>
      </c>
      <c r="I17" s="397" t="s">
        <v>875</v>
      </c>
      <c r="J17" s="103" t="s">
        <v>743</v>
      </c>
      <c r="K17" s="103">
        <f t="shared" ref="K17" si="9">H17-F17</f>
        <v>140</v>
      </c>
      <c r="L17" s="104">
        <f t="shared" ref="L17" si="10">(F17*-0.7)/100</f>
        <v>-12.11</v>
      </c>
      <c r="M17" s="105">
        <f t="shared" ref="M17" si="11">(K17+L17)/F17</f>
        <v>7.3924855491329475E-2</v>
      </c>
      <c r="N17" s="103" t="s">
        <v>591</v>
      </c>
      <c r="O17" s="106">
        <v>44572</v>
      </c>
      <c r="P17" s="398">
        <f>VLOOKUP(D17,'MidCap Intra'!B50:C543,2,0)</f>
        <v>1867.6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1">
        <v>9</v>
      </c>
      <c r="B18" s="342">
        <v>44561</v>
      </c>
      <c r="C18" s="343"/>
      <c r="D18" s="344" t="s">
        <v>179</v>
      </c>
      <c r="E18" s="345" t="s">
        <v>593</v>
      </c>
      <c r="F18" s="346">
        <v>2980</v>
      </c>
      <c r="G18" s="346">
        <v>2790</v>
      </c>
      <c r="H18" s="345">
        <v>3105</v>
      </c>
      <c r="I18" s="347" t="s">
        <v>877</v>
      </c>
      <c r="J18" s="269" t="s">
        <v>885</v>
      </c>
      <c r="K18" s="269">
        <f t="shared" ref="K18" si="12">H18-F18</f>
        <v>125</v>
      </c>
      <c r="L18" s="270">
        <f t="shared" ref="L18" si="13">(F18*-0.7)/100</f>
        <v>-20.86</v>
      </c>
      <c r="M18" s="271">
        <f t="shared" ref="M18" si="14">(K18+L18)/F18</f>
        <v>3.4946308724832217E-2</v>
      </c>
      <c r="N18" s="269" t="s">
        <v>591</v>
      </c>
      <c r="O18" s="272">
        <v>44564</v>
      </c>
      <c r="P18" s="268">
        <f>VLOOKUP(D18,'MidCap Intra'!B51:C544,2,0)</f>
        <v>2796.1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41">
        <v>10</v>
      </c>
      <c r="B19" s="342">
        <v>44571</v>
      </c>
      <c r="C19" s="343"/>
      <c r="D19" s="344" t="s">
        <v>405</v>
      </c>
      <c r="E19" s="345" t="s">
        <v>593</v>
      </c>
      <c r="F19" s="346">
        <v>170</v>
      </c>
      <c r="G19" s="346">
        <v>160</v>
      </c>
      <c r="H19" s="345">
        <v>177.5</v>
      </c>
      <c r="I19" s="347" t="s">
        <v>931</v>
      </c>
      <c r="J19" s="269" t="s">
        <v>949</v>
      </c>
      <c r="K19" s="269">
        <f t="shared" ref="K19" si="15">H19-F19</f>
        <v>7.5</v>
      </c>
      <c r="L19" s="270">
        <f t="shared" ref="L19" si="16">(F19*-0.7)/100</f>
        <v>-1.19</v>
      </c>
      <c r="M19" s="271">
        <f t="shared" ref="M19" si="17">(K19+L19)/F19</f>
        <v>3.7117647058823533E-2</v>
      </c>
      <c r="N19" s="269" t="s">
        <v>591</v>
      </c>
      <c r="O19" s="272">
        <v>44573</v>
      </c>
      <c r="P19" s="268">
        <f>VLOOKUP(D19,'MidCap Intra'!B12:C545,2,0)</f>
        <v>167.25</v>
      </c>
      <c r="Q19" s="261"/>
      <c r="R19" s="261" t="s">
        <v>595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21">
        <v>11</v>
      </c>
      <c r="B20" s="322">
        <v>44572</v>
      </c>
      <c r="C20" s="323"/>
      <c r="D20" s="324" t="s">
        <v>363</v>
      </c>
      <c r="E20" s="325" t="s">
        <v>593</v>
      </c>
      <c r="F20" s="326" t="s">
        <v>716</v>
      </c>
      <c r="G20" s="326">
        <v>187</v>
      </c>
      <c r="H20" s="325"/>
      <c r="I20" s="327" t="s">
        <v>935</v>
      </c>
      <c r="J20" s="299" t="s">
        <v>594</v>
      </c>
      <c r="K20" s="299"/>
      <c r="L20" s="300"/>
      <c r="M20" s="301"/>
      <c r="N20" s="299"/>
      <c r="O20" s="302"/>
      <c r="P20" s="297"/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21">
        <v>12</v>
      </c>
      <c r="B21" s="322">
        <v>44578</v>
      </c>
      <c r="C21" s="323"/>
      <c r="D21" s="324" t="s">
        <v>110</v>
      </c>
      <c r="E21" s="325" t="s">
        <v>593</v>
      </c>
      <c r="F21" s="326" t="s">
        <v>1048</v>
      </c>
      <c r="G21" s="326">
        <v>320</v>
      </c>
      <c r="H21" s="325"/>
      <c r="I21" s="327" t="s">
        <v>1049</v>
      </c>
      <c r="J21" s="299" t="s">
        <v>594</v>
      </c>
      <c r="K21" s="299"/>
      <c r="L21" s="300"/>
      <c r="M21" s="301"/>
      <c r="N21" s="299"/>
      <c r="O21" s="302"/>
      <c r="P21" s="297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596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597</v>
      </c>
      <c r="B26" s="132"/>
      <c r="C26" s="132"/>
      <c r="D26" s="132"/>
      <c r="E26" s="44"/>
      <c r="F26" s="140" t="s">
        <v>598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599</v>
      </c>
      <c r="B27" s="132"/>
      <c r="C27" s="132"/>
      <c r="D27" s="132" t="s">
        <v>923</v>
      </c>
      <c r="E27" s="6"/>
      <c r="F27" s="140" t="s">
        <v>600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601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568</v>
      </c>
      <c r="C30" s="102"/>
      <c r="D30" s="101" t="s">
        <v>579</v>
      </c>
      <c r="E30" s="100" t="s">
        <v>580</v>
      </c>
      <c r="F30" s="100" t="s">
        <v>581</v>
      </c>
      <c r="G30" s="100" t="s">
        <v>602</v>
      </c>
      <c r="H30" s="100" t="s">
        <v>583</v>
      </c>
      <c r="I30" s="100" t="s">
        <v>584</v>
      </c>
      <c r="J30" s="100" t="s">
        <v>585</v>
      </c>
      <c r="K30" s="100" t="s">
        <v>603</v>
      </c>
      <c r="L30" s="153" t="s">
        <v>587</v>
      </c>
      <c r="M30" s="102" t="s">
        <v>588</v>
      </c>
      <c r="N30" s="99" t="s">
        <v>589</v>
      </c>
      <c r="O30" s="358" t="s">
        <v>590</v>
      </c>
      <c r="P30" s="303"/>
      <c r="Q30" s="1"/>
      <c r="R30" s="355"/>
      <c r="S30" s="355"/>
      <c r="T30" s="355"/>
      <c r="U30" s="318"/>
      <c r="V30" s="318"/>
      <c r="W30" s="318"/>
      <c r="X30" s="318"/>
      <c r="Y30" s="318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78" customFormat="1" ht="15" customHeight="1">
      <c r="A31" s="359">
        <v>1</v>
      </c>
      <c r="B31" s="260">
        <v>44559</v>
      </c>
      <c r="C31" s="307"/>
      <c r="D31" s="360" t="s">
        <v>199</v>
      </c>
      <c r="E31" s="306" t="s">
        <v>593</v>
      </c>
      <c r="F31" s="306">
        <v>476</v>
      </c>
      <c r="G31" s="306">
        <v>463</v>
      </c>
      <c r="H31" s="306">
        <v>496</v>
      </c>
      <c r="I31" s="306" t="s">
        <v>811</v>
      </c>
      <c r="J31" s="103" t="s">
        <v>862</v>
      </c>
      <c r="K31" s="103">
        <f t="shared" ref="K31:K32" si="18">H31-F31</f>
        <v>20</v>
      </c>
      <c r="L31" s="104">
        <f t="shared" ref="L31:L32" si="19">(F31*-0.7)/100</f>
        <v>-3.3319999999999999</v>
      </c>
      <c r="M31" s="105">
        <f t="shared" ref="M31:M32" si="20">(K31+L31)/F31</f>
        <v>3.5016806722689073E-2</v>
      </c>
      <c r="N31" s="103" t="s">
        <v>591</v>
      </c>
      <c r="O31" s="106">
        <v>44564</v>
      </c>
      <c r="P31" s="356"/>
      <c r="Q31" s="356"/>
      <c r="R31" s="357" t="s">
        <v>592</v>
      </c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354"/>
      <c r="AJ31" s="317"/>
      <c r="AK31" s="317"/>
      <c r="AL31" s="317"/>
    </row>
    <row r="32" spans="1:38" s="278" customFormat="1" ht="15" customHeight="1">
      <c r="A32" s="359">
        <v>2</v>
      </c>
      <c r="B32" s="260">
        <v>44559</v>
      </c>
      <c r="C32" s="307"/>
      <c r="D32" s="360" t="s">
        <v>850</v>
      </c>
      <c r="E32" s="306" t="s">
        <v>593</v>
      </c>
      <c r="F32" s="306">
        <v>3010</v>
      </c>
      <c r="G32" s="306">
        <v>2930</v>
      </c>
      <c r="H32" s="306">
        <v>3170</v>
      </c>
      <c r="I32" s="306" t="s">
        <v>873</v>
      </c>
      <c r="J32" s="103" t="s">
        <v>955</v>
      </c>
      <c r="K32" s="103">
        <f t="shared" si="18"/>
        <v>160</v>
      </c>
      <c r="L32" s="104">
        <f t="shared" si="19"/>
        <v>-21.07</v>
      </c>
      <c r="M32" s="105">
        <f t="shared" si="20"/>
        <v>4.6156146179401995E-2</v>
      </c>
      <c r="N32" s="103" t="s">
        <v>591</v>
      </c>
      <c r="O32" s="106">
        <v>44573</v>
      </c>
      <c r="P32" s="356"/>
      <c r="Q32" s="356"/>
      <c r="R32" s="357" t="s">
        <v>592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354"/>
      <c r="AJ32" s="317"/>
      <c r="AK32" s="317"/>
      <c r="AL32" s="317"/>
    </row>
    <row r="33" spans="1:38" s="278" customFormat="1" ht="15" customHeight="1">
      <c r="A33" s="359">
        <v>3</v>
      </c>
      <c r="B33" s="260">
        <v>44559</v>
      </c>
      <c r="C33" s="307"/>
      <c r="D33" s="360" t="s">
        <v>391</v>
      </c>
      <c r="E33" s="306" t="s">
        <v>593</v>
      </c>
      <c r="F33" s="306">
        <v>126</v>
      </c>
      <c r="G33" s="306">
        <v>122</v>
      </c>
      <c r="H33" s="306">
        <v>131.5</v>
      </c>
      <c r="I33" s="306" t="s">
        <v>874</v>
      </c>
      <c r="J33" s="103" t="s">
        <v>890</v>
      </c>
      <c r="K33" s="103">
        <f t="shared" ref="K33" si="21">H33-F33</f>
        <v>5.5</v>
      </c>
      <c r="L33" s="104">
        <f t="shared" ref="L33" si="22">(F33*-0.7)/100</f>
        <v>-0.8819999999999999</v>
      </c>
      <c r="M33" s="105">
        <f t="shared" ref="M33" si="23">(K33+L33)/F33</f>
        <v>3.6650793650793656E-2</v>
      </c>
      <c r="N33" s="103" t="s">
        <v>591</v>
      </c>
      <c r="O33" s="106">
        <v>44565</v>
      </c>
      <c r="P33" s="356"/>
      <c r="Q33" s="356"/>
      <c r="R33" s="357" t="s">
        <v>595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354"/>
      <c r="AJ33" s="317"/>
      <c r="AK33" s="317"/>
      <c r="AL33" s="317"/>
    </row>
    <row r="34" spans="1:38" s="278" customFormat="1" ht="15" customHeight="1">
      <c r="A34" s="359">
        <v>4</v>
      </c>
      <c r="B34" s="260">
        <v>44561</v>
      </c>
      <c r="C34" s="307"/>
      <c r="D34" s="360" t="s">
        <v>381</v>
      </c>
      <c r="E34" s="306" t="s">
        <v>593</v>
      </c>
      <c r="F34" s="306">
        <v>443.5</v>
      </c>
      <c r="G34" s="306">
        <v>430</v>
      </c>
      <c r="H34" s="306">
        <v>459</v>
      </c>
      <c r="I34" s="306" t="s">
        <v>878</v>
      </c>
      <c r="J34" s="103" t="s">
        <v>891</v>
      </c>
      <c r="K34" s="103">
        <f t="shared" ref="K34" si="24">H34-F34</f>
        <v>15.5</v>
      </c>
      <c r="L34" s="104">
        <f t="shared" ref="L34" si="25">(F34*-0.7)/100</f>
        <v>-3.1044999999999998</v>
      </c>
      <c r="M34" s="105">
        <f t="shared" ref="M34" si="26">(K34+L34)/F34</f>
        <v>2.7949267192784667E-2</v>
      </c>
      <c r="N34" s="103" t="s">
        <v>591</v>
      </c>
      <c r="O34" s="106">
        <v>44565</v>
      </c>
      <c r="P34" s="356"/>
      <c r="Q34" s="356"/>
      <c r="R34" s="357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354"/>
      <c r="AJ34" s="317"/>
      <c r="AK34" s="317"/>
      <c r="AL34" s="317"/>
    </row>
    <row r="35" spans="1:38" s="278" customFormat="1" ht="15" customHeight="1">
      <c r="A35" s="412">
        <v>5</v>
      </c>
      <c r="B35" s="413">
        <v>44561</v>
      </c>
      <c r="C35" s="414"/>
      <c r="D35" s="415" t="s">
        <v>61</v>
      </c>
      <c r="E35" s="416" t="s">
        <v>593</v>
      </c>
      <c r="F35" s="416">
        <v>677.5</v>
      </c>
      <c r="G35" s="416">
        <v>659</v>
      </c>
      <c r="H35" s="416">
        <v>696</v>
      </c>
      <c r="I35" s="416" t="s">
        <v>883</v>
      </c>
      <c r="J35" s="417" t="s">
        <v>887</v>
      </c>
      <c r="K35" s="417">
        <f t="shared" ref="K35" si="27">H35-F35</f>
        <v>18.5</v>
      </c>
      <c r="L35" s="418">
        <f t="shared" ref="L35" si="28">(F35*-0.7)/100</f>
        <v>-4.7424999999999997</v>
      </c>
      <c r="M35" s="419">
        <f t="shared" ref="M35" si="29">(K35+L35)/F35</f>
        <v>2.0306273062730629E-2</v>
      </c>
      <c r="N35" s="417" t="s">
        <v>591</v>
      </c>
      <c r="O35" s="420">
        <v>44564</v>
      </c>
      <c r="P35" s="356"/>
      <c r="Q35" s="356"/>
      <c r="R35" s="357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354"/>
      <c r="AJ35" s="317"/>
      <c r="AK35" s="317"/>
      <c r="AL35" s="317"/>
    </row>
    <row r="36" spans="1:38" s="278" customFormat="1" ht="15" customHeight="1">
      <c r="A36" s="359">
        <v>6</v>
      </c>
      <c r="B36" s="260">
        <v>44567</v>
      </c>
      <c r="C36" s="307"/>
      <c r="D36" s="360" t="s">
        <v>77</v>
      </c>
      <c r="E36" s="306" t="s">
        <v>593</v>
      </c>
      <c r="F36" s="306">
        <v>362</v>
      </c>
      <c r="G36" s="306">
        <v>350</v>
      </c>
      <c r="H36" s="306">
        <v>373</v>
      </c>
      <c r="I36" s="306" t="s">
        <v>912</v>
      </c>
      <c r="J36" s="417" t="s">
        <v>970</v>
      </c>
      <c r="K36" s="417">
        <f t="shared" ref="K36" si="30">H36-F36</f>
        <v>11</v>
      </c>
      <c r="L36" s="418">
        <f t="shared" ref="L36" si="31">(F36*-0.7)/100</f>
        <v>-2.5339999999999998</v>
      </c>
      <c r="M36" s="419">
        <f t="shared" ref="M36" si="32">(K36+L36)/F36</f>
        <v>2.3386740331491716E-2</v>
      </c>
      <c r="N36" s="417" t="s">
        <v>591</v>
      </c>
      <c r="O36" s="420">
        <v>44574</v>
      </c>
      <c r="P36" s="356"/>
      <c r="Q36" s="356"/>
      <c r="R36" s="357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354"/>
      <c r="AJ36" s="317"/>
      <c r="AK36" s="317"/>
      <c r="AL36" s="317"/>
    </row>
    <row r="37" spans="1:38" s="278" customFormat="1" ht="15" customHeight="1">
      <c r="A37" s="412">
        <v>7</v>
      </c>
      <c r="B37" s="413">
        <v>44568</v>
      </c>
      <c r="C37" s="414"/>
      <c r="D37" s="415" t="s">
        <v>415</v>
      </c>
      <c r="E37" s="416" t="s">
        <v>593</v>
      </c>
      <c r="F37" s="416">
        <v>1668</v>
      </c>
      <c r="G37" s="416">
        <v>1618</v>
      </c>
      <c r="H37" s="416">
        <v>1715</v>
      </c>
      <c r="I37" s="416" t="s">
        <v>919</v>
      </c>
      <c r="J37" s="417" t="s">
        <v>930</v>
      </c>
      <c r="K37" s="417">
        <f t="shared" ref="K37" si="33">H37-F37</f>
        <v>47</v>
      </c>
      <c r="L37" s="418">
        <f t="shared" ref="L37" si="34">(F37*-0.7)/100</f>
        <v>-11.675999999999998</v>
      </c>
      <c r="M37" s="419">
        <f t="shared" ref="M37" si="35">(K37+L37)/F37</f>
        <v>2.117745803357314E-2</v>
      </c>
      <c r="N37" s="417" t="s">
        <v>591</v>
      </c>
      <c r="O37" s="420">
        <v>44571</v>
      </c>
      <c r="P37" s="356"/>
      <c r="Q37" s="356"/>
      <c r="R37" s="357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354"/>
      <c r="AJ37" s="317"/>
      <c r="AK37" s="317"/>
      <c r="AL37" s="317"/>
    </row>
    <row r="38" spans="1:38" s="278" customFormat="1" ht="15" customHeight="1">
      <c r="A38" s="359">
        <v>8</v>
      </c>
      <c r="B38" s="260">
        <v>44572</v>
      </c>
      <c r="C38" s="307"/>
      <c r="D38" s="360" t="s">
        <v>207</v>
      </c>
      <c r="E38" s="306" t="s">
        <v>593</v>
      </c>
      <c r="F38" s="306">
        <v>1084</v>
      </c>
      <c r="G38" s="306">
        <v>1050</v>
      </c>
      <c r="H38" s="306">
        <v>1117</v>
      </c>
      <c r="I38" s="306" t="s">
        <v>932</v>
      </c>
      <c r="J38" s="417" t="s">
        <v>933</v>
      </c>
      <c r="K38" s="417">
        <f>H38-F38</f>
        <v>33</v>
      </c>
      <c r="L38" s="418">
        <f>(F38*-0.07)/100</f>
        <v>-0.75880000000000014</v>
      </c>
      <c r="M38" s="419">
        <f t="shared" ref="M38:M39" si="36">(K38+L38)/F38</f>
        <v>2.9742804428044278E-2</v>
      </c>
      <c r="N38" s="417" t="s">
        <v>591</v>
      </c>
      <c r="O38" s="441">
        <v>44572</v>
      </c>
      <c r="P38" s="356"/>
      <c r="Q38" s="356"/>
      <c r="R38" s="357" t="s">
        <v>592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354"/>
      <c r="AJ38" s="317"/>
      <c r="AK38" s="317"/>
      <c r="AL38" s="317"/>
    </row>
    <row r="39" spans="1:38" s="278" customFormat="1" ht="15" customHeight="1">
      <c r="A39" s="359">
        <v>9</v>
      </c>
      <c r="B39" s="260">
        <v>44572</v>
      </c>
      <c r="C39" s="307"/>
      <c r="D39" s="360" t="s">
        <v>430</v>
      </c>
      <c r="E39" s="306" t="s">
        <v>593</v>
      </c>
      <c r="F39" s="306">
        <v>312</v>
      </c>
      <c r="G39" s="306">
        <v>302</v>
      </c>
      <c r="H39" s="306">
        <v>321</v>
      </c>
      <c r="I39" s="306" t="s">
        <v>934</v>
      </c>
      <c r="J39" s="103" t="s">
        <v>890</v>
      </c>
      <c r="K39" s="103">
        <f t="shared" ref="K39" si="37">H39-F39</f>
        <v>9</v>
      </c>
      <c r="L39" s="104">
        <f t="shared" ref="L39" si="38">(F39*-0.7)/100</f>
        <v>-2.1839999999999997</v>
      </c>
      <c r="M39" s="105">
        <f t="shared" si="36"/>
        <v>2.1846153846153848E-2</v>
      </c>
      <c r="N39" s="103" t="s">
        <v>591</v>
      </c>
      <c r="O39" s="106">
        <v>44573</v>
      </c>
      <c r="P39" s="356"/>
      <c r="Q39" s="356"/>
      <c r="R39" s="357" t="s">
        <v>595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354"/>
      <c r="AJ39" s="317"/>
      <c r="AK39" s="317"/>
      <c r="AL39" s="317"/>
    </row>
    <row r="40" spans="1:38" s="278" customFormat="1" ht="15" customHeight="1">
      <c r="A40" s="359">
        <v>10</v>
      </c>
      <c r="B40" s="260">
        <v>44573</v>
      </c>
      <c r="C40" s="307"/>
      <c r="D40" s="360" t="s">
        <v>207</v>
      </c>
      <c r="E40" s="306" t="s">
        <v>593</v>
      </c>
      <c r="F40" s="306">
        <v>1117.5</v>
      </c>
      <c r="G40" s="306">
        <v>1080</v>
      </c>
      <c r="H40" s="306">
        <v>1144</v>
      </c>
      <c r="I40" s="306" t="s">
        <v>947</v>
      </c>
      <c r="J40" s="417" t="s">
        <v>948</v>
      </c>
      <c r="K40" s="417">
        <f>H40-F40</f>
        <v>26.5</v>
      </c>
      <c r="L40" s="418">
        <f>(F40*-0.07)/100</f>
        <v>-0.78225000000000011</v>
      </c>
      <c r="M40" s="419">
        <f t="shared" ref="M40" si="39">(K40+L40)/F40</f>
        <v>2.3013646532438477E-2</v>
      </c>
      <c r="N40" s="417" t="s">
        <v>591</v>
      </c>
      <c r="O40" s="441">
        <v>44573</v>
      </c>
      <c r="P40" s="356"/>
      <c r="Q40" s="356"/>
      <c r="R40" s="357" t="s">
        <v>592</v>
      </c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354"/>
      <c r="AJ40" s="317"/>
      <c r="AK40" s="317"/>
      <c r="AL40" s="317"/>
    </row>
    <row r="41" spans="1:38" s="278" customFormat="1" ht="15" customHeight="1">
      <c r="A41" s="348">
        <v>11</v>
      </c>
      <c r="B41" s="263">
        <v>44573</v>
      </c>
      <c r="C41" s="349"/>
      <c r="D41" s="350" t="s">
        <v>309</v>
      </c>
      <c r="E41" s="266" t="s">
        <v>593</v>
      </c>
      <c r="F41" s="266" t="s">
        <v>952</v>
      </c>
      <c r="G41" s="266">
        <v>595</v>
      </c>
      <c r="H41" s="266"/>
      <c r="I41" s="266" t="s">
        <v>953</v>
      </c>
      <c r="J41" s="351" t="s">
        <v>594</v>
      </c>
      <c r="K41" s="351"/>
      <c r="L41" s="352"/>
      <c r="M41" s="353"/>
      <c r="N41" s="351"/>
      <c r="O41" s="421"/>
      <c r="P41" s="356"/>
      <c r="Q41" s="356"/>
      <c r="R41" s="357" t="s">
        <v>592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354"/>
      <c r="AJ41" s="317"/>
      <c r="AK41" s="317"/>
      <c r="AL41" s="317"/>
    </row>
    <row r="42" spans="1:38" s="278" customFormat="1" ht="15" customHeight="1">
      <c r="A42" s="348">
        <v>12</v>
      </c>
      <c r="B42" s="263">
        <v>44574</v>
      </c>
      <c r="C42" s="349"/>
      <c r="D42" s="350" t="s">
        <v>971</v>
      </c>
      <c r="E42" s="266" t="s">
        <v>593</v>
      </c>
      <c r="F42" s="266" t="s">
        <v>972</v>
      </c>
      <c r="G42" s="266">
        <v>130.5</v>
      </c>
      <c r="H42" s="266"/>
      <c r="I42" s="266" t="s">
        <v>973</v>
      </c>
      <c r="J42" s="351" t="s">
        <v>594</v>
      </c>
      <c r="K42" s="351"/>
      <c r="L42" s="352"/>
      <c r="M42" s="353"/>
      <c r="N42" s="351"/>
      <c r="O42" s="421"/>
      <c r="P42" s="356"/>
      <c r="Q42" s="356"/>
      <c r="R42" s="357" t="s">
        <v>595</v>
      </c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354"/>
      <c r="AJ42" s="317"/>
      <c r="AK42" s="317"/>
      <c r="AL42" s="317"/>
    </row>
    <row r="43" spans="1:38" s="278" customFormat="1" ht="15" customHeight="1">
      <c r="A43" s="348">
        <v>13</v>
      </c>
      <c r="B43" s="263">
        <v>44574</v>
      </c>
      <c r="C43" s="349"/>
      <c r="D43" s="350" t="s">
        <v>981</v>
      </c>
      <c r="E43" s="266" t="s">
        <v>593</v>
      </c>
      <c r="F43" s="266" t="s">
        <v>982</v>
      </c>
      <c r="G43" s="266">
        <v>1495</v>
      </c>
      <c r="H43" s="266"/>
      <c r="I43" s="266" t="s">
        <v>983</v>
      </c>
      <c r="J43" s="351" t="s">
        <v>594</v>
      </c>
      <c r="K43" s="351"/>
      <c r="L43" s="352"/>
      <c r="M43" s="353"/>
      <c r="N43" s="351"/>
      <c r="O43" s="421"/>
      <c r="P43" s="356"/>
      <c r="Q43" s="356"/>
      <c r="R43" s="357" t="s">
        <v>592</v>
      </c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354"/>
      <c r="AJ43" s="317"/>
      <c r="AK43" s="317"/>
      <c r="AL43" s="317"/>
    </row>
    <row r="44" spans="1:38" s="278" customFormat="1" ht="15" customHeight="1">
      <c r="A44" s="348">
        <v>14</v>
      </c>
      <c r="B44" s="263">
        <v>44575</v>
      </c>
      <c r="C44" s="349"/>
      <c r="D44" s="350" t="s">
        <v>201</v>
      </c>
      <c r="E44" s="266" t="s">
        <v>593</v>
      </c>
      <c r="F44" s="266" t="s">
        <v>1002</v>
      </c>
      <c r="G44" s="266">
        <v>1170</v>
      </c>
      <c r="H44" s="266"/>
      <c r="I44" s="266" t="s">
        <v>1003</v>
      </c>
      <c r="J44" s="351" t="s">
        <v>594</v>
      </c>
      <c r="K44" s="351"/>
      <c r="L44" s="352"/>
      <c r="M44" s="353"/>
      <c r="N44" s="351"/>
      <c r="O44" s="421"/>
      <c r="P44" s="356"/>
      <c r="Q44" s="356"/>
      <c r="R44" s="357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354"/>
      <c r="AJ44" s="317"/>
      <c r="AK44" s="317"/>
      <c r="AL44" s="317"/>
    </row>
    <row r="45" spans="1:38" s="278" customFormat="1" ht="15" customHeight="1">
      <c r="A45" s="359">
        <v>15</v>
      </c>
      <c r="B45" s="260">
        <v>44575</v>
      </c>
      <c r="C45" s="307"/>
      <c r="D45" s="360" t="s">
        <v>545</v>
      </c>
      <c r="E45" s="306" t="s">
        <v>593</v>
      </c>
      <c r="F45" s="306">
        <v>534</v>
      </c>
      <c r="G45" s="306">
        <v>515</v>
      </c>
      <c r="H45" s="306">
        <v>549</v>
      </c>
      <c r="I45" s="306" t="s">
        <v>1004</v>
      </c>
      <c r="J45" s="103" t="s">
        <v>1050</v>
      </c>
      <c r="K45" s="103">
        <f t="shared" ref="K45" si="40">H45-F45</f>
        <v>15</v>
      </c>
      <c r="L45" s="104">
        <f t="shared" ref="L45" si="41">(F45*-0.7)/100</f>
        <v>-3.7379999999999995</v>
      </c>
      <c r="M45" s="105">
        <f t="shared" ref="M45" si="42">(K45+L45)/F45</f>
        <v>2.1089887640449438E-2</v>
      </c>
      <c r="N45" s="103" t="s">
        <v>591</v>
      </c>
      <c r="O45" s="106">
        <v>44578</v>
      </c>
      <c r="P45" s="356"/>
      <c r="Q45" s="356"/>
      <c r="R45" s="357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354"/>
      <c r="AJ45" s="317"/>
      <c r="AK45" s="317"/>
      <c r="AL45" s="317"/>
    </row>
    <row r="46" spans="1:38" s="278" customFormat="1" ht="15" customHeight="1">
      <c r="A46" s="348">
        <v>16</v>
      </c>
      <c r="B46" s="263">
        <v>44578</v>
      </c>
      <c r="C46" s="349"/>
      <c r="D46" s="350" t="s">
        <v>71</v>
      </c>
      <c r="E46" s="266" t="s">
        <v>593</v>
      </c>
      <c r="F46" s="266" t="s">
        <v>1052</v>
      </c>
      <c r="G46" s="266">
        <v>213</v>
      </c>
      <c r="H46" s="266"/>
      <c r="I46" s="266" t="s">
        <v>1053</v>
      </c>
      <c r="J46" s="351" t="s">
        <v>594</v>
      </c>
      <c r="K46" s="351"/>
      <c r="L46" s="352"/>
      <c r="M46" s="353"/>
      <c r="N46" s="351"/>
      <c r="O46" s="421"/>
      <c r="P46" s="356"/>
      <c r="Q46" s="356"/>
      <c r="R46" s="357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354"/>
      <c r="AJ46" s="317"/>
      <c r="AK46" s="317"/>
      <c r="AL46" s="317"/>
    </row>
    <row r="47" spans="1:38" s="278" customFormat="1" ht="15" customHeight="1">
      <c r="A47" s="348"/>
      <c r="B47" s="263"/>
      <c r="C47" s="349"/>
      <c r="D47" s="350"/>
      <c r="E47" s="266"/>
      <c r="F47" s="266"/>
      <c r="G47" s="266"/>
      <c r="H47" s="266"/>
      <c r="I47" s="266"/>
      <c r="J47" s="351"/>
      <c r="K47" s="351"/>
      <c r="L47" s="352"/>
      <c r="M47" s="353"/>
      <c r="N47" s="351"/>
      <c r="O47" s="421"/>
      <c r="P47" s="356"/>
      <c r="Q47" s="356"/>
      <c r="R47" s="357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354"/>
      <c r="AJ47" s="317"/>
      <c r="AK47" s="317"/>
      <c r="AL47" s="317"/>
    </row>
    <row r="48" spans="1:38" s="278" customFormat="1" ht="15" customHeight="1">
      <c r="A48" s="348"/>
      <c r="B48" s="263"/>
      <c r="C48" s="349"/>
      <c r="D48" s="350"/>
      <c r="E48" s="266"/>
      <c r="F48" s="266"/>
      <c r="G48" s="266"/>
      <c r="H48" s="266"/>
      <c r="I48" s="266"/>
      <c r="J48" s="351"/>
      <c r="K48" s="351"/>
      <c r="L48" s="352"/>
      <c r="M48" s="353"/>
      <c r="N48" s="351"/>
      <c r="O48" s="421"/>
      <c r="P48" s="356"/>
      <c r="Q48" s="356"/>
      <c r="R48" s="357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354"/>
      <c r="AJ48" s="317"/>
      <c r="AK48" s="317"/>
      <c r="AL48" s="317"/>
    </row>
    <row r="49" spans="1:38" s="291" customFormat="1" ht="15" customHeight="1">
      <c r="K49" s="267"/>
      <c r="L49" s="304"/>
      <c r="M49" s="383"/>
      <c r="N49" s="267"/>
      <c r="O49" s="315"/>
      <c r="P49" s="1"/>
      <c r="Q49" s="1"/>
      <c r="R49" s="378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385"/>
      <c r="AJ49" s="384"/>
      <c r="AK49" s="384"/>
      <c r="AL49" s="384"/>
    </row>
    <row r="50" spans="1:38" ht="15" customHeight="1">
      <c r="A50" s="369"/>
      <c r="B50" s="370"/>
      <c r="C50" s="371"/>
      <c r="D50" s="372"/>
      <c r="E50" s="373"/>
      <c r="F50" s="373"/>
      <c r="G50" s="373"/>
      <c r="H50" s="373"/>
      <c r="I50" s="373"/>
      <c r="J50" s="374"/>
      <c r="K50" s="374"/>
      <c r="L50" s="375"/>
      <c r="M50" s="376"/>
      <c r="N50" s="374"/>
      <c r="O50" s="377"/>
      <c r="P50" s="1"/>
      <c r="Q50" s="1"/>
      <c r="R50" s="378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44.25" customHeight="1">
      <c r="A51" s="132" t="s">
        <v>596</v>
      </c>
      <c r="B51" s="155"/>
      <c r="C51" s="155"/>
      <c r="D51" s="1"/>
      <c r="E51" s="6"/>
      <c r="F51" s="6"/>
      <c r="G51" s="6"/>
      <c r="H51" s="6" t="s">
        <v>608</v>
      </c>
      <c r="I51" s="6"/>
      <c r="J51" s="6"/>
      <c r="K51" s="128"/>
      <c r="L51" s="157"/>
      <c r="M51" s="128"/>
      <c r="N51" s="129"/>
      <c r="O51" s="128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320"/>
      <c r="AD51" s="320"/>
      <c r="AE51" s="320"/>
      <c r="AF51" s="320"/>
      <c r="AG51" s="320"/>
      <c r="AH51" s="320"/>
    </row>
    <row r="52" spans="1:38" ht="12.75" customHeight="1">
      <c r="A52" s="139" t="s">
        <v>597</v>
      </c>
      <c r="B52" s="132"/>
      <c r="C52" s="132"/>
      <c r="D52" s="132"/>
      <c r="E52" s="44"/>
      <c r="F52" s="140" t="s">
        <v>598</v>
      </c>
      <c r="G52" s="59"/>
      <c r="H52" s="44"/>
      <c r="I52" s="59"/>
      <c r="J52" s="6"/>
      <c r="K52" s="158"/>
      <c r="L52" s="159"/>
      <c r="M52" s="6"/>
      <c r="N52" s="122"/>
      <c r="O52" s="160"/>
      <c r="P52" s="4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4.25" customHeight="1">
      <c r="A53" s="139"/>
      <c r="B53" s="132"/>
      <c r="C53" s="132"/>
      <c r="D53" s="132"/>
      <c r="E53" s="6"/>
      <c r="F53" s="140" t="s">
        <v>600</v>
      </c>
      <c r="G53" s="59"/>
      <c r="H53" s="44"/>
      <c r="I53" s="59"/>
      <c r="J53" s="6"/>
      <c r="K53" s="158"/>
      <c r="L53" s="159"/>
      <c r="M53" s="6"/>
      <c r="N53" s="122"/>
      <c r="O53" s="160"/>
      <c r="P53" s="4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4.25" customHeight="1">
      <c r="A54" s="132"/>
      <c r="B54" s="132"/>
      <c r="C54" s="132"/>
      <c r="D54" s="132"/>
      <c r="E54" s="6"/>
      <c r="F54" s="6"/>
      <c r="G54" s="6"/>
      <c r="H54" s="6"/>
      <c r="I54" s="6"/>
      <c r="J54" s="145"/>
      <c r="K54" s="142"/>
      <c r="L54" s="143"/>
      <c r="M54" s="6"/>
      <c r="N54" s="146"/>
      <c r="O54" s="1"/>
      <c r="P54" s="4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2.75" customHeight="1">
      <c r="A55" s="161" t="s">
        <v>609</v>
      </c>
      <c r="B55" s="161"/>
      <c r="C55" s="161"/>
      <c r="D55" s="161"/>
      <c r="E55" s="6"/>
      <c r="F55" s="6"/>
      <c r="G55" s="6"/>
      <c r="H55" s="6"/>
      <c r="I55" s="6"/>
      <c r="J55" s="6"/>
      <c r="K55" s="6"/>
      <c r="L55" s="6"/>
      <c r="M55" s="6"/>
      <c r="N55" s="6"/>
      <c r="O55" s="2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38.25" customHeight="1">
      <c r="A56" s="100" t="s">
        <v>16</v>
      </c>
      <c r="B56" s="100" t="s">
        <v>568</v>
      </c>
      <c r="C56" s="100"/>
      <c r="D56" s="101" t="s">
        <v>579</v>
      </c>
      <c r="E56" s="100" t="s">
        <v>580</v>
      </c>
      <c r="F56" s="100" t="s">
        <v>581</v>
      </c>
      <c r="G56" s="100" t="s">
        <v>602</v>
      </c>
      <c r="H56" s="100" t="s">
        <v>583</v>
      </c>
      <c r="I56" s="100" t="s">
        <v>584</v>
      </c>
      <c r="J56" s="99" t="s">
        <v>585</v>
      </c>
      <c r="K56" s="162" t="s">
        <v>610</v>
      </c>
      <c r="L56" s="102" t="s">
        <v>587</v>
      </c>
      <c r="M56" s="162" t="s">
        <v>611</v>
      </c>
      <c r="N56" s="100" t="s">
        <v>612</v>
      </c>
      <c r="O56" s="99" t="s">
        <v>589</v>
      </c>
      <c r="P56" s="101" t="s">
        <v>590</v>
      </c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s="262" customFormat="1" ht="13.5" customHeight="1">
      <c r="A57" s="361">
        <v>1</v>
      </c>
      <c r="B57" s="362">
        <v>44561</v>
      </c>
      <c r="C57" s="403"/>
      <c r="D57" s="403" t="s">
        <v>882</v>
      </c>
      <c r="E57" s="361" t="s">
        <v>593</v>
      </c>
      <c r="F57" s="361">
        <v>2432.5</v>
      </c>
      <c r="G57" s="361">
        <v>2398</v>
      </c>
      <c r="H57" s="365">
        <v>2398</v>
      </c>
      <c r="I57" s="365" t="s">
        <v>881</v>
      </c>
      <c r="J57" s="380" t="s">
        <v>896</v>
      </c>
      <c r="K57" s="365">
        <f t="shared" ref="K57" si="43">H57-F57</f>
        <v>-34.5</v>
      </c>
      <c r="L57" s="399">
        <f t="shared" ref="L57" si="44">(H57*N57)*0.07%</f>
        <v>629.47500000000014</v>
      </c>
      <c r="M57" s="400">
        <f t="shared" ref="M57" si="45">(K57*N57)-L57</f>
        <v>-13566.975</v>
      </c>
      <c r="N57" s="365">
        <v>375</v>
      </c>
      <c r="O57" s="401" t="s">
        <v>604</v>
      </c>
      <c r="P57" s="402">
        <v>44200</v>
      </c>
      <c r="Q57" s="264"/>
      <c r="R57" s="274" t="s">
        <v>595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3"/>
      <c r="AG57" s="263"/>
      <c r="AH57" s="316"/>
      <c r="AI57" s="316"/>
      <c r="AJ57" s="297"/>
      <c r="AK57" s="297"/>
      <c r="AL57" s="297"/>
    </row>
    <row r="58" spans="1:38" s="262" customFormat="1" ht="13.5" customHeight="1">
      <c r="A58" s="361">
        <v>2</v>
      </c>
      <c r="B58" s="362">
        <v>44565</v>
      </c>
      <c r="C58" s="403"/>
      <c r="D58" s="403" t="s">
        <v>893</v>
      </c>
      <c r="E58" s="361" t="s">
        <v>894</v>
      </c>
      <c r="F58" s="361">
        <v>17770</v>
      </c>
      <c r="G58" s="361">
        <v>17875</v>
      </c>
      <c r="H58" s="365">
        <v>17875</v>
      </c>
      <c r="I58" s="365" t="s">
        <v>895</v>
      </c>
      <c r="J58" s="380" t="s">
        <v>903</v>
      </c>
      <c r="K58" s="365">
        <f>F58-H58</f>
        <v>-105</v>
      </c>
      <c r="L58" s="399">
        <f t="shared" ref="L58" si="46">(H58*N58)*0.07%</f>
        <v>625.62500000000011</v>
      </c>
      <c r="M58" s="400">
        <f t="shared" ref="M58" si="47">(K58*N58)-L58</f>
        <v>-5875.625</v>
      </c>
      <c r="N58" s="365">
        <v>50</v>
      </c>
      <c r="O58" s="401" t="s">
        <v>604</v>
      </c>
      <c r="P58" s="402">
        <v>44201</v>
      </c>
      <c r="Q58" s="264"/>
      <c r="R58" s="274" t="s">
        <v>592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3"/>
      <c r="AG58" s="263"/>
      <c r="AH58" s="316"/>
      <c r="AI58" s="316"/>
      <c r="AJ58" s="297"/>
      <c r="AK58" s="297"/>
      <c r="AL58" s="297"/>
    </row>
    <row r="59" spans="1:38" s="262" customFormat="1" ht="13.5" customHeight="1">
      <c r="A59" s="266">
        <v>3</v>
      </c>
      <c r="B59" s="263">
        <v>44568</v>
      </c>
      <c r="C59" s="422"/>
      <c r="D59" s="422" t="s">
        <v>920</v>
      </c>
      <c r="E59" s="266" t="s">
        <v>593</v>
      </c>
      <c r="F59" s="266" t="s">
        <v>921</v>
      </c>
      <c r="G59" s="266">
        <v>1432</v>
      </c>
      <c r="H59" s="267"/>
      <c r="I59" s="267" t="s">
        <v>922</v>
      </c>
      <c r="J59" s="351" t="s">
        <v>594</v>
      </c>
      <c r="K59" s="267"/>
      <c r="L59" s="304"/>
      <c r="M59" s="305"/>
      <c r="N59" s="267"/>
      <c r="O59" s="314"/>
      <c r="P59" s="315"/>
      <c r="Q59" s="264"/>
      <c r="R59" s="274" t="s">
        <v>595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3"/>
      <c r="AG59" s="263"/>
      <c r="AH59" s="316"/>
      <c r="AI59" s="316"/>
      <c r="AJ59" s="297"/>
      <c r="AK59" s="297"/>
      <c r="AL59" s="297"/>
    </row>
    <row r="60" spans="1:38" s="262" customFormat="1" ht="13.5" customHeight="1">
      <c r="A60" s="306">
        <v>4</v>
      </c>
      <c r="B60" s="260">
        <v>44573</v>
      </c>
      <c r="C60" s="442"/>
      <c r="D60" s="442" t="s">
        <v>950</v>
      </c>
      <c r="E60" s="306" t="s">
        <v>593</v>
      </c>
      <c r="F60" s="306">
        <v>131.15</v>
      </c>
      <c r="G60" s="306">
        <v>128</v>
      </c>
      <c r="H60" s="405">
        <v>133.15</v>
      </c>
      <c r="I60" s="405" t="s">
        <v>951</v>
      </c>
      <c r="J60" s="409" t="s">
        <v>960</v>
      </c>
      <c r="K60" s="405">
        <f t="shared" ref="K60:K61" si="48">H60-F60</f>
        <v>2</v>
      </c>
      <c r="L60" s="443">
        <f t="shared" ref="L60:L61" si="49">(H60*N60)*0.07%</f>
        <v>400.78150000000005</v>
      </c>
      <c r="M60" s="444">
        <f t="shared" ref="M60:M61" si="50">(K60*N60)-L60</f>
        <v>8199.218499999999</v>
      </c>
      <c r="N60" s="405">
        <v>4300</v>
      </c>
      <c r="O60" s="445" t="s">
        <v>591</v>
      </c>
      <c r="P60" s="447">
        <v>44208</v>
      </c>
      <c r="Q60" s="264"/>
      <c r="R60" s="274" t="s">
        <v>595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3"/>
      <c r="AG60" s="263"/>
      <c r="AH60" s="316"/>
      <c r="AI60" s="316"/>
      <c r="AJ60" s="297"/>
      <c r="AK60" s="297"/>
      <c r="AL60" s="297"/>
    </row>
    <row r="61" spans="1:38" s="262" customFormat="1" ht="13.5" customHeight="1">
      <c r="A61" s="306">
        <v>5</v>
      </c>
      <c r="B61" s="260">
        <v>44573</v>
      </c>
      <c r="C61" s="442"/>
      <c r="D61" s="442" t="s">
        <v>961</v>
      </c>
      <c r="E61" s="306" t="s">
        <v>593</v>
      </c>
      <c r="F61" s="306">
        <v>1520</v>
      </c>
      <c r="G61" s="306">
        <v>1490</v>
      </c>
      <c r="H61" s="405">
        <v>1544.5</v>
      </c>
      <c r="I61" s="405" t="s">
        <v>954</v>
      </c>
      <c r="J61" s="409" t="s">
        <v>962</v>
      </c>
      <c r="K61" s="405">
        <f t="shared" si="48"/>
        <v>24.5</v>
      </c>
      <c r="L61" s="443">
        <f t="shared" si="49"/>
        <v>432.46000000000004</v>
      </c>
      <c r="M61" s="444">
        <f t="shared" si="50"/>
        <v>9367.5400000000009</v>
      </c>
      <c r="N61" s="405">
        <v>400</v>
      </c>
      <c r="O61" s="445" t="s">
        <v>591</v>
      </c>
      <c r="P61" s="447">
        <v>44208</v>
      </c>
      <c r="Q61" s="264"/>
      <c r="R61" s="274" t="s">
        <v>592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3"/>
      <c r="AG61" s="263"/>
      <c r="AH61" s="316"/>
      <c r="AI61" s="316"/>
      <c r="AJ61" s="297"/>
      <c r="AK61" s="297"/>
      <c r="AL61" s="297"/>
    </row>
    <row r="62" spans="1:38" s="262" customFormat="1" ht="13.5" customHeight="1">
      <c r="A62" s="306">
        <v>6</v>
      </c>
      <c r="B62" s="260">
        <v>44573</v>
      </c>
      <c r="C62" s="442"/>
      <c r="D62" s="442" t="s">
        <v>958</v>
      </c>
      <c r="E62" s="306" t="s">
        <v>593</v>
      </c>
      <c r="F62" s="306">
        <v>443.5</v>
      </c>
      <c r="G62" s="306">
        <v>434</v>
      </c>
      <c r="H62" s="405">
        <v>451.5</v>
      </c>
      <c r="I62" s="405" t="s">
        <v>959</v>
      </c>
      <c r="J62" s="409" t="s">
        <v>984</v>
      </c>
      <c r="K62" s="405">
        <f t="shared" ref="K62" si="51">H62-F62</f>
        <v>8</v>
      </c>
      <c r="L62" s="443">
        <f t="shared" ref="L62" si="52">(H62*N62)*0.07%</f>
        <v>347.65500000000003</v>
      </c>
      <c r="M62" s="444">
        <f t="shared" ref="M62" si="53">(K62*N62)-L62</f>
        <v>8452.3449999999993</v>
      </c>
      <c r="N62" s="405">
        <v>1100</v>
      </c>
      <c r="O62" s="445" t="s">
        <v>591</v>
      </c>
      <c r="P62" s="446">
        <v>44209</v>
      </c>
      <c r="Q62" s="264"/>
      <c r="R62" s="274" t="s">
        <v>592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3"/>
      <c r="AG62" s="263"/>
      <c r="AH62" s="316"/>
      <c r="AI62" s="316"/>
      <c r="AJ62" s="297"/>
      <c r="AK62" s="297"/>
      <c r="AL62" s="297"/>
    </row>
    <row r="63" spans="1:38" s="262" customFormat="1" ht="13.5" customHeight="1">
      <c r="A63" s="451">
        <v>7</v>
      </c>
      <c r="B63" s="260">
        <v>44574</v>
      </c>
      <c r="C63" s="442"/>
      <c r="D63" s="442" t="s">
        <v>985</v>
      </c>
      <c r="E63" s="306" t="s">
        <v>593</v>
      </c>
      <c r="F63" s="306">
        <v>944</v>
      </c>
      <c r="G63" s="306">
        <v>934</v>
      </c>
      <c r="H63" s="405">
        <v>952</v>
      </c>
      <c r="I63" s="405" t="s">
        <v>986</v>
      </c>
      <c r="J63" s="409" t="s">
        <v>984</v>
      </c>
      <c r="K63" s="405">
        <f t="shared" ref="K63" si="54">H63-F63</f>
        <v>8</v>
      </c>
      <c r="L63" s="443">
        <f t="shared" ref="L63" si="55">(H63*N63)*0.07%</f>
        <v>833.00000000000011</v>
      </c>
      <c r="M63" s="444">
        <f t="shared" ref="M63" si="56">(K63*N63)-L63</f>
        <v>9167</v>
      </c>
      <c r="N63" s="405">
        <v>1250</v>
      </c>
      <c r="O63" s="445" t="s">
        <v>591</v>
      </c>
      <c r="P63" s="446">
        <v>44210</v>
      </c>
      <c r="Q63" s="264"/>
      <c r="R63" s="274" t="s">
        <v>595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3"/>
      <c r="AG63" s="263"/>
      <c r="AH63" s="316"/>
      <c r="AI63" s="316"/>
      <c r="AJ63" s="297"/>
      <c r="AK63" s="297"/>
      <c r="AL63" s="297"/>
    </row>
    <row r="64" spans="1:38" s="262" customFormat="1" ht="13.5" customHeight="1">
      <c r="A64" s="450">
        <v>8</v>
      </c>
      <c r="B64" s="263">
        <v>44575</v>
      </c>
      <c r="C64" s="422"/>
      <c r="D64" s="422" t="s">
        <v>1007</v>
      </c>
      <c r="E64" s="266" t="s">
        <v>593</v>
      </c>
      <c r="F64" s="266" t="s">
        <v>1008</v>
      </c>
      <c r="G64" s="266">
        <v>3210</v>
      </c>
      <c r="H64" s="267"/>
      <c r="I64" s="267" t="s">
        <v>1009</v>
      </c>
      <c r="J64" s="351" t="s">
        <v>594</v>
      </c>
      <c r="K64" s="267"/>
      <c r="L64" s="304"/>
      <c r="M64" s="305"/>
      <c r="N64" s="267"/>
      <c r="O64" s="314"/>
      <c r="P64" s="315"/>
      <c r="Q64" s="264"/>
      <c r="R64" s="274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3"/>
      <c r="AG64" s="263"/>
      <c r="AH64" s="316"/>
      <c r="AI64" s="316"/>
      <c r="AJ64" s="297"/>
      <c r="AK64" s="297"/>
      <c r="AL64" s="297"/>
    </row>
    <row r="65" spans="1:38" s="262" customFormat="1" ht="13.5" customHeight="1">
      <c r="A65" s="448"/>
      <c r="B65" s="263"/>
      <c r="C65" s="422"/>
      <c r="D65" s="422"/>
      <c r="E65" s="266"/>
      <c r="F65" s="266"/>
      <c r="G65" s="266"/>
      <c r="H65" s="267"/>
      <c r="I65" s="267"/>
      <c r="J65" s="351"/>
      <c r="K65" s="267"/>
      <c r="L65" s="304"/>
      <c r="M65" s="305"/>
      <c r="N65" s="267"/>
      <c r="O65" s="314"/>
      <c r="P65" s="315"/>
      <c r="Q65" s="264"/>
      <c r="R65" s="274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3"/>
      <c r="AG65" s="263"/>
      <c r="AH65" s="316"/>
      <c r="AI65" s="316"/>
      <c r="AJ65" s="297"/>
      <c r="AK65" s="297"/>
      <c r="AL65" s="297"/>
    </row>
    <row r="66" spans="1:38" s="262" customFormat="1" ht="13.5" customHeight="1">
      <c r="A66" s="266"/>
      <c r="B66" s="278"/>
      <c r="C66" s="278"/>
      <c r="D66" s="278"/>
      <c r="E66" s="278"/>
      <c r="F66" s="278"/>
      <c r="G66" s="278"/>
      <c r="H66" s="278"/>
      <c r="I66" s="278"/>
      <c r="J66" s="278"/>
      <c r="K66" s="267"/>
      <c r="L66" s="304"/>
      <c r="M66" s="305"/>
      <c r="N66" s="267"/>
      <c r="O66" s="314"/>
      <c r="P66" s="315"/>
      <c r="Q66" s="264"/>
      <c r="R66" s="274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3"/>
      <c r="AG66" s="263"/>
      <c r="AH66" s="316"/>
      <c r="AI66" s="316"/>
      <c r="AJ66" s="297"/>
      <c r="AK66" s="297"/>
      <c r="AL66" s="297"/>
    </row>
    <row r="67" spans="1:38" ht="13.5" customHeight="1">
      <c r="A67" s="120"/>
      <c r="B67" s="121"/>
      <c r="C67" s="155"/>
      <c r="D67" s="163"/>
      <c r="E67" s="164"/>
      <c r="F67" s="120"/>
      <c r="G67" s="120"/>
      <c r="H67" s="120"/>
      <c r="I67" s="156"/>
      <c r="J67" s="156"/>
      <c r="K67" s="156"/>
      <c r="L67" s="156"/>
      <c r="M67" s="156"/>
      <c r="N67" s="156"/>
      <c r="O67" s="156"/>
      <c r="P67" s="156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>
      <c r="A68" s="165"/>
      <c r="B68" s="121"/>
      <c r="C68" s="122"/>
      <c r="D68" s="166"/>
      <c r="E68" s="125"/>
      <c r="F68" s="125"/>
      <c r="G68" s="125"/>
      <c r="H68" s="125"/>
      <c r="I68" s="125"/>
      <c r="J68" s="6"/>
      <c r="K68" s="125"/>
      <c r="L68" s="125"/>
      <c r="M68" s="6"/>
      <c r="N68" s="1"/>
      <c r="O68" s="122"/>
      <c r="P68" s="44"/>
      <c r="Q68" s="44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44"/>
      <c r="AH68" s="44"/>
      <c r="AI68" s="44"/>
      <c r="AJ68" s="44"/>
      <c r="AK68" s="44"/>
      <c r="AL68" s="44"/>
    </row>
    <row r="69" spans="1:38" ht="12.75" customHeight="1">
      <c r="A69" s="167" t="s">
        <v>614</v>
      </c>
      <c r="B69" s="167"/>
      <c r="C69" s="167"/>
      <c r="D69" s="167"/>
      <c r="E69" s="168"/>
      <c r="F69" s="125"/>
      <c r="G69" s="125"/>
      <c r="H69" s="125"/>
      <c r="I69" s="125"/>
      <c r="J69" s="1"/>
      <c r="K69" s="6"/>
      <c r="L69" s="6"/>
      <c r="M69" s="6"/>
      <c r="N69" s="1"/>
      <c r="O69" s="1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38.25" customHeight="1">
      <c r="A70" s="100" t="s">
        <v>16</v>
      </c>
      <c r="B70" s="100" t="s">
        <v>568</v>
      </c>
      <c r="C70" s="100"/>
      <c r="D70" s="101" t="s">
        <v>579</v>
      </c>
      <c r="E70" s="100" t="s">
        <v>580</v>
      </c>
      <c r="F70" s="100" t="s">
        <v>581</v>
      </c>
      <c r="G70" s="100" t="s">
        <v>602</v>
      </c>
      <c r="H70" s="100" t="s">
        <v>583</v>
      </c>
      <c r="I70" s="100" t="s">
        <v>584</v>
      </c>
      <c r="J70" s="99" t="s">
        <v>585</v>
      </c>
      <c r="K70" s="99" t="s">
        <v>615</v>
      </c>
      <c r="L70" s="102" t="s">
        <v>587</v>
      </c>
      <c r="M70" s="162" t="s">
        <v>611</v>
      </c>
      <c r="N70" s="100" t="s">
        <v>612</v>
      </c>
      <c r="O70" s="100" t="s">
        <v>589</v>
      </c>
      <c r="P70" s="101" t="s">
        <v>590</v>
      </c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s="262" customFormat="1" ht="12.75" customHeight="1">
      <c r="A71" s="361">
        <v>1</v>
      </c>
      <c r="B71" s="362">
        <v>44561</v>
      </c>
      <c r="C71" s="363"/>
      <c r="D71" s="364" t="s">
        <v>879</v>
      </c>
      <c r="E71" s="361" t="s">
        <v>593</v>
      </c>
      <c r="F71" s="361">
        <v>81.5</v>
      </c>
      <c r="G71" s="361">
        <v>40</v>
      </c>
      <c r="H71" s="361">
        <v>40</v>
      </c>
      <c r="I71" s="365" t="s">
        <v>880</v>
      </c>
      <c r="J71" s="366" t="s">
        <v>888</v>
      </c>
      <c r="K71" s="367">
        <f t="shared" ref="K71" si="57">H71-F71</f>
        <v>-41.5</v>
      </c>
      <c r="L71" s="379">
        <v>100</v>
      </c>
      <c r="M71" s="380">
        <f t="shared" ref="M71" si="58">(K71*N71)-100</f>
        <v>-2175</v>
      </c>
      <c r="N71" s="380">
        <v>50</v>
      </c>
      <c r="O71" s="368" t="s">
        <v>604</v>
      </c>
      <c r="P71" s="362">
        <v>44564</v>
      </c>
      <c r="Q71" s="264"/>
      <c r="R71" s="265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</row>
    <row r="72" spans="1:38" s="262" customFormat="1" ht="12.75" customHeight="1">
      <c r="A72" s="361">
        <v>2</v>
      </c>
      <c r="B72" s="362">
        <v>44565</v>
      </c>
      <c r="C72" s="363"/>
      <c r="D72" s="364" t="s">
        <v>897</v>
      </c>
      <c r="E72" s="361" t="s">
        <v>593</v>
      </c>
      <c r="F72" s="361">
        <v>65.5</v>
      </c>
      <c r="G72" s="361">
        <v>20</v>
      </c>
      <c r="H72" s="361">
        <v>24.5</v>
      </c>
      <c r="I72" s="365">
        <v>120</v>
      </c>
      <c r="J72" s="366" t="s">
        <v>905</v>
      </c>
      <c r="K72" s="367">
        <f t="shared" ref="K72" si="59">H72-F72</f>
        <v>-41</v>
      </c>
      <c r="L72" s="379">
        <v>100</v>
      </c>
      <c r="M72" s="380">
        <f t="shared" ref="M72" si="60">(K72*N72)-100</f>
        <v>-2150</v>
      </c>
      <c r="N72" s="380">
        <v>50</v>
      </c>
      <c r="O72" s="368" t="s">
        <v>604</v>
      </c>
      <c r="P72" s="452">
        <v>44565</v>
      </c>
      <c r="Q72" s="264"/>
      <c r="R72" s="265" t="s">
        <v>595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</row>
    <row r="73" spans="1:38" s="262" customFormat="1" ht="12.75" customHeight="1">
      <c r="A73" s="361">
        <v>3</v>
      </c>
      <c r="B73" s="362">
        <v>44566</v>
      </c>
      <c r="C73" s="363"/>
      <c r="D73" s="364" t="s">
        <v>898</v>
      </c>
      <c r="E73" s="361" t="s">
        <v>593</v>
      </c>
      <c r="F73" s="361">
        <v>3.8</v>
      </c>
      <c r="G73" s="361">
        <v>2.9</v>
      </c>
      <c r="H73" s="361">
        <v>2.9</v>
      </c>
      <c r="I73" s="365" t="s">
        <v>901</v>
      </c>
      <c r="J73" s="366" t="s">
        <v>911</v>
      </c>
      <c r="K73" s="367">
        <f t="shared" ref="K73" si="61">H73-F73</f>
        <v>-0.89999999999999991</v>
      </c>
      <c r="L73" s="379">
        <v>100</v>
      </c>
      <c r="M73" s="380">
        <f t="shared" ref="M73" si="62">(K73*N73)-100</f>
        <v>-4899.7</v>
      </c>
      <c r="N73" s="380">
        <v>5333</v>
      </c>
      <c r="O73" s="368" t="s">
        <v>604</v>
      </c>
      <c r="P73" s="362">
        <v>44565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306">
        <v>4</v>
      </c>
      <c r="B74" s="260">
        <v>44566</v>
      </c>
      <c r="C74" s="307"/>
      <c r="D74" s="404" t="s">
        <v>899</v>
      </c>
      <c r="E74" s="306" t="s">
        <v>593</v>
      </c>
      <c r="F74" s="306">
        <v>9.75</v>
      </c>
      <c r="G74" s="306">
        <v>7</v>
      </c>
      <c r="H74" s="306">
        <v>12</v>
      </c>
      <c r="I74" s="405" t="s">
        <v>900</v>
      </c>
      <c r="J74" s="406" t="s">
        <v>902</v>
      </c>
      <c r="K74" s="407">
        <f t="shared" ref="K74" si="63">H74-F74</f>
        <v>2.25</v>
      </c>
      <c r="L74" s="408">
        <v>100</v>
      </c>
      <c r="M74" s="409">
        <f t="shared" ref="M74" si="64">(K74*N74)-100</f>
        <v>3275</v>
      </c>
      <c r="N74" s="409">
        <v>1500</v>
      </c>
      <c r="O74" s="410" t="s">
        <v>591</v>
      </c>
      <c r="P74" s="411">
        <v>44566</v>
      </c>
      <c r="Q74" s="264"/>
      <c r="R74" s="265" t="s">
        <v>595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306">
        <v>5</v>
      </c>
      <c r="B75" s="260">
        <v>44567</v>
      </c>
      <c r="C75" s="307"/>
      <c r="D75" s="404" t="s">
        <v>906</v>
      </c>
      <c r="E75" s="306" t="s">
        <v>593</v>
      </c>
      <c r="F75" s="306">
        <v>26.5</v>
      </c>
      <c r="G75" s="306">
        <v>17</v>
      </c>
      <c r="H75" s="306">
        <v>32.25</v>
      </c>
      <c r="I75" s="405" t="s">
        <v>907</v>
      </c>
      <c r="J75" s="406" t="s">
        <v>908</v>
      </c>
      <c r="K75" s="407">
        <f t="shared" ref="K75" si="65">H75-F75</f>
        <v>5.75</v>
      </c>
      <c r="L75" s="408">
        <v>100</v>
      </c>
      <c r="M75" s="409">
        <f t="shared" ref="M75" si="66">(K75*N75)-100</f>
        <v>3062.5</v>
      </c>
      <c r="N75" s="409">
        <v>550</v>
      </c>
      <c r="O75" s="410" t="s">
        <v>591</v>
      </c>
      <c r="P75" s="411">
        <v>44567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306">
        <v>6</v>
      </c>
      <c r="B76" s="260">
        <v>44567</v>
      </c>
      <c r="C76" s="307"/>
      <c r="D76" s="404" t="s">
        <v>909</v>
      </c>
      <c r="E76" s="306" t="s">
        <v>593</v>
      </c>
      <c r="F76" s="306">
        <v>29</v>
      </c>
      <c r="G76" s="306"/>
      <c r="H76" s="306">
        <v>45</v>
      </c>
      <c r="I76" s="405" t="s">
        <v>910</v>
      </c>
      <c r="J76" s="406" t="s">
        <v>904</v>
      </c>
      <c r="K76" s="407">
        <f t="shared" ref="K76" si="67">H76-F76</f>
        <v>16</v>
      </c>
      <c r="L76" s="408">
        <v>100</v>
      </c>
      <c r="M76" s="409">
        <f t="shared" ref="M76" si="68">(K76*N76)-100</f>
        <v>700</v>
      </c>
      <c r="N76" s="409">
        <v>50</v>
      </c>
      <c r="O76" s="410" t="s">
        <v>591</v>
      </c>
      <c r="P76" s="411">
        <v>44567</v>
      </c>
      <c r="Q76" s="264"/>
      <c r="R76" s="265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306">
        <v>7</v>
      </c>
      <c r="B77" s="260">
        <v>44568</v>
      </c>
      <c r="C77" s="307"/>
      <c r="D77" s="404" t="s">
        <v>913</v>
      </c>
      <c r="E77" s="306" t="s">
        <v>593</v>
      </c>
      <c r="F77" s="306">
        <v>98</v>
      </c>
      <c r="G77" s="306">
        <v>60</v>
      </c>
      <c r="H77" s="306">
        <v>113.5</v>
      </c>
      <c r="I77" s="405" t="s">
        <v>914</v>
      </c>
      <c r="J77" s="406" t="s">
        <v>891</v>
      </c>
      <c r="K77" s="407">
        <f t="shared" ref="K77:K79" si="69">H77-F77</f>
        <v>15.5</v>
      </c>
      <c r="L77" s="408">
        <v>100</v>
      </c>
      <c r="M77" s="409">
        <f t="shared" ref="M77:M79" si="70">(K77*N77)-100</f>
        <v>675</v>
      </c>
      <c r="N77" s="409">
        <v>50</v>
      </c>
      <c r="O77" s="410" t="s">
        <v>591</v>
      </c>
      <c r="P77" s="411">
        <v>44568</v>
      </c>
      <c r="Q77" s="264"/>
      <c r="R77" s="265" t="s">
        <v>592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306">
        <v>8</v>
      </c>
      <c r="B78" s="260">
        <v>44568</v>
      </c>
      <c r="C78" s="307"/>
      <c r="D78" s="404" t="s">
        <v>915</v>
      </c>
      <c r="E78" s="306" t="s">
        <v>593</v>
      </c>
      <c r="F78" s="306">
        <v>94.5</v>
      </c>
      <c r="G78" s="306">
        <v>58</v>
      </c>
      <c r="H78" s="306">
        <v>107.5</v>
      </c>
      <c r="I78" s="405" t="s">
        <v>914</v>
      </c>
      <c r="J78" s="406" t="s">
        <v>889</v>
      </c>
      <c r="K78" s="407">
        <f t="shared" si="69"/>
        <v>13</v>
      </c>
      <c r="L78" s="408">
        <v>100</v>
      </c>
      <c r="M78" s="409">
        <f t="shared" si="70"/>
        <v>550</v>
      </c>
      <c r="N78" s="409">
        <v>50</v>
      </c>
      <c r="O78" s="410" t="s">
        <v>591</v>
      </c>
      <c r="P78" s="411">
        <v>44568</v>
      </c>
      <c r="Q78" s="264"/>
      <c r="R78" s="265" t="s">
        <v>595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61">
        <v>9</v>
      </c>
      <c r="B79" s="362">
        <v>44568</v>
      </c>
      <c r="C79" s="363"/>
      <c r="D79" s="364" t="s">
        <v>918</v>
      </c>
      <c r="E79" s="361" t="s">
        <v>593</v>
      </c>
      <c r="F79" s="361">
        <v>235</v>
      </c>
      <c r="G79" s="361">
        <v>180</v>
      </c>
      <c r="H79" s="361">
        <v>190</v>
      </c>
      <c r="I79" s="365" t="s">
        <v>916</v>
      </c>
      <c r="J79" s="366" t="s">
        <v>917</v>
      </c>
      <c r="K79" s="367">
        <f t="shared" si="69"/>
        <v>-45</v>
      </c>
      <c r="L79" s="379">
        <v>100</v>
      </c>
      <c r="M79" s="380">
        <f t="shared" si="70"/>
        <v>-1225</v>
      </c>
      <c r="N79" s="380">
        <v>25</v>
      </c>
      <c r="O79" s="368" t="s">
        <v>604</v>
      </c>
      <c r="P79" s="362">
        <v>44568</v>
      </c>
      <c r="Q79" s="264"/>
      <c r="R79" s="265" t="s">
        <v>592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06">
        <v>10</v>
      </c>
      <c r="B80" s="260">
        <v>44571</v>
      </c>
      <c r="C80" s="307"/>
      <c r="D80" s="404" t="s">
        <v>926</v>
      </c>
      <c r="E80" s="306" t="s">
        <v>593</v>
      </c>
      <c r="F80" s="306">
        <v>59</v>
      </c>
      <c r="G80" s="306">
        <v>25</v>
      </c>
      <c r="H80" s="306">
        <v>69</v>
      </c>
      <c r="I80" s="405" t="s">
        <v>927</v>
      </c>
      <c r="J80" s="406" t="s">
        <v>928</v>
      </c>
      <c r="K80" s="407">
        <f t="shared" ref="K80" si="71">H80-F80</f>
        <v>10</v>
      </c>
      <c r="L80" s="408">
        <v>100</v>
      </c>
      <c r="M80" s="409">
        <f t="shared" ref="M80" si="72">(K80*N80)-100</f>
        <v>400</v>
      </c>
      <c r="N80" s="409">
        <v>50</v>
      </c>
      <c r="O80" s="410" t="s">
        <v>591</v>
      </c>
      <c r="P80" s="411">
        <v>44571</v>
      </c>
      <c r="Q80" s="264"/>
      <c r="R80" s="265" t="s">
        <v>592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306">
        <v>11</v>
      </c>
      <c r="B81" s="260">
        <v>44571</v>
      </c>
      <c r="C81" s="307"/>
      <c r="D81" s="404" t="s">
        <v>929</v>
      </c>
      <c r="E81" s="306" t="s">
        <v>593</v>
      </c>
      <c r="F81" s="306">
        <v>3.8</v>
      </c>
      <c r="G81" s="306">
        <v>2.9</v>
      </c>
      <c r="H81" s="306">
        <v>4.5999999999999996</v>
      </c>
      <c r="I81" s="446" t="s">
        <v>901</v>
      </c>
      <c r="J81" s="406" t="s">
        <v>974</v>
      </c>
      <c r="K81" s="407">
        <f t="shared" ref="K81" si="73">H81-F81</f>
        <v>0.79999999999999982</v>
      </c>
      <c r="L81" s="408">
        <v>100</v>
      </c>
      <c r="M81" s="409">
        <f t="shared" ref="M81" si="74">(K81*N81)-100</f>
        <v>4166.3999999999987</v>
      </c>
      <c r="N81" s="409">
        <v>5333</v>
      </c>
      <c r="O81" s="410" t="s">
        <v>591</v>
      </c>
      <c r="P81" s="260">
        <v>44574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361">
        <v>12</v>
      </c>
      <c r="B82" s="362">
        <v>44572</v>
      </c>
      <c r="C82" s="363"/>
      <c r="D82" s="364" t="s">
        <v>936</v>
      </c>
      <c r="E82" s="361" t="s">
        <v>593</v>
      </c>
      <c r="F82" s="361">
        <v>61.5</v>
      </c>
      <c r="G82" s="361">
        <v>25</v>
      </c>
      <c r="H82" s="361">
        <v>25</v>
      </c>
      <c r="I82" s="365" t="s">
        <v>927</v>
      </c>
      <c r="J82" s="366" t="s">
        <v>963</v>
      </c>
      <c r="K82" s="367">
        <f t="shared" ref="K82:K83" si="75">H82-F82</f>
        <v>-36.5</v>
      </c>
      <c r="L82" s="379">
        <v>100</v>
      </c>
      <c r="M82" s="380">
        <f t="shared" ref="M82:M83" si="76">(K82*N82)-100</f>
        <v>-1925</v>
      </c>
      <c r="N82" s="380">
        <v>50</v>
      </c>
      <c r="O82" s="368" t="s">
        <v>604</v>
      </c>
      <c r="P82" s="362">
        <v>44573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361">
        <v>13</v>
      </c>
      <c r="B83" s="362">
        <v>44573</v>
      </c>
      <c r="C83" s="363"/>
      <c r="D83" s="364" t="s">
        <v>956</v>
      </c>
      <c r="E83" s="361" t="s">
        <v>593</v>
      </c>
      <c r="F83" s="361">
        <v>14</v>
      </c>
      <c r="G83" s="361">
        <v>10</v>
      </c>
      <c r="H83" s="361">
        <v>10</v>
      </c>
      <c r="I83" s="365" t="s">
        <v>957</v>
      </c>
      <c r="J83" s="366" t="s">
        <v>1005</v>
      </c>
      <c r="K83" s="367">
        <f t="shared" si="75"/>
        <v>-4</v>
      </c>
      <c r="L83" s="379">
        <v>100</v>
      </c>
      <c r="M83" s="380">
        <f t="shared" si="76"/>
        <v>-4900</v>
      </c>
      <c r="N83" s="380">
        <v>1200</v>
      </c>
      <c r="O83" s="368" t="s">
        <v>604</v>
      </c>
      <c r="P83" s="362">
        <v>44575</v>
      </c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61">
        <v>14</v>
      </c>
      <c r="B84" s="362">
        <v>44574</v>
      </c>
      <c r="C84" s="363"/>
      <c r="D84" s="364" t="s">
        <v>975</v>
      </c>
      <c r="E84" s="361" t="s">
        <v>593</v>
      </c>
      <c r="F84" s="361">
        <v>42.5</v>
      </c>
      <c r="G84" s="361">
        <v>14</v>
      </c>
      <c r="H84" s="361">
        <v>16</v>
      </c>
      <c r="I84" s="365" t="s">
        <v>976</v>
      </c>
      <c r="J84" s="366" t="s">
        <v>988</v>
      </c>
      <c r="K84" s="367">
        <f t="shared" ref="K84" si="77">H84-F84</f>
        <v>-26.5</v>
      </c>
      <c r="L84" s="379">
        <v>100</v>
      </c>
      <c r="M84" s="380">
        <f t="shared" ref="M84" si="78">(K84*N84)-100</f>
        <v>-1425</v>
      </c>
      <c r="N84" s="380">
        <v>50</v>
      </c>
      <c r="O84" s="368" t="s">
        <v>604</v>
      </c>
      <c r="P84" s="452">
        <v>44574</v>
      </c>
      <c r="Q84" s="264"/>
      <c r="R84" s="265" t="s">
        <v>592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306">
        <v>15</v>
      </c>
      <c r="B85" s="260">
        <v>44574</v>
      </c>
      <c r="C85" s="307"/>
      <c r="D85" s="404" t="s">
        <v>978</v>
      </c>
      <c r="E85" s="306" t="s">
        <v>593</v>
      </c>
      <c r="F85" s="306">
        <v>9.15</v>
      </c>
      <c r="G85" s="306">
        <v>5</v>
      </c>
      <c r="H85" s="306">
        <v>11.25</v>
      </c>
      <c r="I85" s="405" t="s">
        <v>979</v>
      </c>
      <c r="J85" s="406" t="s">
        <v>980</v>
      </c>
      <c r="K85" s="407">
        <f t="shared" ref="K85:K86" si="79">H85-F85</f>
        <v>2.0999999999999996</v>
      </c>
      <c r="L85" s="408">
        <v>100</v>
      </c>
      <c r="M85" s="409">
        <f t="shared" ref="M85:M86" si="80">(K85*N85)-100</f>
        <v>2682.4999999999995</v>
      </c>
      <c r="N85" s="409">
        <v>1325</v>
      </c>
      <c r="O85" s="410" t="s">
        <v>591</v>
      </c>
      <c r="P85" s="411">
        <v>44574</v>
      </c>
      <c r="Q85" s="264"/>
      <c r="R85" s="265" t="s">
        <v>592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306">
        <v>16</v>
      </c>
      <c r="B86" s="260">
        <v>44574</v>
      </c>
      <c r="C86" s="307"/>
      <c r="D86" s="404" t="s">
        <v>977</v>
      </c>
      <c r="E86" s="306" t="s">
        <v>593</v>
      </c>
      <c r="F86" s="306">
        <v>32.5</v>
      </c>
      <c r="G86" s="306">
        <v>0</v>
      </c>
      <c r="H86" s="306">
        <v>47</v>
      </c>
      <c r="I86" s="405" t="s">
        <v>910</v>
      </c>
      <c r="J86" s="406" t="s">
        <v>987</v>
      </c>
      <c r="K86" s="407">
        <f t="shared" si="79"/>
        <v>14.5</v>
      </c>
      <c r="L86" s="408">
        <v>100</v>
      </c>
      <c r="M86" s="409">
        <f t="shared" si="80"/>
        <v>625</v>
      </c>
      <c r="N86" s="409">
        <v>50</v>
      </c>
      <c r="O86" s="410" t="s">
        <v>591</v>
      </c>
      <c r="P86" s="411">
        <v>44574</v>
      </c>
      <c r="Q86" s="264"/>
      <c r="R86" s="265" t="s">
        <v>592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266">
        <v>17</v>
      </c>
      <c r="B87" s="263">
        <v>44575</v>
      </c>
      <c r="C87" s="349"/>
      <c r="D87" s="423" t="s">
        <v>978</v>
      </c>
      <c r="E87" s="266" t="s">
        <v>593</v>
      </c>
      <c r="F87" s="266" t="s">
        <v>1006</v>
      </c>
      <c r="G87" s="266">
        <v>4.5</v>
      </c>
      <c r="H87" s="266"/>
      <c r="I87" s="267" t="s">
        <v>979</v>
      </c>
      <c r="J87" s="424" t="s">
        <v>594</v>
      </c>
      <c r="K87" s="425"/>
      <c r="L87" s="352"/>
      <c r="M87" s="351"/>
      <c r="N87" s="351"/>
      <c r="O87" s="426"/>
      <c r="P87" s="427"/>
      <c r="Q87" s="264"/>
      <c r="R87" s="265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06">
        <v>18</v>
      </c>
      <c r="B88" s="260">
        <v>44578</v>
      </c>
      <c r="C88" s="307"/>
      <c r="D88" s="404" t="s">
        <v>1051</v>
      </c>
      <c r="E88" s="306" t="s">
        <v>593</v>
      </c>
      <c r="F88" s="306">
        <v>8.5</v>
      </c>
      <c r="G88" s="306">
        <v>5</v>
      </c>
      <c r="H88" s="306">
        <v>11</v>
      </c>
      <c r="I88" s="405" t="s">
        <v>979</v>
      </c>
      <c r="J88" s="406" t="s">
        <v>980</v>
      </c>
      <c r="K88" s="407">
        <f t="shared" ref="K88" si="81">H88-F88</f>
        <v>2.5</v>
      </c>
      <c r="L88" s="408">
        <v>100</v>
      </c>
      <c r="M88" s="409">
        <f t="shared" ref="M88" si="82">(K88*N88)-100</f>
        <v>3650</v>
      </c>
      <c r="N88" s="409">
        <v>1500</v>
      </c>
      <c r="O88" s="410" t="s">
        <v>591</v>
      </c>
      <c r="P88" s="411">
        <v>44578</v>
      </c>
      <c r="Q88" s="264"/>
      <c r="R88" s="265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66"/>
      <c r="B89" s="263"/>
      <c r="C89" s="349"/>
      <c r="D89" s="423"/>
      <c r="E89" s="266"/>
      <c r="F89" s="266"/>
      <c r="G89" s="266"/>
      <c r="H89" s="266"/>
      <c r="I89" s="267"/>
      <c r="J89" s="424"/>
      <c r="K89" s="425"/>
      <c r="L89" s="352"/>
      <c r="M89" s="351"/>
      <c r="N89" s="351"/>
      <c r="O89" s="426"/>
      <c r="P89" s="427"/>
      <c r="Q89" s="264"/>
      <c r="R89" s="265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340" customFormat="1" ht="12.75" customHeight="1">
      <c r="A90" s="328"/>
      <c r="B90" s="329"/>
      <c r="C90" s="330"/>
      <c r="D90" s="331"/>
      <c r="E90" s="328"/>
      <c r="F90" s="328"/>
      <c r="G90" s="328"/>
      <c r="H90" s="328"/>
      <c r="I90" s="332"/>
      <c r="J90" s="333"/>
      <c r="K90" s="334"/>
      <c r="L90" s="334"/>
      <c r="M90" s="333"/>
      <c r="N90" s="333"/>
      <c r="O90" s="335"/>
      <c r="P90" s="336"/>
      <c r="Q90" s="337"/>
      <c r="R90" s="338"/>
      <c r="S90" s="337"/>
      <c r="T90" s="337"/>
      <c r="U90" s="337"/>
      <c r="V90" s="337"/>
      <c r="W90" s="337"/>
      <c r="X90" s="337"/>
      <c r="Y90" s="337"/>
      <c r="Z90" s="337"/>
      <c r="AA90" s="337"/>
      <c r="AB90" s="337"/>
      <c r="AC90" s="337"/>
      <c r="AD90" s="337"/>
      <c r="AE90" s="337"/>
      <c r="AF90" s="339"/>
      <c r="AG90" s="339"/>
      <c r="AH90" s="339"/>
      <c r="AI90" s="339"/>
      <c r="AJ90" s="339"/>
      <c r="AK90" s="339"/>
      <c r="AL90" s="339"/>
    </row>
    <row r="91" spans="1:38" ht="14.25" customHeight="1">
      <c r="A91" s="164"/>
      <c r="B91" s="169"/>
      <c r="C91" s="169"/>
      <c r="D91" s="170"/>
      <c r="E91" s="164"/>
      <c r="F91" s="171"/>
      <c r="G91" s="164"/>
      <c r="H91" s="164"/>
      <c r="I91" s="164"/>
      <c r="J91" s="169"/>
      <c r="K91" s="172"/>
      <c r="L91" s="164"/>
      <c r="M91" s="164"/>
      <c r="N91" s="164"/>
      <c r="O91" s="173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98" t="s">
        <v>616</v>
      </c>
      <c r="B92" s="174"/>
      <c r="C92" s="174"/>
      <c r="D92" s="175"/>
      <c r="E92" s="148"/>
      <c r="F92" s="6"/>
      <c r="G92" s="6"/>
      <c r="H92" s="149"/>
      <c r="I92" s="176"/>
      <c r="J92" s="1"/>
      <c r="K92" s="6"/>
      <c r="L92" s="6"/>
      <c r="M92" s="6"/>
      <c r="N92" s="1"/>
      <c r="O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38.25" customHeight="1">
      <c r="A93" s="99" t="s">
        <v>16</v>
      </c>
      <c r="B93" s="100" t="s">
        <v>568</v>
      </c>
      <c r="C93" s="100"/>
      <c r="D93" s="101" t="s">
        <v>579</v>
      </c>
      <c r="E93" s="100" t="s">
        <v>580</v>
      </c>
      <c r="F93" s="100" t="s">
        <v>581</v>
      </c>
      <c r="G93" s="100" t="s">
        <v>582</v>
      </c>
      <c r="H93" s="100" t="s">
        <v>583</v>
      </c>
      <c r="I93" s="100" t="s">
        <v>584</v>
      </c>
      <c r="J93" s="99" t="s">
        <v>585</v>
      </c>
      <c r="K93" s="152" t="s">
        <v>603</v>
      </c>
      <c r="L93" s="153" t="s">
        <v>587</v>
      </c>
      <c r="M93" s="102" t="s">
        <v>588</v>
      </c>
      <c r="N93" s="100" t="s">
        <v>589</v>
      </c>
      <c r="O93" s="101" t="s">
        <v>590</v>
      </c>
      <c r="P93" s="100" t="s">
        <v>826</v>
      </c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s="262" customFormat="1" ht="14.25" customHeight="1">
      <c r="A94" s="292">
        <v>1</v>
      </c>
      <c r="B94" s="293">
        <v>44488</v>
      </c>
      <c r="C94" s="294"/>
      <c r="D94" s="295" t="s">
        <v>138</v>
      </c>
      <c r="E94" s="296" t="s">
        <v>593</v>
      </c>
      <c r="F94" s="297" t="s">
        <v>835</v>
      </c>
      <c r="G94" s="297">
        <v>198</v>
      </c>
      <c r="H94" s="296"/>
      <c r="I94" s="298" t="s">
        <v>831</v>
      </c>
      <c r="J94" s="299" t="s">
        <v>594</v>
      </c>
      <c r="K94" s="299"/>
      <c r="L94" s="300"/>
      <c r="M94" s="301"/>
      <c r="N94" s="299"/>
      <c r="O94" s="302"/>
      <c r="P94" s="299"/>
      <c r="Q94" s="261"/>
      <c r="R94" s="1" t="s">
        <v>592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4.25" customHeight="1">
      <c r="A95" s="292">
        <v>2</v>
      </c>
      <c r="B95" s="293">
        <v>44490</v>
      </c>
      <c r="C95" s="294"/>
      <c r="D95" s="295" t="s">
        <v>468</v>
      </c>
      <c r="E95" s="296" t="s">
        <v>593</v>
      </c>
      <c r="F95" s="297" t="s">
        <v>836</v>
      </c>
      <c r="G95" s="297">
        <v>3700</v>
      </c>
      <c r="H95" s="296"/>
      <c r="I95" s="298" t="s">
        <v>833</v>
      </c>
      <c r="J95" s="299" t="s">
        <v>594</v>
      </c>
      <c r="K95" s="299"/>
      <c r="L95" s="300"/>
      <c r="M95" s="301"/>
      <c r="N95" s="299"/>
      <c r="O95" s="302"/>
      <c r="P95" s="299"/>
      <c r="Q95" s="261"/>
      <c r="R95" s="1" t="s">
        <v>592</v>
      </c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4.25" customHeight="1">
      <c r="A96" s="428">
        <v>3</v>
      </c>
      <c r="B96" s="429">
        <v>44551</v>
      </c>
      <c r="C96" s="430"/>
      <c r="D96" s="431" t="s">
        <v>389</v>
      </c>
      <c r="E96" s="432" t="s">
        <v>593</v>
      </c>
      <c r="F96" s="398">
        <v>215</v>
      </c>
      <c r="G96" s="398">
        <v>198</v>
      </c>
      <c r="H96" s="432">
        <v>240</v>
      </c>
      <c r="I96" s="433" t="s">
        <v>870</v>
      </c>
      <c r="J96" s="103" t="s">
        <v>613</v>
      </c>
      <c r="K96" s="103">
        <f t="shared" ref="K96" si="83">H96-F96</f>
        <v>25</v>
      </c>
      <c r="L96" s="104">
        <f t="shared" ref="L96" si="84">(F96*-0.7)/100</f>
        <v>-1.5049999999999999</v>
      </c>
      <c r="M96" s="105">
        <f t="shared" ref="M96" si="85">(K96+L96)/F96</f>
        <v>0.10927906976744187</v>
      </c>
      <c r="N96" s="103" t="s">
        <v>591</v>
      </c>
      <c r="O96" s="106">
        <v>44206</v>
      </c>
      <c r="P96" s="103"/>
      <c r="Q96" s="261"/>
      <c r="R96" s="1" t="s">
        <v>592</v>
      </c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4.25" customHeight="1">
      <c r="A97" s="292"/>
      <c r="B97" s="293"/>
      <c r="C97" s="294"/>
      <c r="D97" s="295"/>
      <c r="E97" s="296"/>
      <c r="F97" s="297"/>
      <c r="G97" s="297"/>
      <c r="H97" s="296"/>
      <c r="I97" s="298"/>
      <c r="J97" s="299"/>
      <c r="K97" s="299"/>
      <c r="L97" s="300"/>
      <c r="M97" s="301"/>
      <c r="N97" s="299"/>
      <c r="O97" s="302"/>
      <c r="P97" s="299"/>
      <c r="Q97" s="261"/>
      <c r="R97" s="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ht="14.25" customHeight="1">
      <c r="A98" s="177"/>
      <c r="B98" s="154"/>
      <c r="C98" s="178"/>
      <c r="D98" s="109"/>
      <c r="E98" s="179"/>
      <c r="F98" s="179"/>
      <c r="G98" s="179"/>
      <c r="H98" s="179"/>
      <c r="I98" s="179"/>
      <c r="J98" s="179"/>
      <c r="K98" s="180"/>
      <c r="L98" s="181"/>
      <c r="M98" s="179"/>
      <c r="N98" s="182"/>
      <c r="O98" s="183"/>
      <c r="P98" s="183"/>
      <c r="R98" s="6"/>
      <c r="S98" s="44"/>
      <c r="T98" s="1"/>
      <c r="U98" s="1"/>
      <c r="V98" s="1"/>
      <c r="W98" s="1"/>
      <c r="X98" s="1"/>
      <c r="Y98" s="1"/>
      <c r="Z98" s="1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ht="12.75" customHeight="1">
      <c r="A99" s="132" t="s">
        <v>596</v>
      </c>
      <c r="B99" s="132"/>
      <c r="C99" s="132"/>
      <c r="D99" s="132"/>
      <c r="E99" s="44"/>
      <c r="F99" s="140" t="s">
        <v>598</v>
      </c>
      <c r="G99" s="59"/>
      <c r="H99" s="59"/>
      <c r="I99" s="59"/>
      <c r="J99" s="6"/>
      <c r="K99" s="158"/>
      <c r="L99" s="159"/>
      <c r="M99" s="6"/>
      <c r="N99" s="122"/>
      <c r="O99" s="184"/>
      <c r="P99" s="1"/>
      <c r="Q99" s="1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39" t="s">
        <v>597</v>
      </c>
      <c r="B100" s="132"/>
      <c r="C100" s="132"/>
      <c r="D100" s="132"/>
      <c r="E100" s="6"/>
      <c r="F100" s="140" t="s">
        <v>600</v>
      </c>
      <c r="G100" s="6"/>
      <c r="H100" s="6" t="s">
        <v>821</v>
      </c>
      <c r="I100" s="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39"/>
      <c r="B101" s="132"/>
      <c r="C101" s="132"/>
      <c r="D101" s="132"/>
      <c r="E101" s="6"/>
      <c r="F101" s="140"/>
      <c r="G101" s="6"/>
      <c r="H101" s="6"/>
      <c r="I101" s="6"/>
      <c r="J101" s="1"/>
      <c r="K101" s="6"/>
      <c r="L101" s="6"/>
      <c r="M101" s="6"/>
      <c r="N101" s="1"/>
      <c r="O101" s="1"/>
      <c r="Q101" s="1"/>
      <c r="R101" s="59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"/>
      <c r="B102" s="147" t="s">
        <v>617</v>
      </c>
      <c r="C102" s="147"/>
      <c r="D102" s="147"/>
      <c r="E102" s="147"/>
      <c r="F102" s="148"/>
      <c r="G102" s="6"/>
      <c r="H102" s="6"/>
      <c r="I102" s="149"/>
      <c r="J102" s="150"/>
      <c r="K102" s="151"/>
      <c r="L102" s="150"/>
      <c r="M102" s="6"/>
      <c r="N102" s="1"/>
      <c r="O102" s="1"/>
      <c r="Q102" s="1"/>
      <c r="R102" s="59"/>
      <c r="S102" s="1"/>
      <c r="T102" s="1"/>
      <c r="U102" s="1"/>
      <c r="V102" s="1"/>
      <c r="W102" s="1"/>
      <c r="X102" s="1"/>
      <c r="Y102" s="1"/>
      <c r="Z102" s="1"/>
    </row>
    <row r="103" spans="1:38" ht="38.25" customHeight="1">
      <c r="A103" s="99" t="s">
        <v>16</v>
      </c>
      <c r="B103" s="100" t="s">
        <v>568</v>
      </c>
      <c r="C103" s="100"/>
      <c r="D103" s="101" t="s">
        <v>579</v>
      </c>
      <c r="E103" s="100" t="s">
        <v>580</v>
      </c>
      <c r="F103" s="100" t="s">
        <v>581</v>
      </c>
      <c r="G103" s="100" t="s">
        <v>602</v>
      </c>
      <c r="H103" s="100" t="s">
        <v>583</v>
      </c>
      <c r="I103" s="100" t="s">
        <v>584</v>
      </c>
      <c r="J103" s="185" t="s">
        <v>585</v>
      </c>
      <c r="K103" s="152" t="s">
        <v>603</v>
      </c>
      <c r="L103" s="162" t="s">
        <v>611</v>
      </c>
      <c r="M103" s="100" t="s">
        <v>612</v>
      </c>
      <c r="N103" s="153" t="s">
        <v>587</v>
      </c>
      <c r="O103" s="102" t="s">
        <v>588</v>
      </c>
      <c r="P103" s="100" t="s">
        <v>589</v>
      </c>
      <c r="Q103" s="101" t="s">
        <v>590</v>
      </c>
      <c r="R103" s="59"/>
      <c r="S103" s="1"/>
      <c r="T103" s="1"/>
      <c r="U103" s="1"/>
      <c r="V103" s="1"/>
      <c r="W103" s="1"/>
      <c r="X103" s="1"/>
      <c r="Y103" s="1"/>
      <c r="Z103" s="1"/>
    </row>
    <row r="104" spans="1:38" ht="14.25" customHeight="1">
      <c r="A104" s="113"/>
      <c r="B104" s="115"/>
      <c r="C104" s="186"/>
      <c r="D104" s="116"/>
      <c r="E104" s="117"/>
      <c r="F104" s="187"/>
      <c r="G104" s="113"/>
      <c r="H104" s="117"/>
      <c r="I104" s="118"/>
      <c r="J104" s="188"/>
      <c r="K104" s="188"/>
      <c r="L104" s="189"/>
      <c r="M104" s="107"/>
      <c r="N104" s="189"/>
      <c r="O104" s="190"/>
      <c r="P104" s="191"/>
      <c r="Q104" s="192"/>
      <c r="R104" s="157"/>
      <c r="S104" s="126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8" ht="14.25" customHeight="1">
      <c r="A105" s="113"/>
      <c r="B105" s="115"/>
      <c r="C105" s="186"/>
      <c r="D105" s="116"/>
      <c r="E105" s="117"/>
      <c r="F105" s="187"/>
      <c r="G105" s="113"/>
      <c r="H105" s="117"/>
      <c r="I105" s="118"/>
      <c r="J105" s="188"/>
      <c r="K105" s="188"/>
      <c r="L105" s="189"/>
      <c r="M105" s="107"/>
      <c r="N105" s="189"/>
      <c r="O105" s="190"/>
      <c r="P105" s="191"/>
      <c r="Q105" s="192"/>
      <c r="R105" s="157"/>
      <c r="S105" s="126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13"/>
      <c r="B106" s="115"/>
      <c r="C106" s="186"/>
      <c r="D106" s="116"/>
      <c r="E106" s="117"/>
      <c r="F106" s="187"/>
      <c r="G106" s="113"/>
      <c r="H106" s="117"/>
      <c r="I106" s="118"/>
      <c r="J106" s="188"/>
      <c r="K106" s="188"/>
      <c r="L106" s="189"/>
      <c r="M106" s="107"/>
      <c r="N106" s="189"/>
      <c r="O106" s="190"/>
      <c r="P106" s="191"/>
      <c r="Q106" s="192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13"/>
      <c r="B107" s="115"/>
      <c r="C107" s="186"/>
      <c r="D107" s="116"/>
      <c r="E107" s="117"/>
      <c r="F107" s="188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86"/>
      <c r="D108" s="116"/>
      <c r="E108" s="117"/>
      <c r="F108" s="188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86"/>
      <c r="D109" s="116"/>
      <c r="E109" s="117"/>
      <c r="F109" s="187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7"/>
      <c r="G110" s="113"/>
      <c r="H110" s="117"/>
      <c r="I110" s="118"/>
      <c r="J110" s="188"/>
      <c r="K110" s="188"/>
      <c r="L110" s="188"/>
      <c r="M110" s="188"/>
      <c r="N110" s="189"/>
      <c r="O110" s="193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8"/>
      <c r="G111" s="113"/>
      <c r="H111" s="117"/>
      <c r="I111" s="118"/>
      <c r="J111" s="188"/>
      <c r="K111" s="188"/>
      <c r="L111" s="189"/>
      <c r="M111" s="107"/>
      <c r="N111" s="189"/>
      <c r="O111" s="190"/>
      <c r="P111" s="191"/>
      <c r="Q111" s="192"/>
      <c r="R111" s="157"/>
      <c r="S111" s="126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7"/>
      <c r="G112" s="113"/>
      <c r="H112" s="117"/>
      <c r="I112" s="118"/>
      <c r="J112" s="194"/>
      <c r="K112" s="194"/>
      <c r="L112" s="194"/>
      <c r="M112" s="194"/>
      <c r="N112" s="195"/>
      <c r="O112" s="190"/>
      <c r="P112" s="119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26" ht="12.75" customHeight="1">
      <c r="A113" s="139"/>
      <c r="B113" s="132"/>
      <c r="C113" s="132"/>
      <c r="D113" s="132"/>
      <c r="E113" s="6"/>
      <c r="F113" s="140"/>
      <c r="G113" s="6"/>
      <c r="H113" s="6"/>
      <c r="I113" s="6"/>
      <c r="J113" s="1"/>
      <c r="K113" s="6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39"/>
      <c r="B114" s="132"/>
      <c r="C114" s="132"/>
      <c r="D114" s="132"/>
      <c r="E114" s="6"/>
      <c r="F114" s="140"/>
      <c r="G114" s="59"/>
      <c r="H114" s="44"/>
      <c r="I114" s="59"/>
      <c r="J114" s="6"/>
      <c r="K114" s="158"/>
      <c r="L114" s="159"/>
      <c r="M114" s="6"/>
      <c r="N114" s="122"/>
      <c r="O114" s="160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59"/>
      <c r="B115" s="121"/>
      <c r="C115" s="121"/>
      <c r="D115" s="44"/>
      <c r="E115" s="59"/>
      <c r="F115" s="59"/>
      <c r="G115" s="59"/>
      <c r="H115" s="44"/>
      <c r="I115" s="59"/>
      <c r="J115" s="6"/>
      <c r="K115" s="158"/>
      <c r="L115" s="159"/>
      <c r="M115" s="6"/>
      <c r="N115" s="122"/>
      <c r="O115" s="160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44"/>
      <c r="B116" s="196" t="s">
        <v>618</v>
      </c>
      <c r="C116" s="196"/>
      <c r="D116" s="196"/>
      <c r="E116" s="196"/>
      <c r="F116" s="6"/>
      <c r="G116" s="6"/>
      <c r="H116" s="150"/>
      <c r="I116" s="6"/>
      <c r="J116" s="150"/>
      <c r="K116" s="151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99" t="s">
        <v>16</v>
      </c>
      <c r="B117" s="100" t="s">
        <v>568</v>
      </c>
      <c r="C117" s="100"/>
      <c r="D117" s="101" t="s">
        <v>579</v>
      </c>
      <c r="E117" s="100" t="s">
        <v>580</v>
      </c>
      <c r="F117" s="100" t="s">
        <v>581</v>
      </c>
      <c r="G117" s="100" t="s">
        <v>619</v>
      </c>
      <c r="H117" s="100" t="s">
        <v>620</v>
      </c>
      <c r="I117" s="100" t="s">
        <v>584</v>
      </c>
      <c r="J117" s="197" t="s">
        <v>585</v>
      </c>
      <c r="K117" s="100" t="s">
        <v>586</v>
      </c>
      <c r="L117" s="100" t="s">
        <v>621</v>
      </c>
      <c r="M117" s="100" t="s">
        <v>589</v>
      </c>
      <c r="N117" s="101" t="s">
        <v>590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8">
        <v>1</v>
      </c>
      <c r="B118" s="199">
        <v>41579</v>
      </c>
      <c r="C118" s="199"/>
      <c r="D118" s="200" t="s">
        <v>622</v>
      </c>
      <c r="E118" s="201" t="s">
        <v>623</v>
      </c>
      <c r="F118" s="202">
        <v>82</v>
      </c>
      <c r="G118" s="201" t="s">
        <v>624</v>
      </c>
      <c r="H118" s="201">
        <v>100</v>
      </c>
      <c r="I118" s="203">
        <v>100</v>
      </c>
      <c r="J118" s="204" t="s">
        <v>625</v>
      </c>
      <c r="K118" s="205">
        <f t="shared" ref="K118:K170" si="86">H118-F118</f>
        <v>18</v>
      </c>
      <c r="L118" s="206">
        <f t="shared" ref="L118:L170" si="87">K118/F118</f>
        <v>0.21951219512195122</v>
      </c>
      <c r="M118" s="201" t="s">
        <v>591</v>
      </c>
      <c r="N118" s="207">
        <v>42657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8">
        <v>2</v>
      </c>
      <c r="B119" s="199">
        <v>41794</v>
      </c>
      <c r="C119" s="199"/>
      <c r="D119" s="200" t="s">
        <v>626</v>
      </c>
      <c r="E119" s="201" t="s">
        <v>593</v>
      </c>
      <c r="F119" s="202">
        <v>257</v>
      </c>
      <c r="G119" s="201" t="s">
        <v>624</v>
      </c>
      <c r="H119" s="201">
        <v>300</v>
      </c>
      <c r="I119" s="203">
        <v>300</v>
      </c>
      <c r="J119" s="204" t="s">
        <v>625</v>
      </c>
      <c r="K119" s="205">
        <f t="shared" si="86"/>
        <v>43</v>
      </c>
      <c r="L119" s="206">
        <f t="shared" si="87"/>
        <v>0.16731517509727625</v>
      </c>
      <c r="M119" s="201" t="s">
        <v>591</v>
      </c>
      <c r="N119" s="207">
        <v>41822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8">
        <v>3</v>
      </c>
      <c r="B120" s="199">
        <v>41828</v>
      </c>
      <c r="C120" s="199"/>
      <c r="D120" s="200" t="s">
        <v>627</v>
      </c>
      <c r="E120" s="201" t="s">
        <v>593</v>
      </c>
      <c r="F120" s="202">
        <v>393</v>
      </c>
      <c r="G120" s="201" t="s">
        <v>624</v>
      </c>
      <c r="H120" s="201">
        <v>468</v>
      </c>
      <c r="I120" s="203">
        <v>468</v>
      </c>
      <c r="J120" s="204" t="s">
        <v>625</v>
      </c>
      <c r="K120" s="205">
        <f t="shared" si="86"/>
        <v>75</v>
      </c>
      <c r="L120" s="206">
        <f t="shared" si="87"/>
        <v>0.19083969465648856</v>
      </c>
      <c r="M120" s="201" t="s">
        <v>591</v>
      </c>
      <c r="N120" s="207">
        <v>41863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8">
        <v>4</v>
      </c>
      <c r="B121" s="199">
        <v>41857</v>
      </c>
      <c r="C121" s="199"/>
      <c r="D121" s="200" t="s">
        <v>628</v>
      </c>
      <c r="E121" s="201" t="s">
        <v>593</v>
      </c>
      <c r="F121" s="202">
        <v>205</v>
      </c>
      <c r="G121" s="201" t="s">
        <v>624</v>
      </c>
      <c r="H121" s="201">
        <v>275</v>
      </c>
      <c r="I121" s="203">
        <v>250</v>
      </c>
      <c r="J121" s="204" t="s">
        <v>625</v>
      </c>
      <c r="K121" s="205">
        <f t="shared" si="86"/>
        <v>70</v>
      </c>
      <c r="L121" s="206">
        <f t="shared" si="87"/>
        <v>0.34146341463414637</v>
      </c>
      <c r="M121" s="201" t="s">
        <v>591</v>
      </c>
      <c r="N121" s="207">
        <v>41962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8">
        <v>5</v>
      </c>
      <c r="B122" s="199">
        <v>41886</v>
      </c>
      <c r="C122" s="199"/>
      <c r="D122" s="200" t="s">
        <v>629</v>
      </c>
      <c r="E122" s="201" t="s">
        <v>593</v>
      </c>
      <c r="F122" s="202">
        <v>162</v>
      </c>
      <c r="G122" s="201" t="s">
        <v>624</v>
      </c>
      <c r="H122" s="201">
        <v>190</v>
      </c>
      <c r="I122" s="203">
        <v>190</v>
      </c>
      <c r="J122" s="204" t="s">
        <v>625</v>
      </c>
      <c r="K122" s="205">
        <f t="shared" si="86"/>
        <v>28</v>
      </c>
      <c r="L122" s="206">
        <f t="shared" si="87"/>
        <v>0.1728395061728395</v>
      </c>
      <c r="M122" s="201" t="s">
        <v>591</v>
      </c>
      <c r="N122" s="207">
        <v>42006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8">
        <v>6</v>
      </c>
      <c r="B123" s="199">
        <v>41886</v>
      </c>
      <c r="C123" s="199"/>
      <c r="D123" s="200" t="s">
        <v>630</v>
      </c>
      <c r="E123" s="201" t="s">
        <v>593</v>
      </c>
      <c r="F123" s="202">
        <v>75</v>
      </c>
      <c r="G123" s="201" t="s">
        <v>624</v>
      </c>
      <c r="H123" s="201">
        <v>91.5</v>
      </c>
      <c r="I123" s="203" t="s">
        <v>631</v>
      </c>
      <c r="J123" s="204" t="s">
        <v>632</v>
      </c>
      <c r="K123" s="205">
        <f t="shared" si="86"/>
        <v>16.5</v>
      </c>
      <c r="L123" s="206">
        <f t="shared" si="87"/>
        <v>0.22</v>
      </c>
      <c r="M123" s="201" t="s">
        <v>591</v>
      </c>
      <c r="N123" s="207">
        <v>41954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8">
        <v>7</v>
      </c>
      <c r="B124" s="199">
        <v>41913</v>
      </c>
      <c r="C124" s="199"/>
      <c r="D124" s="200" t="s">
        <v>633</v>
      </c>
      <c r="E124" s="201" t="s">
        <v>593</v>
      </c>
      <c r="F124" s="202">
        <v>850</v>
      </c>
      <c r="G124" s="201" t="s">
        <v>624</v>
      </c>
      <c r="H124" s="201">
        <v>982.5</v>
      </c>
      <c r="I124" s="203">
        <v>1050</v>
      </c>
      <c r="J124" s="204" t="s">
        <v>634</v>
      </c>
      <c r="K124" s="205">
        <f t="shared" si="86"/>
        <v>132.5</v>
      </c>
      <c r="L124" s="206">
        <f t="shared" si="87"/>
        <v>0.15588235294117647</v>
      </c>
      <c r="M124" s="201" t="s">
        <v>591</v>
      </c>
      <c r="N124" s="207">
        <v>42039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8">
        <v>8</v>
      </c>
      <c r="B125" s="199">
        <v>41913</v>
      </c>
      <c r="C125" s="199"/>
      <c r="D125" s="200" t="s">
        <v>635</v>
      </c>
      <c r="E125" s="201" t="s">
        <v>593</v>
      </c>
      <c r="F125" s="202">
        <v>475</v>
      </c>
      <c r="G125" s="201" t="s">
        <v>624</v>
      </c>
      <c r="H125" s="201">
        <v>515</v>
      </c>
      <c r="I125" s="203">
        <v>600</v>
      </c>
      <c r="J125" s="204" t="s">
        <v>636</v>
      </c>
      <c r="K125" s="205">
        <f t="shared" si="86"/>
        <v>40</v>
      </c>
      <c r="L125" s="206">
        <f t="shared" si="87"/>
        <v>8.4210526315789472E-2</v>
      </c>
      <c r="M125" s="201" t="s">
        <v>591</v>
      </c>
      <c r="N125" s="207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8">
        <v>9</v>
      </c>
      <c r="B126" s="199">
        <v>41913</v>
      </c>
      <c r="C126" s="199"/>
      <c r="D126" s="200" t="s">
        <v>637</v>
      </c>
      <c r="E126" s="201" t="s">
        <v>593</v>
      </c>
      <c r="F126" s="202">
        <v>86</v>
      </c>
      <c r="G126" s="201" t="s">
        <v>624</v>
      </c>
      <c r="H126" s="201">
        <v>99</v>
      </c>
      <c r="I126" s="203">
        <v>140</v>
      </c>
      <c r="J126" s="204" t="s">
        <v>638</v>
      </c>
      <c r="K126" s="205">
        <f t="shared" si="86"/>
        <v>13</v>
      </c>
      <c r="L126" s="206">
        <f t="shared" si="87"/>
        <v>0.15116279069767441</v>
      </c>
      <c r="M126" s="201" t="s">
        <v>591</v>
      </c>
      <c r="N126" s="207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8">
        <v>10</v>
      </c>
      <c r="B127" s="199">
        <v>41926</v>
      </c>
      <c r="C127" s="199"/>
      <c r="D127" s="200" t="s">
        <v>639</v>
      </c>
      <c r="E127" s="201" t="s">
        <v>593</v>
      </c>
      <c r="F127" s="202">
        <v>496.6</v>
      </c>
      <c r="G127" s="201" t="s">
        <v>624</v>
      </c>
      <c r="H127" s="201">
        <v>621</v>
      </c>
      <c r="I127" s="203">
        <v>580</v>
      </c>
      <c r="J127" s="204" t="s">
        <v>625</v>
      </c>
      <c r="K127" s="205">
        <f t="shared" si="86"/>
        <v>124.39999999999998</v>
      </c>
      <c r="L127" s="206">
        <f t="shared" si="87"/>
        <v>0.25050342327829234</v>
      </c>
      <c r="M127" s="201" t="s">
        <v>591</v>
      </c>
      <c r="N127" s="207">
        <v>42605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8">
        <v>11</v>
      </c>
      <c r="B128" s="199">
        <v>41926</v>
      </c>
      <c r="C128" s="199"/>
      <c r="D128" s="200" t="s">
        <v>640</v>
      </c>
      <c r="E128" s="201" t="s">
        <v>593</v>
      </c>
      <c r="F128" s="202">
        <v>2481.9</v>
      </c>
      <c r="G128" s="201" t="s">
        <v>624</v>
      </c>
      <c r="H128" s="201">
        <v>2840</v>
      </c>
      <c r="I128" s="203">
        <v>2870</v>
      </c>
      <c r="J128" s="204" t="s">
        <v>641</v>
      </c>
      <c r="K128" s="205">
        <f t="shared" si="86"/>
        <v>358.09999999999991</v>
      </c>
      <c r="L128" s="206">
        <f t="shared" si="87"/>
        <v>0.14428462065353154</v>
      </c>
      <c r="M128" s="201" t="s">
        <v>591</v>
      </c>
      <c r="N128" s="207">
        <v>42017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12</v>
      </c>
      <c r="B129" s="199">
        <v>41928</v>
      </c>
      <c r="C129" s="199"/>
      <c r="D129" s="200" t="s">
        <v>642</v>
      </c>
      <c r="E129" s="201" t="s">
        <v>593</v>
      </c>
      <c r="F129" s="202">
        <v>84.5</v>
      </c>
      <c r="G129" s="201" t="s">
        <v>624</v>
      </c>
      <c r="H129" s="201">
        <v>93</v>
      </c>
      <c r="I129" s="203">
        <v>110</v>
      </c>
      <c r="J129" s="204" t="s">
        <v>643</v>
      </c>
      <c r="K129" s="205">
        <f t="shared" si="86"/>
        <v>8.5</v>
      </c>
      <c r="L129" s="206">
        <f t="shared" si="87"/>
        <v>0.10059171597633136</v>
      </c>
      <c r="M129" s="201" t="s">
        <v>591</v>
      </c>
      <c r="N129" s="207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13</v>
      </c>
      <c r="B130" s="199">
        <v>41928</v>
      </c>
      <c r="C130" s="199"/>
      <c r="D130" s="200" t="s">
        <v>644</v>
      </c>
      <c r="E130" s="201" t="s">
        <v>593</v>
      </c>
      <c r="F130" s="202">
        <v>401</v>
      </c>
      <c r="G130" s="201" t="s">
        <v>624</v>
      </c>
      <c r="H130" s="201">
        <v>428</v>
      </c>
      <c r="I130" s="203">
        <v>450</v>
      </c>
      <c r="J130" s="204" t="s">
        <v>645</v>
      </c>
      <c r="K130" s="205">
        <f t="shared" si="86"/>
        <v>27</v>
      </c>
      <c r="L130" s="206">
        <f t="shared" si="87"/>
        <v>6.7331670822942641E-2</v>
      </c>
      <c r="M130" s="201" t="s">
        <v>591</v>
      </c>
      <c r="N130" s="207">
        <v>42020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14</v>
      </c>
      <c r="B131" s="199">
        <v>41928</v>
      </c>
      <c r="C131" s="199"/>
      <c r="D131" s="200" t="s">
        <v>646</v>
      </c>
      <c r="E131" s="201" t="s">
        <v>593</v>
      </c>
      <c r="F131" s="202">
        <v>101</v>
      </c>
      <c r="G131" s="201" t="s">
        <v>624</v>
      </c>
      <c r="H131" s="201">
        <v>112</v>
      </c>
      <c r="I131" s="203">
        <v>120</v>
      </c>
      <c r="J131" s="204" t="s">
        <v>647</v>
      </c>
      <c r="K131" s="205">
        <f t="shared" si="86"/>
        <v>11</v>
      </c>
      <c r="L131" s="206">
        <f t="shared" si="87"/>
        <v>0.10891089108910891</v>
      </c>
      <c r="M131" s="201" t="s">
        <v>591</v>
      </c>
      <c r="N131" s="207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15</v>
      </c>
      <c r="B132" s="199">
        <v>41954</v>
      </c>
      <c r="C132" s="199"/>
      <c r="D132" s="200" t="s">
        <v>648</v>
      </c>
      <c r="E132" s="201" t="s">
        <v>593</v>
      </c>
      <c r="F132" s="202">
        <v>59</v>
      </c>
      <c r="G132" s="201" t="s">
        <v>624</v>
      </c>
      <c r="H132" s="201">
        <v>76</v>
      </c>
      <c r="I132" s="203">
        <v>76</v>
      </c>
      <c r="J132" s="204" t="s">
        <v>625</v>
      </c>
      <c r="K132" s="205">
        <f t="shared" si="86"/>
        <v>17</v>
      </c>
      <c r="L132" s="206">
        <f t="shared" si="87"/>
        <v>0.28813559322033899</v>
      </c>
      <c r="M132" s="201" t="s">
        <v>591</v>
      </c>
      <c r="N132" s="207">
        <v>43032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16</v>
      </c>
      <c r="B133" s="199">
        <v>41954</v>
      </c>
      <c r="C133" s="199"/>
      <c r="D133" s="200" t="s">
        <v>637</v>
      </c>
      <c r="E133" s="201" t="s">
        <v>593</v>
      </c>
      <c r="F133" s="202">
        <v>99</v>
      </c>
      <c r="G133" s="201" t="s">
        <v>624</v>
      </c>
      <c r="H133" s="201">
        <v>120</v>
      </c>
      <c r="I133" s="203">
        <v>120</v>
      </c>
      <c r="J133" s="204" t="s">
        <v>605</v>
      </c>
      <c r="K133" s="205">
        <f t="shared" si="86"/>
        <v>21</v>
      </c>
      <c r="L133" s="206">
        <f t="shared" si="87"/>
        <v>0.21212121212121213</v>
      </c>
      <c r="M133" s="201" t="s">
        <v>591</v>
      </c>
      <c r="N133" s="207">
        <v>41960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17</v>
      </c>
      <c r="B134" s="199">
        <v>41956</v>
      </c>
      <c r="C134" s="199"/>
      <c r="D134" s="200" t="s">
        <v>649</v>
      </c>
      <c r="E134" s="201" t="s">
        <v>593</v>
      </c>
      <c r="F134" s="202">
        <v>22</v>
      </c>
      <c r="G134" s="201" t="s">
        <v>624</v>
      </c>
      <c r="H134" s="201">
        <v>33.549999999999997</v>
      </c>
      <c r="I134" s="203">
        <v>32</v>
      </c>
      <c r="J134" s="204" t="s">
        <v>650</v>
      </c>
      <c r="K134" s="205">
        <f t="shared" si="86"/>
        <v>11.549999999999997</v>
      </c>
      <c r="L134" s="206">
        <f t="shared" si="87"/>
        <v>0.52499999999999991</v>
      </c>
      <c r="M134" s="201" t="s">
        <v>591</v>
      </c>
      <c r="N134" s="207">
        <v>42188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18</v>
      </c>
      <c r="B135" s="199">
        <v>41976</v>
      </c>
      <c r="C135" s="199"/>
      <c r="D135" s="200" t="s">
        <v>651</v>
      </c>
      <c r="E135" s="201" t="s">
        <v>593</v>
      </c>
      <c r="F135" s="202">
        <v>440</v>
      </c>
      <c r="G135" s="201" t="s">
        <v>624</v>
      </c>
      <c r="H135" s="201">
        <v>520</v>
      </c>
      <c r="I135" s="203">
        <v>520</v>
      </c>
      <c r="J135" s="204" t="s">
        <v>652</v>
      </c>
      <c r="K135" s="205">
        <f t="shared" si="86"/>
        <v>80</v>
      </c>
      <c r="L135" s="206">
        <f t="shared" si="87"/>
        <v>0.18181818181818182</v>
      </c>
      <c r="M135" s="201" t="s">
        <v>591</v>
      </c>
      <c r="N135" s="207">
        <v>42208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19</v>
      </c>
      <c r="B136" s="199">
        <v>41976</v>
      </c>
      <c r="C136" s="199"/>
      <c r="D136" s="200" t="s">
        <v>653</v>
      </c>
      <c r="E136" s="201" t="s">
        <v>593</v>
      </c>
      <c r="F136" s="202">
        <v>360</v>
      </c>
      <c r="G136" s="201" t="s">
        <v>624</v>
      </c>
      <c r="H136" s="201">
        <v>427</v>
      </c>
      <c r="I136" s="203">
        <v>425</v>
      </c>
      <c r="J136" s="204" t="s">
        <v>654</v>
      </c>
      <c r="K136" s="205">
        <f t="shared" si="86"/>
        <v>67</v>
      </c>
      <c r="L136" s="206">
        <f t="shared" si="87"/>
        <v>0.18611111111111112</v>
      </c>
      <c r="M136" s="201" t="s">
        <v>591</v>
      </c>
      <c r="N136" s="207">
        <v>42058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20</v>
      </c>
      <c r="B137" s="199">
        <v>42012</v>
      </c>
      <c r="C137" s="199"/>
      <c r="D137" s="200" t="s">
        <v>655</v>
      </c>
      <c r="E137" s="201" t="s">
        <v>593</v>
      </c>
      <c r="F137" s="202">
        <v>360</v>
      </c>
      <c r="G137" s="201" t="s">
        <v>624</v>
      </c>
      <c r="H137" s="201">
        <v>455</v>
      </c>
      <c r="I137" s="203">
        <v>420</v>
      </c>
      <c r="J137" s="204" t="s">
        <v>656</v>
      </c>
      <c r="K137" s="205">
        <f t="shared" si="86"/>
        <v>95</v>
      </c>
      <c r="L137" s="206">
        <f t="shared" si="87"/>
        <v>0.2638888888888889</v>
      </c>
      <c r="M137" s="201" t="s">
        <v>591</v>
      </c>
      <c r="N137" s="207">
        <v>42024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21</v>
      </c>
      <c r="B138" s="199">
        <v>42012</v>
      </c>
      <c r="C138" s="199"/>
      <c r="D138" s="200" t="s">
        <v>657</v>
      </c>
      <c r="E138" s="201" t="s">
        <v>593</v>
      </c>
      <c r="F138" s="202">
        <v>130</v>
      </c>
      <c r="G138" s="201"/>
      <c r="H138" s="201">
        <v>175.5</v>
      </c>
      <c r="I138" s="203">
        <v>165</v>
      </c>
      <c r="J138" s="204" t="s">
        <v>658</v>
      </c>
      <c r="K138" s="205">
        <f t="shared" si="86"/>
        <v>45.5</v>
      </c>
      <c r="L138" s="206">
        <f t="shared" si="87"/>
        <v>0.35</v>
      </c>
      <c r="M138" s="201" t="s">
        <v>591</v>
      </c>
      <c r="N138" s="207">
        <v>43088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22</v>
      </c>
      <c r="B139" s="199">
        <v>42040</v>
      </c>
      <c r="C139" s="199"/>
      <c r="D139" s="200" t="s">
        <v>383</v>
      </c>
      <c r="E139" s="201" t="s">
        <v>623</v>
      </c>
      <c r="F139" s="202">
        <v>98</v>
      </c>
      <c r="G139" s="201"/>
      <c r="H139" s="201">
        <v>120</v>
      </c>
      <c r="I139" s="203">
        <v>120</v>
      </c>
      <c r="J139" s="204" t="s">
        <v>625</v>
      </c>
      <c r="K139" s="205">
        <f t="shared" si="86"/>
        <v>22</v>
      </c>
      <c r="L139" s="206">
        <f t="shared" si="87"/>
        <v>0.22448979591836735</v>
      </c>
      <c r="M139" s="201" t="s">
        <v>591</v>
      </c>
      <c r="N139" s="207">
        <v>42753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23</v>
      </c>
      <c r="B140" s="199">
        <v>42040</v>
      </c>
      <c r="C140" s="199"/>
      <c r="D140" s="200" t="s">
        <v>659</v>
      </c>
      <c r="E140" s="201" t="s">
        <v>623</v>
      </c>
      <c r="F140" s="202">
        <v>196</v>
      </c>
      <c r="G140" s="201"/>
      <c r="H140" s="201">
        <v>262</v>
      </c>
      <c r="I140" s="203">
        <v>255</v>
      </c>
      <c r="J140" s="204" t="s">
        <v>625</v>
      </c>
      <c r="K140" s="205">
        <f t="shared" si="86"/>
        <v>66</v>
      </c>
      <c r="L140" s="206">
        <f t="shared" si="87"/>
        <v>0.33673469387755101</v>
      </c>
      <c r="M140" s="201" t="s">
        <v>591</v>
      </c>
      <c r="N140" s="207">
        <v>42599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8">
        <v>24</v>
      </c>
      <c r="B141" s="209">
        <v>42067</v>
      </c>
      <c r="C141" s="209"/>
      <c r="D141" s="210" t="s">
        <v>382</v>
      </c>
      <c r="E141" s="211" t="s">
        <v>623</v>
      </c>
      <c r="F141" s="212">
        <v>235</v>
      </c>
      <c r="G141" s="212"/>
      <c r="H141" s="213">
        <v>77</v>
      </c>
      <c r="I141" s="213" t="s">
        <v>660</v>
      </c>
      <c r="J141" s="214" t="s">
        <v>661</v>
      </c>
      <c r="K141" s="215">
        <f t="shared" si="86"/>
        <v>-158</v>
      </c>
      <c r="L141" s="216">
        <f t="shared" si="87"/>
        <v>-0.67234042553191486</v>
      </c>
      <c r="M141" s="212" t="s">
        <v>604</v>
      </c>
      <c r="N141" s="209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25</v>
      </c>
      <c r="B142" s="199">
        <v>42067</v>
      </c>
      <c r="C142" s="199"/>
      <c r="D142" s="200" t="s">
        <v>662</v>
      </c>
      <c r="E142" s="201" t="s">
        <v>623</v>
      </c>
      <c r="F142" s="202">
        <v>185</v>
      </c>
      <c r="G142" s="201"/>
      <c r="H142" s="201">
        <v>224</v>
      </c>
      <c r="I142" s="203" t="s">
        <v>663</v>
      </c>
      <c r="J142" s="204" t="s">
        <v>625</v>
      </c>
      <c r="K142" s="205">
        <f t="shared" si="86"/>
        <v>39</v>
      </c>
      <c r="L142" s="206">
        <f t="shared" si="87"/>
        <v>0.21081081081081082</v>
      </c>
      <c r="M142" s="201" t="s">
        <v>591</v>
      </c>
      <c r="N142" s="207">
        <v>42647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8">
        <v>26</v>
      </c>
      <c r="B143" s="209">
        <v>42090</v>
      </c>
      <c r="C143" s="209"/>
      <c r="D143" s="217" t="s">
        <v>664</v>
      </c>
      <c r="E143" s="212" t="s">
        <v>623</v>
      </c>
      <c r="F143" s="212">
        <v>49.5</v>
      </c>
      <c r="G143" s="213"/>
      <c r="H143" s="213">
        <v>15.85</v>
      </c>
      <c r="I143" s="213">
        <v>67</v>
      </c>
      <c r="J143" s="214" t="s">
        <v>665</v>
      </c>
      <c r="K143" s="213">
        <f t="shared" si="86"/>
        <v>-33.65</v>
      </c>
      <c r="L143" s="218">
        <f t="shared" si="87"/>
        <v>-0.67979797979797973</v>
      </c>
      <c r="M143" s="212" t="s">
        <v>604</v>
      </c>
      <c r="N143" s="219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27</v>
      </c>
      <c r="B144" s="199">
        <v>42093</v>
      </c>
      <c r="C144" s="199"/>
      <c r="D144" s="200" t="s">
        <v>666</v>
      </c>
      <c r="E144" s="201" t="s">
        <v>623</v>
      </c>
      <c r="F144" s="202">
        <v>183.5</v>
      </c>
      <c r="G144" s="201"/>
      <c r="H144" s="201">
        <v>219</v>
      </c>
      <c r="I144" s="203">
        <v>218</v>
      </c>
      <c r="J144" s="204" t="s">
        <v>667</v>
      </c>
      <c r="K144" s="205">
        <f t="shared" si="86"/>
        <v>35.5</v>
      </c>
      <c r="L144" s="206">
        <f t="shared" si="87"/>
        <v>0.19346049046321526</v>
      </c>
      <c r="M144" s="201" t="s">
        <v>591</v>
      </c>
      <c r="N144" s="207">
        <v>42103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28</v>
      </c>
      <c r="B145" s="199">
        <v>42114</v>
      </c>
      <c r="C145" s="199"/>
      <c r="D145" s="200" t="s">
        <v>668</v>
      </c>
      <c r="E145" s="201" t="s">
        <v>623</v>
      </c>
      <c r="F145" s="202">
        <f>(227+237)/2</f>
        <v>232</v>
      </c>
      <c r="G145" s="201"/>
      <c r="H145" s="201">
        <v>298</v>
      </c>
      <c r="I145" s="203">
        <v>298</v>
      </c>
      <c r="J145" s="204" t="s">
        <v>625</v>
      </c>
      <c r="K145" s="205">
        <f t="shared" si="86"/>
        <v>66</v>
      </c>
      <c r="L145" s="206">
        <f t="shared" si="87"/>
        <v>0.28448275862068967</v>
      </c>
      <c r="M145" s="201" t="s">
        <v>591</v>
      </c>
      <c r="N145" s="207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29</v>
      </c>
      <c r="B146" s="199">
        <v>42128</v>
      </c>
      <c r="C146" s="199"/>
      <c r="D146" s="200" t="s">
        <v>669</v>
      </c>
      <c r="E146" s="201" t="s">
        <v>593</v>
      </c>
      <c r="F146" s="202">
        <v>385</v>
      </c>
      <c r="G146" s="201"/>
      <c r="H146" s="201">
        <f>212.5+331</f>
        <v>543.5</v>
      </c>
      <c r="I146" s="203">
        <v>510</v>
      </c>
      <c r="J146" s="204" t="s">
        <v>670</v>
      </c>
      <c r="K146" s="205">
        <f t="shared" si="86"/>
        <v>158.5</v>
      </c>
      <c r="L146" s="206">
        <f t="shared" si="87"/>
        <v>0.41168831168831171</v>
      </c>
      <c r="M146" s="201" t="s">
        <v>591</v>
      </c>
      <c r="N146" s="207">
        <v>42235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30</v>
      </c>
      <c r="B147" s="199">
        <v>42128</v>
      </c>
      <c r="C147" s="199"/>
      <c r="D147" s="200" t="s">
        <v>671</v>
      </c>
      <c r="E147" s="201" t="s">
        <v>593</v>
      </c>
      <c r="F147" s="202">
        <v>115.5</v>
      </c>
      <c r="G147" s="201"/>
      <c r="H147" s="201">
        <v>146</v>
      </c>
      <c r="I147" s="203">
        <v>142</v>
      </c>
      <c r="J147" s="204" t="s">
        <v>672</v>
      </c>
      <c r="K147" s="205">
        <f t="shared" si="86"/>
        <v>30.5</v>
      </c>
      <c r="L147" s="206">
        <f t="shared" si="87"/>
        <v>0.26406926406926406</v>
      </c>
      <c r="M147" s="201" t="s">
        <v>591</v>
      </c>
      <c r="N147" s="207">
        <v>42202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31</v>
      </c>
      <c r="B148" s="199">
        <v>42151</v>
      </c>
      <c r="C148" s="199"/>
      <c r="D148" s="200" t="s">
        <v>673</v>
      </c>
      <c r="E148" s="201" t="s">
        <v>593</v>
      </c>
      <c r="F148" s="202">
        <v>237.5</v>
      </c>
      <c r="G148" s="201"/>
      <c r="H148" s="201">
        <v>279.5</v>
      </c>
      <c r="I148" s="203">
        <v>278</v>
      </c>
      <c r="J148" s="204" t="s">
        <v>625</v>
      </c>
      <c r="K148" s="205">
        <f t="shared" si="86"/>
        <v>42</v>
      </c>
      <c r="L148" s="206">
        <f t="shared" si="87"/>
        <v>0.17684210526315788</v>
      </c>
      <c r="M148" s="201" t="s">
        <v>591</v>
      </c>
      <c r="N148" s="207">
        <v>42222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32</v>
      </c>
      <c r="B149" s="199">
        <v>42174</v>
      </c>
      <c r="C149" s="199"/>
      <c r="D149" s="200" t="s">
        <v>644</v>
      </c>
      <c r="E149" s="201" t="s">
        <v>623</v>
      </c>
      <c r="F149" s="202">
        <v>340</v>
      </c>
      <c r="G149" s="201"/>
      <c r="H149" s="201">
        <v>448</v>
      </c>
      <c r="I149" s="203">
        <v>448</v>
      </c>
      <c r="J149" s="204" t="s">
        <v>625</v>
      </c>
      <c r="K149" s="205">
        <f t="shared" si="86"/>
        <v>108</v>
      </c>
      <c r="L149" s="206">
        <f t="shared" si="87"/>
        <v>0.31764705882352939</v>
      </c>
      <c r="M149" s="201" t="s">
        <v>591</v>
      </c>
      <c r="N149" s="207">
        <v>43018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33</v>
      </c>
      <c r="B150" s="199">
        <v>42191</v>
      </c>
      <c r="C150" s="199"/>
      <c r="D150" s="200" t="s">
        <v>674</v>
      </c>
      <c r="E150" s="201" t="s">
        <v>623</v>
      </c>
      <c r="F150" s="202">
        <v>390</v>
      </c>
      <c r="G150" s="201"/>
      <c r="H150" s="201">
        <v>460</v>
      </c>
      <c r="I150" s="203">
        <v>460</v>
      </c>
      <c r="J150" s="204" t="s">
        <v>625</v>
      </c>
      <c r="K150" s="205">
        <f t="shared" si="86"/>
        <v>70</v>
      </c>
      <c r="L150" s="206">
        <f t="shared" si="87"/>
        <v>0.17948717948717949</v>
      </c>
      <c r="M150" s="201" t="s">
        <v>591</v>
      </c>
      <c r="N150" s="207">
        <v>42478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8">
        <v>34</v>
      </c>
      <c r="B151" s="209">
        <v>42195</v>
      </c>
      <c r="C151" s="209"/>
      <c r="D151" s="210" t="s">
        <v>675</v>
      </c>
      <c r="E151" s="211" t="s">
        <v>623</v>
      </c>
      <c r="F151" s="212">
        <v>122.5</v>
      </c>
      <c r="G151" s="212"/>
      <c r="H151" s="213">
        <v>61</v>
      </c>
      <c r="I151" s="213">
        <v>172</v>
      </c>
      <c r="J151" s="214" t="s">
        <v>676</v>
      </c>
      <c r="K151" s="215">
        <f t="shared" si="86"/>
        <v>-61.5</v>
      </c>
      <c r="L151" s="216">
        <f t="shared" si="87"/>
        <v>-0.50204081632653064</v>
      </c>
      <c r="M151" s="212" t="s">
        <v>604</v>
      </c>
      <c r="N151" s="209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35</v>
      </c>
      <c r="B152" s="199">
        <v>42219</v>
      </c>
      <c r="C152" s="199"/>
      <c r="D152" s="200" t="s">
        <v>677</v>
      </c>
      <c r="E152" s="201" t="s">
        <v>623</v>
      </c>
      <c r="F152" s="202">
        <v>297.5</v>
      </c>
      <c r="G152" s="201"/>
      <c r="H152" s="201">
        <v>350</v>
      </c>
      <c r="I152" s="203">
        <v>360</v>
      </c>
      <c r="J152" s="204" t="s">
        <v>678</v>
      </c>
      <c r="K152" s="205">
        <f t="shared" si="86"/>
        <v>52.5</v>
      </c>
      <c r="L152" s="206">
        <f t="shared" si="87"/>
        <v>0.17647058823529413</v>
      </c>
      <c r="M152" s="201" t="s">
        <v>591</v>
      </c>
      <c r="N152" s="207">
        <v>42232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36</v>
      </c>
      <c r="B153" s="199">
        <v>42219</v>
      </c>
      <c r="C153" s="199"/>
      <c r="D153" s="200" t="s">
        <v>679</v>
      </c>
      <c r="E153" s="201" t="s">
        <v>623</v>
      </c>
      <c r="F153" s="202">
        <v>115.5</v>
      </c>
      <c r="G153" s="201"/>
      <c r="H153" s="201">
        <v>149</v>
      </c>
      <c r="I153" s="203">
        <v>140</v>
      </c>
      <c r="J153" s="204" t="s">
        <v>680</v>
      </c>
      <c r="K153" s="205">
        <f t="shared" si="86"/>
        <v>33.5</v>
      </c>
      <c r="L153" s="206">
        <f t="shared" si="87"/>
        <v>0.29004329004329005</v>
      </c>
      <c r="M153" s="201" t="s">
        <v>591</v>
      </c>
      <c r="N153" s="207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37</v>
      </c>
      <c r="B154" s="199">
        <v>42251</v>
      </c>
      <c r="C154" s="199"/>
      <c r="D154" s="200" t="s">
        <v>673</v>
      </c>
      <c r="E154" s="201" t="s">
        <v>623</v>
      </c>
      <c r="F154" s="202">
        <v>226</v>
      </c>
      <c r="G154" s="201"/>
      <c r="H154" s="201">
        <v>292</v>
      </c>
      <c r="I154" s="203">
        <v>292</v>
      </c>
      <c r="J154" s="204" t="s">
        <v>681</v>
      </c>
      <c r="K154" s="205">
        <f t="shared" si="86"/>
        <v>66</v>
      </c>
      <c r="L154" s="206">
        <f t="shared" si="87"/>
        <v>0.29203539823008851</v>
      </c>
      <c r="M154" s="201" t="s">
        <v>591</v>
      </c>
      <c r="N154" s="207">
        <v>42286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38</v>
      </c>
      <c r="B155" s="199">
        <v>42254</v>
      </c>
      <c r="C155" s="199"/>
      <c r="D155" s="200" t="s">
        <v>668</v>
      </c>
      <c r="E155" s="201" t="s">
        <v>623</v>
      </c>
      <c r="F155" s="202">
        <v>232.5</v>
      </c>
      <c r="G155" s="201"/>
      <c r="H155" s="201">
        <v>312.5</v>
      </c>
      <c r="I155" s="203">
        <v>310</v>
      </c>
      <c r="J155" s="204" t="s">
        <v>625</v>
      </c>
      <c r="K155" s="205">
        <f t="shared" si="86"/>
        <v>80</v>
      </c>
      <c r="L155" s="206">
        <f t="shared" si="87"/>
        <v>0.34408602150537637</v>
      </c>
      <c r="M155" s="201" t="s">
        <v>591</v>
      </c>
      <c r="N155" s="207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39</v>
      </c>
      <c r="B156" s="199">
        <v>42268</v>
      </c>
      <c r="C156" s="199"/>
      <c r="D156" s="200" t="s">
        <v>682</v>
      </c>
      <c r="E156" s="201" t="s">
        <v>623</v>
      </c>
      <c r="F156" s="202">
        <v>196.5</v>
      </c>
      <c r="G156" s="201"/>
      <c r="H156" s="201">
        <v>238</v>
      </c>
      <c r="I156" s="203">
        <v>238</v>
      </c>
      <c r="J156" s="204" t="s">
        <v>681</v>
      </c>
      <c r="K156" s="205">
        <f t="shared" si="86"/>
        <v>41.5</v>
      </c>
      <c r="L156" s="206">
        <f t="shared" si="87"/>
        <v>0.21119592875318066</v>
      </c>
      <c r="M156" s="201" t="s">
        <v>591</v>
      </c>
      <c r="N156" s="207">
        <v>42291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40</v>
      </c>
      <c r="B157" s="199">
        <v>42271</v>
      </c>
      <c r="C157" s="199"/>
      <c r="D157" s="200" t="s">
        <v>622</v>
      </c>
      <c r="E157" s="201" t="s">
        <v>623</v>
      </c>
      <c r="F157" s="202">
        <v>65</v>
      </c>
      <c r="G157" s="201"/>
      <c r="H157" s="201">
        <v>82</v>
      </c>
      <c r="I157" s="203">
        <v>82</v>
      </c>
      <c r="J157" s="204" t="s">
        <v>681</v>
      </c>
      <c r="K157" s="205">
        <f t="shared" si="86"/>
        <v>17</v>
      </c>
      <c r="L157" s="206">
        <f t="shared" si="87"/>
        <v>0.26153846153846155</v>
      </c>
      <c r="M157" s="201" t="s">
        <v>591</v>
      </c>
      <c r="N157" s="207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41</v>
      </c>
      <c r="B158" s="199">
        <v>42291</v>
      </c>
      <c r="C158" s="199"/>
      <c r="D158" s="200" t="s">
        <v>683</v>
      </c>
      <c r="E158" s="201" t="s">
        <v>623</v>
      </c>
      <c r="F158" s="202">
        <v>144</v>
      </c>
      <c r="G158" s="201"/>
      <c r="H158" s="201">
        <v>182.5</v>
      </c>
      <c r="I158" s="203">
        <v>181</v>
      </c>
      <c r="J158" s="204" t="s">
        <v>681</v>
      </c>
      <c r="K158" s="205">
        <f t="shared" si="86"/>
        <v>38.5</v>
      </c>
      <c r="L158" s="206">
        <f t="shared" si="87"/>
        <v>0.2673611111111111</v>
      </c>
      <c r="M158" s="201" t="s">
        <v>591</v>
      </c>
      <c r="N158" s="207">
        <v>42817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42</v>
      </c>
      <c r="B159" s="199">
        <v>42291</v>
      </c>
      <c r="C159" s="199"/>
      <c r="D159" s="200" t="s">
        <v>684</v>
      </c>
      <c r="E159" s="201" t="s">
        <v>623</v>
      </c>
      <c r="F159" s="202">
        <v>264</v>
      </c>
      <c r="G159" s="201"/>
      <c r="H159" s="201">
        <v>311</v>
      </c>
      <c r="I159" s="203">
        <v>311</v>
      </c>
      <c r="J159" s="204" t="s">
        <v>681</v>
      </c>
      <c r="K159" s="205">
        <f t="shared" si="86"/>
        <v>47</v>
      </c>
      <c r="L159" s="206">
        <f t="shared" si="87"/>
        <v>0.17803030303030304</v>
      </c>
      <c r="M159" s="201" t="s">
        <v>591</v>
      </c>
      <c r="N159" s="207">
        <v>42604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43</v>
      </c>
      <c r="B160" s="199">
        <v>42318</v>
      </c>
      <c r="C160" s="199"/>
      <c r="D160" s="200" t="s">
        <v>685</v>
      </c>
      <c r="E160" s="201" t="s">
        <v>593</v>
      </c>
      <c r="F160" s="202">
        <v>549.5</v>
      </c>
      <c r="G160" s="201"/>
      <c r="H160" s="201">
        <v>630</v>
      </c>
      <c r="I160" s="203">
        <v>630</v>
      </c>
      <c r="J160" s="204" t="s">
        <v>681</v>
      </c>
      <c r="K160" s="205">
        <f t="shared" si="86"/>
        <v>80.5</v>
      </c>
      <c r="L160" s="206">
        <f t="shared" si="87"/>
        <v>0.1464968152866242</v>
      </c>
      <c r="M160" s="201" t="s">
        <v>591</v>
      </c>
      <c r="N160" s="207">
        <v>42419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44</v>
      </c>
      <c r="B161" s="199">
        <v>42342</v>
      </c>
      <c r="C161" s="199"/>
      <c r="D161" s="200" t="s">
        <v>686</v>
      </c>
      <c r="E161" s="201" t="s">
        <v>623</v>
      </c>
      <c r="F161" s="202">
        <v>1027.5</v>
      </c>
      <c r="G161" s="201"/>
      <c r="H161" s="201">
        <v>1315</v>
      </c>
      <c r="I161" s="203">
        <v>1250</v>
      </c>
      <c r="J161" s="204" t="s">
        <v>681</v>
      </c>
      <c r="K161" s="205">
        <f t="shared" si="86"/>
        <v>287.5</v>
      </c>
      <c r="L161" s="206">
        <f t="shared" si="87"/>
        <v>0.27980535279805352</v>
      </c>
      <c r="M161" s="201" t="s">
        <v>591</v>
      </c>
      <c r="N161" s="207">
        <v>43244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45</v>
      </c>
      <c r="B162" s="199">
        <v>42367</v>
      </c>
      <c r="C162" s="199"/>
      <c r="D162" s="200" t="s">
        <v>687</v>
      </c>
      <c r="E162" s="201" t="s">
        <v>623</v>
      </c>
      <c r="F162" s="202">
        <v>465</v>
      </c>
      <c r="G162" s="201"/>
      <c r="H162" s="201">
        <v>540</v>
      </c>
      <c r="I162" s="203">
        <v>540</v>
      </c>
      <c r="J162" s="204" t="s">
        <v>681</v>
      </c>
      <c r="K162" s="205">
        <f t="shared" si="86"/>
        <v>75</v>
      </c>
      <c r="L162" s="206">
        <f t="shared" si="87"/>
        <v>0.16129032258064516</v>
      </c>
      <c r="M162" s="201" t="s">
        <v>591</v>
      </c>
      <c r="N162" s="207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46</v>
      </c>
      <c r="B163" s="199">
        <v>42380</v>
      </c>
      <c r="C163" s="199"/>
      <c r="D163" s="200" t="s">
        <v>383</v>
      </c>
      <c r="E163" s="201" t="s">
        <v>593</v>
      </c>
      <c r="F163" s="202">
        <v>81</v>
      </c>
      <c r="G163" s="201"/>
      <c r="H163" s="201">
        <v>110</v>
      </c>
      <c r="I163" s="203">
        <v>110</v>
      </c>
      <c r="J163" s="204" t="s">
        <v>681</v>
      </c>
      <c r="K163" s="205">
        <f t="shared" si="86"/>
        <v>29</v>
      </c>
      <c r="L163" s="206">
        <f t="shared" si="87"/>
        <v>0.35802469135802467</v>
      </c>
      <c r="M163" s="201" t="s">
        <v>591</v>
      </c>
      <c r="N163" s="207">
        <v>42745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47</v>
      </c>
      <c r="B164" s="199">
        <v>42382</v>
      </c>
      <c r="C164" s="199"/>
      <c r="D164" s="200" t="s">
        <v>688</v>
      </c>
      <c r="E164" s="201" t="s">
        <v>593</v>
      </c>
      <c r="F164" s="202">
        <v>417.5</v>
      </c>
      <c r="G164" s="201"/>
      <c r="H164" s="201">
        <v>547</v>
      </c>
      <c r="I164" s="203">
        <v>535</v>
      </c>
      <c r="J164" s="204" t="s">
        <v>681</v>
      </c>
      <c r="K164" s="205">
        <f t="shared" si="86"/>
        <v>129.5</v>
      </c>
      <c r="L164" s="206">
        <f t="shared" si="87"/>
        <v>0.31017964071856285</v>
      </c>
      <c r="M164" s="201" t="s">
        <v>591</v>
      </c>
      <c r="N164" s="207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48</v>
      </c>
      <c r="B165" s="199">
        <v>42408</v>
      </c>
      <c r="C165" s="199"/>
      <c r="D165" s="200" t="s">
        <v>689</v>
      </c>
      <c r="E165" s="201" t="s">
        <v>623</v>
      </c>
      <c r="F165" s="202">
        <v>650</v>
      </c>
      <c r="G165" s="201"/>
      <c r="H165" s="201">
        <v>800</v>
      </c>
      <c r="I165" s="203">
        <v>800</v>
      </c>
      <c r="J165" s="204" t="s">
        <v>681</v>
      </c>
      <c r="K165" s="205">
        <f t="shared" si="86"/>
        <v>150</v>
      </c>
      <c r="L165" s="206">
        <f t="shared" si="87"/>
        <v>0.23076923076923078</v>
      </c>
      <c r="M165" s="201" t="s">
        <v>591</v>
      </c>
      <c r="N165" s="207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49</v>
      </c>
      <c r="B166" s="199">
        <v>42433</v>
      </c>
      <c r="C166" s="199"/>
      <c r="D166" s="200" t="s">
        <v>211</v>
      </c>
      <c r="E166" s="201" t="s">
        <v>623</v>
      </c>
      <c r="F166" s="202">
        <v>437.5</v>
      </c>
      <c r="G166" s="201"/>
      <c r="H166" s="201">
        <v>504.5</v>
      </c>
      <c r="I166" s="203">
        <v>522</v>
      </c>
      <c r="J166" s="204" t="s">
        <v>690</v>
      </c>
      <c r="K166" s="205">
        <f t="shared" si="86"/>
        <v>67</v>
      </c>
      <c r="L166" s="206">
        <f t="shared" si="87"/>
        <v>0.15314285714285714</v>
      </c>
      <c r="M166" s="201" t="s">
        <v>591</v>
      </c>
      <c r="N166" s="207">
        <v>42480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50</v>
      </c>
      <c r="B167" s="199">
        <v>42438</v>
      </c>
      <c r="C167" s="199"/>
      <c r="D167" s="200" t="s">
        <v>691</v>
      </c>
      <c r="E167" s="201" t="s">
        <v>623</v>
      </c>
      <c r="F167" s="202">
        <v>189.5</v>
      </c>
      <c r="G167" s="201"/>
      <c r="H167" s="201">
        <v>218</v>
      </c>
      <c r="I167" s="203">
        <v>218</v>
      </c>
      <c r="J167" s="204" t="s">
        <v>681</v>
      </c>
      <c r="K167" s="205">
        <f t="shared" si="86"/>
        <v>28.5</v>
      </c>
      <c r="L167" s="206">
        <f t="shared" si="87"/>
        <v>0.15039577836411611</v>
      </c>
      <c r="M167" s="201" t="s">
        <v>591</v>
      </c>
      <c r="N167" s="207">
        <v>43034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8">
        <v>51</v>
      </c>
      <c r="B168" s="209">
        <v>42471</v>
      </c>
      <c r="C168" s="209"/>
      <c r="D168" s="217" t="s">
        <v>692</v>
      </c>
      <c r="E168" s="212" t="s">
        <v>623</v>
      </c>
      <c r="F168" s="212">
        <v>36.5</v>
      </c>
      <c r="G168" s="213"/>
      <c r="H168" s="213">
        <v>15.85</v>
      </c>
      <c r="I168" s="213">
        <v>60</v>
      </c>
      <c r="J168" s="214" t="s">
        <v>693</v>
      </c>
      <c r="K168" s="215">
        <f t="shared" si="86"/>
        <v>-20.65</v>
      </c>
      <c r="L168" s="216">
        <f t="shared" si="87"/>
        <v>-0.5657534246575342</v>
      </c>
      <c r="M168" s="212" t="s">
        <v>604</v>
      </c>
      <c r="N168" s="220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52</v>
      </c>
      <c r="B169" s="199">
        <v>42472</v>
      </c>
      <c r="C169" s="199"/>
      <c r="D169" s="200" t="s">
        <v>694</v>
      </c>
      <c r="E169" s="201" t="s">
        <v>623</v>
      </c>
      <c r="F169" s="202">
        <v>93</v>
      </c>
      <c r="G169" s="201"/>
      <c r="H169" s="201">
        <v>149</v>
      </c>
      <c r="I169" s="203">
        <v>140</v>
      </c>
      <c r="J169" s="204" t="s">
        <v>695</v>
      </c>
      <c r="K169" s="205">
        <f t="shared" si="86"/>
        <v>56</v>
      </c>
      <c r="L169" s="206">
        <f t="shared" si="87"/>
        <v>0.60215053763440862</v>
      </c>
      <c r="M169" s="201" t="s">
        <v>591</v>
      </c>
      <c r="N169" s="207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53</v>
      </c>
      <c r="B170" s="199">
        <v>42472</v>
      </c>
      <c r="C170" s="199"/>
      <c r="D170" s="200" t="s">
        <v>696</v>
      </c>
      <c r="E170" s="201" t="s">
        <v>623</v>
      </c>
      <c r="F170" s="202">
        <v>130</v>
      </c>
      <c r="G170" s="201"/>
      <c r="H170" s="201">
        <v>150</v>
      </c>
      <c r="I170" s="203" t="s">
        <v>697</v>
      </c>
      <c r="J170" s="204" t="s">
        <v>681</v>
      </c>
      <c r="K170" s="205">
        <f t="shared" si="86"/>
        <v>20</v>
      </c>
      <c r="L170" s="206">
        <f t="shared" si="87"/>
        <v>0.15384615384615385</v>
      </c>
      <c r="M170" s="201" t="s">
        <v>591</v>
      </c>
      <c r="N170" s="207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54</v>
      </c>
      <c r="B171" s="199">
        <v>42473</v>
      </c>
      <c r="C171" s="199"/>
      <c r="D171" s="200" t="s">
        <v>698</v>
      </c>
      <c r="E171" s="201" t="s">
        <v>623</v>
      </c>
      <c r="F171" s="202">
        <v>196</v>
      </c>
      <c r="G171" s="201"/>
      <c r="H171" s="201">
        <v>299</v>
      </c>
      <c r="I171" s="203">
        <v>299</v>
      </c>
      <c r="J171" s="204" t="s">
        <v>681</v>
      </c>
      <c r="K171" s="205">
        <v>103</v>
      </c>
      <c r="L171" s="206">
        <v>0.52551020408163296</v>
      </c>
      <c r="M171" s="201" t="s">
        <v>591</v>
      </c>
      <c r="N171" s="207">
        <v>42620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55</v>
      </c>
      <c r="B172" s="199">
        <v>42473</v>
      </c>
      <c r="C172" s="199"/>
      <c r="D172" s="200" t="s">
        <v>699</v>
      </c>
      <c r="E172" s="201" t="s">
        <v>623</v>
      </c>
      <c r="F172" s="202">
        <v>88</v>
      </c>
      <c r="G172" s="201"/>
      <c r="H172" s="201">
        <v>103</v>
      </c>
      <c r="I172" s="203">
        <v>103</v>
      </c>
      <c r="J172" s="204" t="s">
        <v>681</v>
      </c>
      <c r="K172" s="205">
        <v>15</v>
      </c>
      <c r="L172" s="206">
        <v>0.170454545454545</v>
      </c>
      <c r="M172" s="201" t="s">
        <v>591</v>
      </c>
      <c r="N172" s="207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56</v>
      </c>
      <c r="B173" s="199">
        <v>42492</v>
      </c>
      <c r="C173" s="199"/>
      <c r="D173" s="200" t="s">
        <v>700</v>
      </c>
      <c r="E173" s="201" t="s">
        <v>623</v>
      </c>
      <c r="F173" s="202">
        <v>127.5</v>
      </c>
      <c r="G173" s="201"/>
      <c r="H173" s="201">
        <v>148</v>
      </c>
      <c r="I173" s="203" t="s">
        <v>701</v>
      </c>
      <c r="J173" s="204" t="s">
        <v>681</v>
      </c>
      <c r="K173" s="205">
        <f t="shared" ref="K173:K177" si="88">H173-F173</f>
        <v>20.5</v>
      </c>
      <c r="L173" s="206">
        <f t="shared" ref="L173:L177" si="89">K173/F173</f>
        <v>0.16078431372549021</v>
      </c>
      <c r="M173" s="201" t="s">
        <v>591</v>
      </c>
      <c r="N173" s="207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57</v>
      </c>
      <c r="B174" s="199">
        <v>42493</v>
      </c>
      <c r="C174" s="199"/>
      <c r="D174" s="200" t="s">
        <v>702</v>
      </c>
      <c r="E174" s="201" t="s">
        <v>623</v>
      </c>
      <c r="F174" s="202">
        <v>675</v>
      </c>
      <c r="G174" s="201"/>
      <c r="H174" s="201">
        <v>815</v>
      </c>
      <c r="I174" s="203" t="s">
        <v>703</v>
      </c>
      <c r="J174" s="204" t="s">
        <v>681</v>
      </c>
      <c r="K174" s="205">
        <f t="shared" si="88"/>
        <v>140</v>
      </c>
      <c r="L174" s="206">
        <f t="shared" si="89"/>
        <v>0.2074074074074074</v>
      </c>
      <c r="M174" s="201" t="s">
        <v>591</v>
      </c>
      <c r="N174" s="207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58</v>
      </c>
      <c r="B175" s="209">
        <v>42522</v>
      </c>
      <c r="C175" s="209"/>
      <c r="D175" s="210" t="s">
        <v>704</v>
      </c>
      <c r="E175" s="211" t="s">
        <v>623</v>
      </c>
      <c r="F175" s="212">
        <v>500</v>
      </c>
      <c r="G175" s="212"/>
      <c r="H175" s="213">
        <v>232.5</v>
      </c>
      <c r="I175" s="213" t="s">
        <v>705</v>
      </c>
      <c r="J175" s="214" t="s">
        <v>706</v>
      </c>
      <c r="K175" s="215">
        <f t="shared" si="88"/>
        <v>-267.5</v>
      </c>
      <c r="L175" s="216">
        <f t="shared" si="89"/>
        <v>-0.53500000000000003</v>
      </c>
      <c r="M175" s="212" t="s">
        <v>604</v>
      </c>
      <c r="N175" s="209">
        <v>43735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59</v>
      </c>
      <c r="B176" s="199">
        <v>42527</v>
      </c>
      <c r="C176" s="199"/>
      <c r="D176" s="200" t="s">
        <v>542</v>
      </c>
      <c r="E176" s="201" t="s">
        <v>623</v>
      </c>
      <c r="F176" s="202">
        <v>110</v>
      </c>
      <c r="G176" s="201"/>
      <c r="H176" s="201">
        <v>126.5</v>
      </c>
      <c r="I176" s="203">
        <v>125</v>
      </c>
      <c r="J176" s="204" t="s">
        <v>632</v>
      </c>
      <c r="K176" s="205">
        <f t="shared" si="88"/>
        <v>16.5</v>
      </c>
      <c r="L176" s="206">
        <f t="shared" si="89"/>
        <v>0.15</v>
      </c>
      <c r="M176" s="201" t="s">
        <v>591</v>
      </c>
      <c r="N176" s="207">
        <v>42552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60</v>
      </c>
      <c r="B177" s="199">
        <v>42538</v>
      </c>
      <c r="C177" s="199"/>
      <c r="D177" s="200" t="s">
        <v>707</v>
      </c>
      <c r="E177" s="201" t="s">
        <v>623</v>
      </c>
      <c r="F177" s="202">
        <v>44</v>
      </c>
      <c r="G177" s="201"/>
      <c r="H177" s="201">
        <v>69.5</v>
      </c>
      <c r="I177" s="203">
        <v>69.5</v>
      </c>
      <c r="J177" s="204" t="s">
        <v>708</v>
      </c>
      <c r="K177" s="205">
        <f t="shared" si="88"/>
        <v>25.5</v>
      </c>
      <c r="L177" s="206">
        <f t="shared" si="89"/>
        <v>0.57954545454545459</v>
      </c>
      <c r="M177" s="201" t="s">
        <v>591</v>
      </c>
      <c r="N177" s="207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61</v>
      </c>
      <c r="B178" s="199">
        <v>42549</v>
      </c>
      <c r="C178" s="199"/>
      <c r="D178" s="200" t="s">
        <v>709</v>
      </c>
      <c r="E178" s="201" t="s">
        <v>623</v>
      </c>
      <c r="F178" s="202">
        <v>262.5</v>
      </c>
      <c r="G178" s="201"/>
      <c r="H178" s="201">
        <v>340</v>
      </c>
      <c r="I178" s="203">
        <v>333</v>
      </c>
      <c r="J178" s="204" t="s">
        <v>710</v>
      </c>
      <c r="K178" s="205">
        <v>77.5</v>
      </c>
      <c r="L178" s="206">
        <v>0.29523809523809502</v>
      </c>
      <c r="M178" s="201" t="s">
        <v>591</v>
      </c>
      <c r="N178" s="207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62</v>
      </c>
      <c r="B179" s="199">
        <v>42549</v>
      </c>
      <c r="C179" s="199"/>
      <c r="D179" s="200" t="s">
        <v>711</v>
      </c>
      <c r="E179" s="201" t="s">
        <v>623</v>
      </c>
      <c r="F179" s="202">
        <v>840</v>
      </c>
      <c r="G179" s="201"/>
      <c r="H179" s="201">
        <v>1230</v>
      </c>
      <c r="I179" s="203">
        <v>1230</v>
      </c>
      <c r="J179" s="204" t="s">
        <v>681</v>
      </c>
      <c r="K179" s="205">
        <v>390</v>
      </c>
      <c r="L179" s="206">
        <v>0.46428571428571402</v>
      </c>
      <c r="M179" s="201" t="s">
        <v>591</v>
      </c>
      <c r="N179" s="207">
        <v>42649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1">
        <v>63</v>
      </c>
      <c r="B180" s="222">
        <v>42556</v>
      </c>
      <c r="C180" s="222"/>
      <c r="D180" s="223" t="s">
        <v>712</v>
      </c>
      <c r="E180" s="224" t="s">
        <v>623</v>
      </c>
      <c r="F180" s="224">
        <v>395</v>
      </c>
      <c r="G180" s="225"/>
      <c r="H180" s="225">
        <f>(468.5+342.5)/2</f>
        <v>405.5</v>
      </c>
      <c r="I180" s="225">
        <v>510</v>
      </c>
      <c r="J180" s="226" t="s">
        <v>713</v>
      </c>
      <c r="K180" s="227">
        <f t="shared" ref="K180:K186" si="90">H180-F180</f>
        <v>10.5</v>
      </c>
      <c r="L180" s="228">
        <f t="shared" ref="L180:L186" si="91">K180/F180</f>
        <v>2.6582278481012658E-2</v>
      </c>
      <c r="M180" s="224" t="s">
        <v>714</v>
      </c>
      <c r="N180" s="222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8">
        <v>64</v>
      </c>
      <c r="B181" s="209">
        <v>42584</v>
      </c>
      <c r="C181" s="209"/>
      <c r="D181" s="210" t="s">
        <v>715</v>
      </c>
      <c r="E181" s="211" t="s">
        <v>593</v>
      </c>
      <c r="F181" s="212">
        <f>169.5-12.8</f>
        <v>156.69999999999999</v>
      </c>
      <c r="G181" s="212"/>
      <c r="H181" s="213">
        <v>77</v>
      </c>
      <c r="I181" s="213" t="s">
        <v>716</v>
      </c>
      <c r="J181" s="214" t="s">
        <v>717</v>
      </c>
      <c r="K181" s="215">
        <f t="shared" si="90"/>
        <v>-79.699999999999989</v>
      </c>
      <c r="L181" s="216">
        <f t="shared" si="91"/>
        <v>-0.50861518825781749</v>
      </c>
      <c r="M181" s="212" t="s">
        <v>604</v>
      </c>
      <c r="N181" s="209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65</v>
      </c>
      <c r="B182" s="209">
        <v>42586</v>
      </c>
      <c r="C182" s="209"/>
      <c r="D182" s="210" t="s">
        <v>718</v>
      </c>
      <c r="E182" s="211" t="s">
        <v>623</v>
      </c>
      <c r="F182" s="212">
        <v>400</v>
      </c>
      <c r="G182" s="212"/>
      <c r="H182" s="213">
        <v>305</v>
      </c>
      <c r="I182" s="213">
        <v>475</v>
      </c>
      <c r="J182" s="214" t="s">
        <v>719</v>
      </c>
      <c r="K182" s="215">
        <f t="shared" si="90"/>
        <v>-95</v>
      </c>
      <c r="L182" s="216">
        <f t="shared" si="91"/>
        <v>-0.23749999999999999</v>
      </c>
      <c r="M182" s="212" t="s">
        <v>604</v>
      </c>
      <c r="N182" s="209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66</v>
      </c>
      <c r="B183" s="199">
        <v>42593</v>
      </c>
      <c r="C183" s="199"/>
      <c r="D183" s="200" t="s">
        <v>720</v>
      </c>
      <c r="E183" s="201" t="s">
        <v>623</v>
      </c>
      <c r="F183" s="202">
        <v>86.5</v>
      </c>
      <c r="G183" s="201"/>
      <c r="H183" s="201">
        <v>130</v>
      </c>
      <c r="I183" s="203">
        <v>130</v>
      </c>
      <c r="J183" s="204" t="s">
        <v>721</v>
      </c>
      <c r="K183" s="205">
        <f t="shared" si="90"/>
        <v>43.5</v>
      </c>
      <c r="L183" s="206">
        <f t="shared" si="91"/>
        <v>0.50289017341040465</v>
      </c>
      <c r="M183" s="201" t="s">
        <v>591</v>
      </c>
      <c r="N183" s="207">
        <v>43091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67</v>
      </c>
      <c r="B184" s="209">
        <v>42600</v>
      </c>
      <c r="C184" s="209"/>
      <c r="D184" s="210" t="s">
        <v>110</v>
      </c>
      <c r="E184" s="211" t="s">
        <v>623</v>
      </c>
      <c r="F184" s="212">
        <v>133.5</v>
      </c>
      <c r="G184" s="212"/>
      <c r="H184" s="213">
        <v>126.5</v>
      </c>
      <c r="I184" s="213">
        <v>178</v>
      </c>
      <c r="J184" s="214" t="s">
        <v>722</v>
      </c>
      <c r="K184" s="215">
        <f t="shared" si="90"/>
        <v>-7</v>
      </c>
      <c r="L184" s="216">
        <f t="shared" si="91"/>
        <v>-5.2434456928838954E-2</v>
      </c>
      <c r="M184" s="212" t="s">
        <v>604</v>
      </c>
      <c r="N184" s="209">
        <v>42615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68</v>
      </c>
      <c r="B185" s="199">
        <v>42613</v>
      </c>
      <c r="C185" s="199"/>
      <c r="D185" s="200" t="s">
        <v>723</v>
      </c>
      <c r="E185" s="201" t="s">
        <v>623</v>
      </c>
      <c r="F185" s="202">
        <v>560</v>
      </c>
      <c r="G185" s="201"/>
      <c r="H185" s="201">
        <v>725</v>
      </c>
      <c r="I185" s="203">
        <v>725</v>
      </c>
      <c r="J185" s="204" t="s">
        <v>625</v>
      </c>
      <c r="K185" s="205">
        <f t="shared" si="90"/>
        <v>165</v>
      </c>
      <c r="L185" s="206">
        <f t="shared" si="91"/>
        <v>0.29464285714285715</v>
      </c>
      <c r="M185" s="201" t="s">
        <v>591</v>
      </c>
      <c r="N185" s="207">
        <v>42456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69</v>
      </c>
      <c r="B186" s="199">
        <v>42614</v>
      </c>
      <c r="C186" s="199"/>
      <c r="D186" s="200" t="s">
        <v>724</v>
      </c>
      <c r="E186" s="201" t="s">
        <v>623</v>
      </c>
      <c r="F186" s="202">
        <v>160.5</v>
      </c>
      <c r="G186" s="201"/>
      <c r="H186" s="201">
        <v>210</v>
      </c>
      <c r="I186" s="203">
        <v>210</v>
      </c>
      <c r="J186" s="204" t="s">
        <v>625</v>
      </c>
      <c r="K186" s="205">
        <f t="shared" si="90"/>
        <v>49.5</v>
      </c>
      <c r="L186" s="206">
        <f t="shared" si="91"/>
        <v>0.30841121495327101</v>
      </c>
      <c r="M186" s="201" t="s">
        <v>591</v>
      </c>
      <c r="N186" s="207">
        <v>42871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70</v>
      </c>
      <c r="B187" s="199">
        <v>42646</v>
      </c>
      <c r="C187" s="199"/>
      <c r="D187" s="200" t="s">
        <v>397</v>
      </c>
      <c r="E187" s="201" t="s">
        <v>623</v>
      </c>
      <c r="F187" s="202">
        <v>430</v>
      </c>
      <c r="G187" s="201"/>
      <c r="H187" s="201">
        <v>596</v>
      </c>
      <c r="I187" s="203">
        <v>575</v>
      </c>
      <c r="J187" s="204" t="s">
        <v>725</v>
      </c>
      <c r="K187" s="205">
        <v>166</v>
      </c>
      <c r="L187" s="206">
        <v>0.38604651162790699</v>
      </c>
      <c r="M187" s="201" t="s">
        <v>591</v>
      </c>
      <c r="N187" s="207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71</v>
      </c>
      <c r="B188" s="199">
        <v>42657</v>
      </c>
      <c r="C188" s="199"/>
      <c r="D188" s="200" t="s">
        <v>726</v>
      </c>
      <c r="E188" s="201" t="s">
        <v>623</v>
      </c>
      <c r="F188" s="202">
        <v>280</v>
      </c>
      <c r="G188" s="201"/>
      <c r="H188" s="201">
        <v>345</v>
      </c>
      <c r="I188" s="203">
        <v>345</v>
      </c>
      <c r="J188" s="204" t="s">
        <v>625</v>
      </c>
      <c r="K188" s="205">
        <f t="shared" ref="K188:K193" si="92">H188-F188</f>
        <v>65</v>
      </c>
      <c r="L188" s="206">
        <f t="shared" ref="L188:L189" si="93">K188/F188</f>
        <v>0.23214285714285715</v>
      </c>
      <c r="M188" s="201" t="s">
        <v>591</v>
      </c>
      <c r="N188" s="207">
        <v>42814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72</v>
      </c>
      <c r="B189" s="199">
        <v>42657</v>
      </c>
      <c r="C189" s="199"/>
      <c r="D189" s="200" t="s">
        <v>727</v>
      </c>
      <c r="E189" s="201" t="s">
        <v>623</v>
      </c>
      <c r="F189" s="202">
        <v>245</v>
      </c>
      <c r="G189" s="201"/>
      <c r="H189" s="201">
        <v>325.5</v>
      </c>
      <c r="I189" s="203">
        <v>330</v>
      </c>
      <c r="J189" s="204" t="s">
        <v>728</v>
      </c>
      <c r="K189" s="205">
        <f t="shared" si="92"/>
        <v>80.5</v>
      </c>
      <c r="L189" s="206">
        <f t="shared" si="93"/>
        <v>0.32857142857142857</v>
      </c>
      <c r="M189" s="201" t="s">
        <v>591</v>
      </c>
      <c r="N189" s="207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73</v>
      </c>
      <c r="B190" s="199">
        <v>42660</v>
      </c>
      <c r="C190" s="199"/>
      <c r="D190" s="200" t="s">
        <v>347</v>
      </c>
      <c r="E190" s="201" t="s">
        <v>623</v>
      </c>
      <c r="F190" s="202">
        <v>125</v>
      </c>
      <c r="G190" s="201"/>
      <c r="H190" s="201">
        <v>160</v>
      </c>
      <c r="I190" s="203">
        <v>160</v>
      </c>
      <c r="J190" s="204" t="s">
        <v>681</v>
      </c>
      <c r="K190" s="205">
        <f t="shared" si="92"/>
        <v>35</v>
      </c>
      <c r="L190" s="206">
        <v>0.28000000000000003</v>
      </c>
      <c r="M190" s="201" t="s">
        <v>591</v>
      </c>
      <c r="N190" s="207">
        <v>42803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74</v>
      </c>
      <c r="B191" s="199">
        <v>42660</v>
      </c>
      <c r="C191" s="199"/>
      <c r="D191" s="200" t="s">
        <v>470</v>
      </c>
      <c r="E191" s="201" t="s">
        <v>623</v>
      </c>
      <c r="F191" s="202">
        <v>114</v>
      </c>
      <c r="G191" s="201"/>
      <c r="H191" s="201">
        <v>145</v>
      </c>
      <c r="I191" s="203">
        <v>145</v>
      </c>
      <c r="J191" s="204" t="s">
        <v>681</v>
      </c>
      <c r="K191" s="205">
        <f t="shared" si="92"/>
        <v>31</v>
      </c>
      <c r="L191" s="206">
        <f t="shared" ref="L191:L193" si="94">K191/F191</f>
        <v>0.27192982456140352</v>
      </c>
      <c r="M191" s="201" t="s">
        <v>591</v>
      </c>
      <c r="N191" s="207">
        <v>42859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75</v>
      </c>
      <c r="B192" s="199">
        <v>42660</v>
      </c>
      <c r="C192" s="199"/>
      <c r="D192" s="200" t="s">
        <v>729</v>
      </c>
      <c r="E192" s="201" t="s">
        <v>623</v>
      </c>
      <c r="F192" s="202">
        <v>212</v>
      </c>
      <c r="G192" s="201"/>
      <c r="H192" s="201">
        <v>280</v>
      </c>
      <c r="I192" s="203">
        <v>276</v>
      </c>
      <c r="J192" s="204" t="s">
        <v>730</v>
      </c>
      <c r="K192" s="205">
        <f t="shared" si="92"/>
        <v>68</v>
      </c>
      <c r="L192" s="206">
        <f t="shared" si="94"/>
        <v>0.32075471698113206</v>
      </c>
      <c r="M192" s="201" t="s">
        <v>591</v>
      </c>
      <c r="N192" s="207">
        <v>42858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76</v>
      </c>
      <c r="B193" s="199">
        <v>42678</v>
      </c>
      <c r="C193" s="199"/>
      <c r="D193" s="200" t="s">
        <v>458</v>
      </c>
      <c r="E193" s="201" t="s">
        <v>623</v>
      </c>
      <c r="F193" s="202">
        <v>155</v>
      </c>
      <c r="G193" s="201"/>
      <c r="H193" s="201">
        <v>210</v>
      </c>
      <c r="I193" s="203">
        <v>210</v>
      </c>
      <c r="J193" s="204" t="s">
        <v>731</v>
      </c>
      <c r="K193" s="205">
        <f t="shared" si="92"/>
        <v>55</v>
      </c>
      <c r="L193" s="206">
        <f t="shared" si="94"/>
        <v>0.35483870967741937</v>
      </c>
      <c r="M193" s="201" t="s">
        <v>591</v>
      </c>
      <c r="N193" s="207">
        <v>42944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77</v>
      </c>
      <c r="B194" s="209">
        <v>42710</v>
      </c>
      <c r="C194" s="209"/>
      <c r="D194" s="210" t="s">
        <v>732</v>
      </c>
      <c r="E194" s="211" t="s">
        <v>623</v>
      </c>
      <c r="F194" s="212">
        <v>150.5</v>
      </c>
      <c r="G194" s="212"/>
      <c r="H194" s="213">
        <v>72.5</v>
      </c>
      <c r="I194" s="213">
        <v>174</v>
      </c>
      <c r="J194" s="214" t="s">
        <v>733</v>
      </c>
      <c r="K194" s="215">
        <v>-78</v>
      </c>
      <c r="L194" s="216">
        <v>-0.51827242524916906</v>
      </c>
      <c r="M194" s="212" t="s">
        <v>604</v>
      </c>
      <c r="N194" s="209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78</v>
      </c>
      <c r="B195" s="199">
        <v>42712</v>
      </c>
      <c r="C195" s="199"/>
      <c r="D195" s="200" t="s">
        <v>734</v>
      </c>
      <c r="E195" s="201" t="s">
        <v>623</v>
      </c>
      <c r="F195" s="202">
        <v>380</v>
      </c>
      <c r="G195" s="201"/>
      <c r="H195" s="201">
        <v>478</v>
      </c>
      <c r="I195" s="203">
        <v>468</v>
      </c>
      <c r="J195" s="204" t="s">
        <v>681</v>
      </c>
      <c r="K195" s="205">
        <f t="shared" ref="K195:K197" si="95">H195-F195</f>
        <v>98</v>
      </c>
      <c r="L195" s="206">
        <f t="shared" ref="L195:L197" si="96">K195/F195</f>
        <v>0.25789473684210529</v>
      </c>
      <c r="M195" s="201" t="s">
        <v>591</v>
      </c>
      <c r="N195" s="207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79</v>
      </c>
      <c r="B196" s="199">
        <v>42734</v>
      </c>
      <c r="C196" s="199"/>
      <c r="D196" s="200" t="s">
        <v>109</v>
      </c>
      <c r="E196" s="201" t="s">
        <v>623</v>
      </c>
      <c r="F196" s="202">
        <v>305</v>
      </c>
      <c r="G196" s="201"/>
      <c r="H196" s="201">
        <v>375</v>
      </c>
      <c r="I196" s="203">
        <v>375</v>
      </c>
      <c r="J196" s="204" t="s">
        <v>681</v>
      </c>
      <c r="K196" s="205">
        <f t="shared" si="95"/>
        <v>70</v>
      </c>
      <c r="L196" s="206">
        <f t="shared" si="96"/>
        <v>0.22950819672131148</v>
      </c>
      <c r="M196" s="201" t="s">
        <v>591</v>
      </c>
      <c r="N196" s="207">
        <v>42768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80</v>
      </c>
      <c r="B197" s="199">
        <v>42739</v>
      </c>
      <c r="C197" s="199"/>
      <c r="D197" s="200" t="s">
        <v>95</v>
      </c>
      <c r="E197" s="201" t="s">
        <v>623</v>
      </c>
      <c r="F197" s="202">
        <v>99.5</v>
      </c>
      <c r="G197" s="201"/>
      <c r="H197" s="201">
        <v>158</v>
      </c>
      <c r="I197" s="203">
        <v>158</v>
      </c>
      <c r="J197" s="204" t="s">
        <v>681</v>
      </c>
      <c r="K197" s="205">
        <f t="shared" si="95"/>
        <v>58.5</v>
      </c>
      <c r="L197" s="206">
        <f t="shared" si="96"/>
        <v>0.5879396984924623</v>
      </c>
      <c r="M197" s="201" t="s">
        <v>591</v>
      </c>
      <c r="N197" s="207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81</v>
      </c>
      <c r="B198" s="199">
        <v>42739</v>
      </c>
      <c r="C198" s="199"/>
      <c r="D198" s="200" t="s">
        <v>95</v>
      </c>
      <c r="E198" s="201" t="s">
        <v>623</v>
      </c>
      <c r="F198" s="202">
        <v>99.5</v>
      </c>
      <c r="G198" s="201"/>
      <c r="H198" s="201">
        <v>158</v>
      </c>
      <c r="I198" s="203">
        <v>158</v>
      </c>
      <c r="J198" s="204" t="s">
        <v>681</v>
      </c>
      <c r="K198" s="205">
        <v>58.5</v>
      </c>
      <c r="L198" s="206">
        <v>0.58793969849246197</v>
      </c>
      <c r="M198" s="201" t="s">
        <v>591</v>
      </c>
      <c r="N198" s="207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82</v>
      </c>
      <c r="B199" s="199">
        <v>42786</v>
      </c>
      <c r="C199" s="199"/>
      <c r="D199" s="200" t="s">
        <v>186</v>
      </c>
      <c r="E199" s="201" t="s">
        <v>623</v>
      </c>
      <c r="F199" s="202">
        <v>140.5</v>
      </c>
      <c r="G199" s="201"/>
      <c r="H199" s="201">
        <v>220</v>
      </c>
      <c r="I199" s="203">
        <v>220</v>
      </c>
      <c r="J199" s="204" t="s">
        <v>681</v>
      </c>
      <c r="K199" s="205">
        <f>H199-F199</f>
        <v>79.5</v>
      </c>
      <c r="L199" s="206">
        <f>K199/F199</f>
        <v>0.5658362989323843</v>
      </c>
      <c r="M199" s="201" t="s">
        <v>591</v>
      </c>
      <c r="N199" s="207">
        <v>42864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83</v>
      </c>
      <c r="B200" s="199">
        <v>42786</v>
      </c>
      <c r="C200" s="199"/>
      <c r="D200" s="200" t="s">
        <v>735</v>
      </c>
      <c r="E200" s="201" t="s">
        <v>623</v>
      </c>
      <c r="F200" s="202">
        <v>202.5</v>
      </c>
      <c r="G200" s="201"/>
      <c r="H200" s="201">
        <v>234</v>
      </c>
      <c r="I200" s="203">
        <v>234</v>
      </c>
      <c r="J200" s="204" t="s">
        <v>681</v>
      </c>
      <c r="K200" s="205">
        <v>31.5</v>
      </c>
      <c r="L200" s="206">
        <v>0.155555555555556</v>
      </c>
      <c r="M200" s="201" t="s">
        <v>591</v>
      </c>
      <c r="N200" s="207">
        <v>42836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84</v>
      </c>
      <c r="B201" s="199">
        <v>42818</v>
      </c>
      <c r="C201" s="199"/>
      <c r="D201" s="200" t="s">
        <v>736</v>
      </c>
      <c r="E201" s="201" t="s">
        <v>623</v>
      </c>
      <c r="F201" s="202">
        <v>300.5</v>
      </c>
      <c r="G201" s="201"/>
      <c r="H201" s="201">
        <v>417.5</v>
      </c>
      <c r="I201" s="203">
        <v>420</v>
      </c>
      <c r="J201" s="204" t="s">
        <v>737</v>
      </c>
      <c r="K201" s="205">
        <f>H201-F201</f>
        <v>117</v>
      </c>
      <c r="L201" s="206">
        <f>K201/F201</f>
        <v>0.38935108153078202</v>
      </c>
      <c r="M201" s="201" t="s">
        <v>591</v>
      </c>
      <c r="N201" s="207">
        <v>43070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85</v>
      </c>
      <c r="B202" s="199">
        <v>42818</v>
      </c>
      <c r="C202" s="199"/>
      <c r="D202" s="200" t="s">
        <v>711</v>
      </c>
      <c r="E202" s="201" t="s">
        <v>623</v>
      </c>
      <c r="F202" s="202">
        <v>850</v>
      </c>
      <c r="G202" s="201"/>
      <c r="H202" s="201">
        <v>1042.5</v>
      </c>
      <c r="I202" s="203">
        <v>1023</v>
      </c>
      <c r="J202" s="204" t="s">
        <v>738</v>
      </c>
      <c r="K202" s="205">
        <v>192.5</v>
      </c>
      <c r="L202" s="206">
        <v>0.22647058823529401</v>
      </c>
      <c r="M202" s="201" t="s">
        <v>591</v>
      </c>
      <c r="N202" s="207">
        <v>42830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86</v>
      </c>
      <c r="B203" s="199">
        <v>42830</v>
      </c>
      <c r="C203" s="199"/>
      <c r="D203" s="200" t="s">
        <v>489</v>
      </c>
      <c r="E203" s="201" t="s">
        <v>623</v>
      </c>
      <c r="F203" s="202">
        <v>785</v>
      </c>
      <c r="G203" s="201"/>
      <c r="H203" s="201">
        <v>930</v>
      </c>
      <c r="I203" s="203">
        <v>920</v>
      </c>
      <c r="J203" s="204" t="s">
        <v>739</v>
      </c>
      <c r="K203" s="205">
        <f>H203-F203</f>
        <v>145</v>
      </c>
      <c r="L203" s="206">
        <f>K203/F203</f>
        <v>0.18471337579617833</v>
      </c>
      <c r="M203" s="201" t="s">
        <v>591</v>
      </c>
      <c r="N203" s="207">
        <v>42976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8">
        <v>87</v>
      </c>
      <c r="B204" s="209">
        <v>42831</v>
      </c>
      <c r="C204" s="209"/>
      <c r="D204" s="210" t="s">
        <v>740</v>
      </c>
      <c r="E204" s="211" t="s">
        <v>623</v>
      </c>
      <c r="F204" s="212">
        <v>40</v>
      </c>
      <c r="G204" s="212"/>
      <c r="H204" s="213">
        <v>13.1</v>
      </c>
      <c r="I204" s="213">
        <v>60</v>
      </c>
      <c r="J204" s="214" t="s">
        <v>741</v>
      </c>
      <c r="K204" s="215">
        <v>-26.9</v>
      </c>
      <c r="L204" s="216">
        <v>-0.67249999999999999</v>
      </c>
      <c r="M204" s="212" t="s">
        <v>604</v>
      </c>
      <c r="N204" s="209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88</v>
      </c>
      <c r="B205" s="199">
        <v>42837</v>
      </c>
      <c r="C205" s="199"/>
      <c r="D205" s="200" t="s">
        <v>94</v>
      </c>
      <c r="E205" s="201" t="s">
        <v>623</v>
      </c>
      <c r="F205" s="202">
        <v>289.5</v>
      </c>
      <c r="G205" s="201"/>
      <c r="H205" s="201">
        <v>354</v>
      </c>
      <c r="I205" s="203">
        <v>360</v>
      </c>
      <c r="J205" s="204" t="s">
        <v>742</v>
      </c>
      <c r="K205" s="205">
        <f t="shared" ref="K205:K213" si="97">H205-F205</f>
        <v>64.5</v>
      </c>
      <c r="L205" s="206">
        <f t="shared" ref="L205:L213" si="98">K205/F205</f>
        <v>0.22279792746113988</v>
      </c>
      <c r="M205" s="201" t="s">
        <v>591</v>
      </c>
      <c r="N205" s="207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89</v>
      </c>
      <c r="B206" s="199">
        <v>42845</v>
      </c>
      <c r="C206" s="199"/>
      <c r="D206" s="200" t="s">
        <v>428</v>
      </c>
      <c r="E206" s="201" t="s">
        <v>623</v>
      </c>
      <c r="F206" s="202">
        <v>700</v>
      </c>
      <c r="G206" s="201"/>
      <c r="H206" s="201">
        <v>840</v>
      </c>
      <c r="I206" s="203">
        <v>840</v>
      </c>
      <c r="J206" s="204" t="s">
        <v>743</v>
      </c>
      <c r="K206" s="205">
        <f t="shared" si="97"/>
        <v>140</v>
      </c>
      <c r="L206" s="206">
        <f t="shared" si="98"/>
        <v>0.2</v>
      </c>
      <c r="M206" s="201" t="s">
        <v>591</v>
      </c>
      <c r="N206" s="207">
        <v>42893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90</v>
      </c>
      <c r="B207" s="199">
        <v>42887</v>
      </c>
      <c r="C207" s="199"/>
      <c r="D207" s="200" t="s">
        <v>744</v>
      </c>
      <c r="E207" s="201" t="s">
        <v>623</v>
      </c>
      <c r="F207" s="202">
        <v>130</v>
      </c>
      <c r="G207" s="201"/>
      <c r="H207" s="201">
        <v>144.25</v>
      </c>
      <c r="I207" s="203">
        <v>170</v>
      </c>
      <c r="J207" s="204" t="s">
        <v>745</v>
      </c>
      <c r="K207" s="205">
        <f t="shared" si="97"/>
        <v>14.25</v>
      </c>
      <c r="L207" s="206">
        <f t="shared" si="98"/>
        <v>0.10961538461538461</v>
      </c>
      <c r="M207" s="201" t="s">
        <v>591</v>
      </c>
      <c r="N207" s="207">
        <v>43675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91</v>
      </c>
      <c r="B208" s="199">
        <v>42901</v>
      </c>
      <c r="C208" s="199"/>
      <c r="D208" s="200" t="s">
        <v>746</v>
      </c>
      <c r="E208" s="201" t="s">
        <v>623</v>
      </c>
      <c r="F208" s="202">
        <v>214.5</v>
      </c>
      <c r="G208" s="201"/>
      <c r="H208" s="201">
        <v>262</v>
      </c>
      <c r="I208" s="203">
        <v>262</v>
      </c>
      <c r="J208" s="204" t="s">
        <v>747</v>
      </c>
      <c r="K208" s="205">
        <f t="shared" si="97"/>
        <v>47.5</v>
      </c>
      <c r="L208" s="206">
        <f t="shared" si="98"/>
        <v>0.22144522144522144</v>
      </c>
      <c r="M208" s="201" t="s">
        <v>591</v>
      </c>
      <c r="N208" s="207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92</v>
      </c>
      <c r="B209" s="230">
        <v>42933</v>
      </c>
      <c r="C209" s="230"/>
      <c r="D209" s="231" t="s">
        <v>748</v>
      </c>
      <c r="E209" s="232" t="s">
        <v>623</v>
      </c>
      <c r="F209" s="233">
        <v>370</v>
      </c>
      <c r="G209" s="232"/>
      <c r="H209" s="232">
        <v>447.5</v>
      </c>
      <c r="I209" s="234">
        <v>450</v>
      </c>
      <c r="J209" s="235" t="s">
        <v>681</v>
      </c>
      <c r="K209" s="205">
        <f t="shared" si="97"/>
        <v>77.5</v>
      </c>
      <c r="L209" s="236">
        <f t="shared" si="98"/>
        <v>0.20945945945945946</v>
      </c>
      <c r="M209" s="232" t="s">
        <v>591</v>
      </c>
      <c r="N209" s="237">
        <v>43035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9">
        <v>93</v>
      </c>
      <c r="B210" s="230">
        <v>42943</v>
      </c>
      <c r="C210" s="230"/>
      <c r="D210" s="231" t="s">
        <v>184</v>
      </c>
      <c r="E210" s="232" t="s">
        <v>623</v>
      </c>
      <c r="F210" s="233">
        <v>657.5</v>
      </c>
      <c r="G210" s="232"/>
      <c r="H210" s="232">
        <v>825</v>
      </c>
      <c r="I210" s="234">
        <v>820</v>
      </c>
      <c r="J210" s="235" t="s">
        <v>681</v>
      </c>
      <c r="K210" s="205">
        <f t="shared" si="97"/>
        <v>167.5</v>
      </c>
      <c r="L210" s="236">
        <f t="shared" si="98"/>
        <v>0.25475285171102663</v>
      </c>
      <c r="M210" s="232" t="s">
        <v>591</v>
      </c>
      <c r="N210" s="237">
        <v>43090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94</v>
      </c>
      <c r="B211" s="199">
        <v>42964</v>
      </c>
      <c r="C211" s="199"/>
      <c r="D211" s="200" t="s">
        <v>363</v>
      </c>
      <c r="E211" s="201" t="s">
        <v>623</v>
      </c>
      <c r="F211" s="202">
        <v>605</v>
      </c>
      <c r="G211" s="201"/>
      <c r="H211" s="201">
        <v>750</v>
      </c>
      <c r="I211" s="203">
        <v>750</v>
      </c>
      <c r="J211" s="204" t="s">
        <v>739</v>
      </c>
      <c r="K211" s="205">
        <f t="shared" si="97"/>
        <v>145</v>
      </c>
      <c r="L211" s="206">
        <f t="shared" si="98"/>
        <v>0.23966942148760331</v>
      </c>
      <c r="M211" s="201" t="s">
        <v>591</v>
      </c>
      <c r="N211" s="207">
        <v>43027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8">
        <v>95</v>
      </c>
      <c r="B212" s="209">
        <v>42979</v>
      </c>
      <c r="C212" s="209"/>
      <c r="D212" s="217" t="s">
        <v>749</v>
      </c>
      <c r="E212" s="212" t="s">
        <v>623</v>
      </c>
      <c r="F212" s="212">
        <v>255</v>
      </c>
      <c r="G212" s="213"/>
      <c r="H212" s="213">
        <v>217.25</v>
      </c>
      <c r="I212" s="213">
        <v>320</v>
      </c>
      <c r="J212" s="214" t="s">
        <v>750</v>
      </c>
      <c r="K212" s="215">
        <f t="shared" si="97"/>
        <v>-37.75</v>
      </c>
      <c r="L212" s="218">
        <f t="shared" si="98"/>
        <v>-0.14803921568627451</v>
      </c>
      <c r="M212" s="212" t="s">
        <v>604</v>
      </c>
      <c r="N212" s="209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96</v>
      </c>
      <c r="B213" s="199">
        <v>42997</v>
      </c>
      <c r="C213" s="199"/>
      <c r="D213" s="200" t="s">
        <v>751</v>
      </c>
      <c r="E213" s="201" t="s">
        <v>623</v>
      </c>
      <c r="F213" s="202">
        <v>215</v>
      </c>
      <c r="G213" s="201"/>
      <c r="H213" s="201">
        <v>258</v>
      </c>
      <c r="I213" s="203">
        <v>258</v>
      </c>
      <c r="J213" s="204" t="s">
        <v>681</v>
      </c>
      <c r="K213" s="205">
        <f t="shared" si="97"/>
        <v>43</v>
      </c>
      <c r="L213" s="206">
        <f t="shared" si="98"/>
        <v>0.2</v>
      </c>
      <c r="M213" s="201" t="s">
        <v>591</v>
      </c>
      <c r="N213" s="207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97</v>
      </c>
      <c r="B214" s="199">
        <v>42997</v>
      </c>
      <c r="C214" s="199"/>
      <c r="D214" s="200" t="s">
        <v>751</v>
      </c>
      <c r="E214" s="201" t="s">
        <v>623</v>
      </c>
      <c r="F214" s="202">
        <v>215</v>
      </c>
      <c r="G214" s="201"/>
      <c r="H214" s="201">
        <v>258</v>
      </c>
      <c r="I214" s="203">
        <v>258</v>
      </c>
      <c r="J214" s="235" t="s">
        <v>681</v>
      </c>
      <c r="K214" s="205">
        <v>43</v>
      </c>
      <c r="L214" s="206">
        <v>0.2</v>
      </c>
      <c r="M214" s="201" t="s">
        <v>591</v>
      </c>
      <c r="N214" s="207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98</v>
      </c>
      <c r="B215" s="230">
        <v>42998</v>
      </c>
      <c r="C215" s="230"/>
      <c r="D215" s="231" t="s">
        <v>752</v>
      </c>
      <c r="E215" s="232" t="s">
        <v>623</v>
      </c>
      <c r="F215" s="202">
        <v>75</v>
      </c>
      <c r="G215" s="232"/>
      <c r="H215" s="232">
        <v>90</v>
      </c>
      <c r="I215" s="234">
        <v>90</v>
      </c>
      <c r="J215" s="204" t="s">
        <v>753</v>
      </c>
      <c r="K215" s="205">
        <f t="shared" ref="K215:K220" si="99">H215-F215</f>
        <v>15</v>
      </c>
      <c r="L215" s="206">
        <f t="shared" ref="L215:L220" si="100">K215/F215</f>
        <v>0.2</v>
      </c>
      <c r="M215" s="201" t="s">
        <v>591</v>
      </c>
      <c r="N215" s="207">
        <v>43019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99</v>
      </c>
      <c r="B216" s="230">
        <v>43011</v>
      </c>
      <c r="C216" s="230"/>
      <c r="D216" s="231" t="s">
        <v>606</v>
      </c>
      <c r="E216" s="232" t="s">
        <v>623</v>
      </c>
      <c r="F216" s="233">
        <v>315</v>
      </c>
      <c r="G216" s="232"/>
      <c r="H216" s="232">
        <v>392</v>
      </c>
      <c r="I216" s="234">
        <v>384</v>
      </c>
      <c r="J216" s="235" t="s">
        <v>754</v>
      </c>
      <c r="K216" s="205">
        <f t="shared" si="99"/>
        <v>77</v>
      </c>
      <c r="L216" s="236">
        <f t="shared" si="100"/>
        <v>0.24444444444444444</v>
      </c>
      <c r="M216" s="232" t="s">
        <v>591</v>
      </c>
      <c r="N216" s="237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100</v>
      </c>
      <c r="B217" s="230">
        <v>43013</v>
      </c>
      <c r="C217" s="230"/>
      <c r="D217" s="231" t="s">
        <v>463</v>
      </c>
      <c r="E217" s="232" t="s">
        <v>623</v>
      </c>
      <c r="F217" s="233">
        <v>145</v>
      </c>
      <c r="G217" s="232"/>
      <c r="H217" s="232">
        <v>179</v>
      </c>
      <c r="I217" s="234">
        <v>180</v>
      </c>
      <c r="J217" s="235" t="s">
        <v>755</v>
      </c>
      <c r="K217" s="205">
        <f t="shared" si="99"/>
        <v>34</v>
      </c>
      <c r="L217" s="236">
        <f t="shared" si="100"/>
        <v>0.23448275862068965</v>
      </c>
      <c r="M217" s="232" t="s">
        <v>591</v>
      </c>
      <c r="N217" s="237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101</v>
      </c>
      <c r="B218" s="230">
        <v>43014</v>
      </c>
      <c r="C218" s="230"/>
      <c r="D218" s="231" t="s">
        <v>337</v>
      </c>
      <c r="E218" s="232" t="s">
        <v>623</v>
      </c>
      <c r="F218" s="233">
        <v>256</v>
      </c>
      <c r="G218" s="232"/>
      <c r="H218" s="232">
        <v>323</v>
      </c>
      <c r="I218" s="234">
        <v>320</v>
      </c>
      <c r="J218" s="235" t="s">
        <v>681</v>
      </c>
      <c r="K218" s="205">
        <f t="shared" si="99"/>
        <v>67</v>
      </c>
      <c r="L218" s="236">
        <f t="shared" si="100"/>
        <v>0.26171875</v>
      </c>
      <c r="M218" s="232" t="s">
        <v>591</v>
      </c>
      <c r="N218" s="237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102</v>
      </c>
      <c r="B219" s="230">
        <v>43017</v>
      </c>
      <c r="C219" s="230"/>
      <c r="D219" s="231" t="s">
        <v>353</v>
      </c>
      <c r="E219" s="232" t="s">
        <v>623</v>
      </c>
      <c r="F219" s="233">
        <v>137.5</v>
      </c>
      <c r="G219" s="232"/>
      <c r="H219" s="232">
        <v>184</v>
      </c>
      <c r="I219" s="234">
        <v>183</v>
      </c>
      <c r="J219" s="235" t="s">
        <v>756</v>
      </c>
      <c r="K219" s="205">
        <f t="shared" si="99"/>
        <v>46.5</v>
      </c>
      <c r="L219" s="236">
        <f t="shared" si="100"/>
        <v>0.33818181818181819</v>
      </c>
      <c r="M219" s="232" t="s">
        <v>591</v>
      </c>
      <c r="N219" s="237">
        <v>43108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103</v>
      </c>
      <c r="B220" s="230">
        <v>43018</v>
      </c>
      <c r="C220" s="230"/>
      <c r="D220" s="231" t="s">
        <v>757</v>
      </c>
      <c r="E220" s="232" t="s">
        <v>623</v>
      </c>
      <c r="F220" s="233">
        <v>125.5</v>
      </c>
      <c r="G220" s="232"/>
      <c r="H220" s="232">
        <v>158</v>
      </c>
      <c r="I220" s="234">
        <v>155</v>
      </c>
      <c r="J220" s="235" t="s">
        <v>758</v>
      </c>
      <c r="K220" s="205">
        <f t="shared" si="99"/>
        <v>32.5</v>
      </c>
      <c r="L220" s="236">
        <f t="shared" si="100"/>
        <v>0.25896414342629481</v>
      </c>
      <c r="M220" s="232" t="s">
        <v>591</v>
      </c>
      <c r="N220" s="237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104</v>
      </c>
      <c r="B221" s="230">
        <v>43018</v>
      </c>
      <c r="C221" s="230"/>
      <c r="D221" s="231" t="s">
        <v>759</v>
      </c>
      <c r="E221" s="232" t="s">
        <v>623</v>
      </c>
      <c r="F221" s="233">
        <v>895</v>
      </c>
      <c r="G221" s="232"/>
      <c r="H221" s="232">
        <v>1122.5</v>
      </c>
      <c r="I221" s="234">
        <v>1078</v>
      </c>
      <c r="J221" s="235" t="s">
        <v>760</v>
      </c>
      <c r="K221" s="205">
        <v>227.5</v>
      </c>
      <c r="L221" s="236">
        <v>0.25418994413407803</v>
      </c>
      <c r="M221" s="232" t="s">
        <v>591</v>
      </c>
      <c r="N221" s="237">
        <v>43117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105</v>
      </c>
      <c r="B222" s="230">
        <v>43020</v>
      </c>
      <c r="C222" s="230"/>
      <c r="D222" s="231" t="s">
        <v>346</v>
      </c>
      <c r="E222" s="232" t="s">
        <v>623</v>
      </c>
      <c r="F222" s="233">
        <v>525</v>
      </c>
      <c r="G222" s="232"/>
      <c r="H222" s="232">
        <v>629</v>
      </c>
      <c r="I222" s="234">
        <v>629</v>
      </c>
      <c r="J222" s="235" t="s">
        <v>681</v>
      </c>
      <c r="K222" s="205">
        <v>104</v>
      </c>
      <c r="L222" s="236">
        <v>0.19809523809523799</v>
      </c>
      <c r="M222" s="232" t="s">
        <v>591</v>
      </c>
      <c r="N222" s="237">
        <v>43119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106</v>
      </c>
      <c r="B223" s="230">
        <v>43046</v>
      </c>
      <c r="C223" s="230"/>
      <c r="D223" s="231" t="s">
        <v>388</v>
      </c>
      <c r="E223" s="232" t="s">
        <v>623</v>
      </c>
      <c r="F223" s="233">
        <v>740</v>
      </c>
      <c r="G223" s="232"/>
      <c r="H223" s="232">
        <v>892.5</v>
      </c>
      <c r="I223" s="234">
        <v>900</v>
      </c>
      <c r="J223" s="235" t="s">
        <v>761</v>
      </c>
      <c r="K223" s="205">
        <f t="shared" ref="K223:K225" si="101">H223-F223</f>
        <v>152.5</v>
      </c>
      <c r="L223" s="236">
        <f t="shared" ref="L223:L225" si="102">K223/F223</f>
        <v>0.20608108108108109</v>
      </c>
      <c r="M223" s="232" t="s">
        <v>591</v>
      </c>
      <c r="N223" s="237">
        <v>43052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8">
        <v>107</v>
      </c>
      <c r="B224" s="199">
        <v>43073</v>
      </c>
      <c r="C224" s="199"/>
      <c r="D224" s="200" t="s">
        <v>762</v>
      </c>
      <c r="E224" s="201" t="s">
        <v>623</v>
      </c>
      <c r="F224" s="202">
        <v>118.5</v>
      </c>
      <c r="G224" s="201"/>
      <c r="H224" s="201">
        <v>143.5</v>
      </c>
      <c r="I224" s="203">
        <v>145</v>
      </c>
      <c r="J224" s="204" t="s">
        <v>613</v>
      </c>
      <c r="K224" s="205">
        <f t="shared" si="101"/>
        <v>25</v>
      </c>
      <c r="L224" s="206">
        <f t="shared" si="102"/>
        <v>0.2109704641350211</v>
      </c>
      <c r="M224" s="201" t="s">
        <v>591</v>
      </c>
      <c r="N224" s="207">
        <v>43097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108</v>
      </c>
      <c r="B225" s="209">
        <v>43090</v>
      </c>
      <c r="C225" s="209"/>
      <c r="D225" s="210" t="s">
        <v>434</v>
      </c>
      <c r="E225" s="211" t="s">
        <v>623</v>
      </c>
      <c r="F225" s="212">
        <v>715</v>
      </c>
      <c r="G225" s="212"/>
      <c r="H225" s="213">
        <v>500</v>
      </c>
      <c r="I225" s="213">
        <v>872</v>
      </c>
      <c r="J225" s="214" t="s">
        <v>763</v>
      </c>
      <c r="K225" s="215">
        <f t="shared" si="101"/>
        <v>-215</v>
      </c>
      <c r="L225" s="216">
        <f t="shared" si="102"/>
        <v>-0.30069930069930068</v>
      </c>
      <c r="M225" s="212" t="s">
        <v>604</v>
      </c>
      <c r="N225" s="209">
        <v>43670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8">
        <v>109</v>
      </c>
      <c r="B226" s="199">
        <v>43098</v>
      </c>
      <c r="C226" s="199"/>
      <c r="D226" s="200" t="s">
        <v>606</v>
      </c>
      <c r="E226" s="201" t="s">
        <v>623</v>
      </c>
      <c r="F226" s="202">
        <v>435</v>
      </c>
      <c r="G226" s="201"/>
      <c r="H226" s="201">
        <v>542.5</v>
      </c>
      <c r="I226" s="203">
        <v>539</v>
      </c>
      <c r="J226" s="204" t="s">
        <v>681</v>
      </c>
      <c r="K226" s="205">
        <v>107.5</v>
      </c>
      <c r="L226" s="206">
        <v>0.247126436781609</v>
      </c>
      <c r="M226" s="201" t="s">
        <v>591</v>
      </c>
      <c r="N226" s="207">
        <v>43206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110</v>
      </c>
      <c r="B227" s="199">
        <v>43098</v>
      </c>
      <c r="C227" s="199"/>
      <c r="D227" s="200" t="s">
        <v>563</v>
      </c>
      <c r="E227" s="201" t="s">
        <v>623</v>
      </c>
      <c r="F227" s="202">
        <v>885</v>
      </c>
      <c r="G227" s="201"/>
      <c r="H227" s="201">
        <v>1090</v>
      </c>
      <c r="I227" s="203">
        <v>1084</v>
      </c>
      <c r="J227" s="204" t="s">
        <v>681</v>
      </c>
      <c r="K227" s="205">
        <v>205</v>
      </c>
      <c r="L227" s="206">
        <v>0.23163841807909599</v>
      </c>
      <c r="M227" s="201" t="s">
        <v>591</v>
      </c>
      <c r="N227" s="207">
        <v>43213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8">
        <v>111</v>
      </c>
      <c r="B228" s="239">
        <v>43192</v>
      </c>
      <c r="C228" s="239"/>
      <c r="D228" s="217" t="s">
        <v>764</v>
      </c>
      <c r="E228" s="212" t="s">
        <v>623</v>
      </c>
      <c r="F228" s="240">
        <v>478.5</v>
      </c>
      <c r="G228" s="212"/>
      <c r="H228" s="212">
        <v>442</v>
      </c>
      <c r="I228" s="213">
        <v>613</v>
      </c>
      <c r="J228" s="214" t="s">
        <v>765</v>
      </c>
      <c r="K228" s="215">
        <f t="shared" ref="K228:K231" si="103">H228-F228</f>
        <v>-36.5</v>
      </c>
      <c r="L228" s="216">
        <f t="shared" ref="L228:L231" si="104">K228/F228</f>
        <v>-7.6280041797283177E-2</v>
      </c>
      <c r="M228" s="212" t="s">
        <v>604</v>
      </c>
      <c r="N228" s="209">
        <v>43762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8">
        <v>112</v>
      </c>
      <c r="B229" s="209">
        <v>43194</v>
      </c>
      <c r="C229" s="209"/>
      <c r="D229" s="210" t="s">
        <v>766</v>
      </c>
      <c r="E229" s="211" t="s">
        <v>623</v>
      </c>
      <c r="F229" s="212">
        <f>141.5-7.3</f>
        <v>134.19999999999999</v>
      </c>
      <c r="G229" s="212"/>
      <c r="H229" s="213">
        <v>77</v>
      </c>
      <c r="I229" s="213">
        <v>180</v>
      </c>
      <c r="J229" s="214" t="s">
        <v>767</v>
      </c>
      <c r="K229" s="215">
        <f t="shared" si="103"/>
        <v>-57.199999999999989</v>
      </c>
      <c r="L229" s="216">
        <f t="shared" si="104"/>
        <v>-0.42622950819672129</v>
      </c>
      <c r="M229" s="212" t="s">
        <v>604</v>
      </c>
      <c r="N229" s="209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8">
        <v>113</v>
      </c>
      <c r="B230" s="209">
        <v>43209</v>
      </c>
      <c r="C230" s="209"/>
      <c r="D230" s="210" t="s">
        <v>768</v>
      </c>
      <c r="E230" s="211" t="s">
        <v>623</v>
      </c>
      <c r="F230" s="212">
        <v>430</v>
      </c>
      <c r="G230" s="212"/>
      <c r="H230" s="213">
        <v>220</v>
      </c>
      <c r="I230" s="213">
        <v>537</v>
      </c>
      <c r="J230" s="214" t="s">
        <v>769</v>
      </c>
      <c r="K230" s="215">
        <f t="shared" si="103"/>
        <v>-210</v>
      </c>
      <c r="L230" s="216">
        <f t="shared" si="104"/>
        <v>-0.48837209302325579</v>
      </c>
      <c r="M230" s="212" t="s">
        <v>604</v>
      </c>
      <c r="N230" s="209">
        <v>43252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9">
        <v>114</v>
      </c>
      <c r="B231" s="230">
        <v>43220</v>
      </c>
      <c r="C231" s="230"/>
      <c r="D231" s="231" t="s">
        <v>389</v>
      </c>
      <c r="E231" s="232" t="s">
        <v>623</v>
      </c>
      <c r="F231" s="232">
        <v>153.5</v>
      </c>
      <c r="G231" s="232"/>
      <c r="H231" s="232">
        <v>196</v>
      </c>
      <c r="I231" s="234">
        <v>196</v>
      </c>
      <c r="J231" s="204" t="s">
        <v>770</v>
      </c>
      <c r="K231" s="205">
        <f t="shared" si="103"/>
        <v>42.5</v>
      </c>
      <c r="L231" s="206">
        <f t="shared" si="104"/>
        <v>0.27687296416938112</v>
      </c>
      <c r="M231" s="201" t="s">
        <v>591</v>
      </c>
      <c r="N231" s="207">
        <v>43605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8">
        <v>115</v>
      </c>
      <c r="B232" s="209">
        <v>43306</v>
      </c>
      <c r="C232" s="209"/>
      <c r="D232" s="210" t="s">
        <v>740</v>
      </c>
      <c r="E232" s="211" t="s">
        <v>623</v>
      </c>
      <c r="F232" s="212">
        <v>27.5</v>
      </c>
      <c r="G232" s="212"/>
      <c r="H232" s="213">
        <v>13.1</v>
      </c>
      <c r="I232" s="213">
        <v>60</v>
      </c>
      <c r="J232" s="214" t="s">
        <v>771</v>
      </c>
      <c r="K232" s="215">
        <v>-14.4</v>
      </c>
      <c r="L232" s="216">
        <v>-0.52363636363636401</v>
      </c>
      <c r="M232" s="212" t="s">
        <v>604</v>
      </c>
      <c r="N232" s="209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8">
        <v>116</v>
      </c>
      <c r="B233" s="239">
        <v>43318</v>
      </c>
      <c r="C233" s="239"/>
      <c r="D233" s="217" t="s">
        <v>772</v>
      </c>
      <c r="E233" s="212" t="s">
        <v>623</v>
      </c>
      <c r="F233" s="212">
        <v>148.5</v>
      </c>
      <c r="G233" s="212"/>
      <c r="H233" s="212">
        <v>102</v>
      </c>
      <c r="I233" s="213">
        <v>182</v>
      </c>
      <c r="J233" s="214" t="s">
        <v>773</v>
      </c>
      <c r="K233" s="215">
        <f>H233-F233</f>
        <v>-46.5</v>
      </c>
      <c r="L233" s="216">
        <f>K233/F233</f>
        <v>-0.31313131313131315</v>
      </c>
      <c r="M233" s="212" t="s">
        <v>604</v>
      </c>
      <c r="N233" s="209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117</v>
      </c>
      <c r="B234" s="199">
        <v>43335</v>
      </c>
      <c r="C234" s="199"/>
      <c r="D234" s="200" t="s">
        <v>774</v>
      </c>
      <c r="E234" s="201" t="s">
        <v>623</v>
      </c>
      <c r="F234" s="232">
        <v>285</v>
      </c>
      <c r="G234" s="201"/>
      <c r="H234" s="201">
        <v>355</v>
      </c>
      <c r="I234" s="203">
        <v>364</v>
      </c>
      <c r="J234" s="204" t="s">
        <v>775</v>
      </c>
      <c r="K234" s="205">
        <v>70</v>
      </c>
      <c r="L234" s="206">
        <v>0.24561403508771901</v>
      </c>
      <c r="M234" s="201" t="s">
        <v>591</v>
      </c>
      <c r="N234" s="207">
        <v>43455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118</v>
      </c>
      <c r="B235" s="199">
        <v>43341</v>
      </c>
      <c r="C235" s="199"/>
      <c r="D235" s="200" t="s">
        <v>377</v>
      </c>
      <c r="E235" s="201" t="s">
        <v>623</v>
      </c>
      <c r="F235" s="232">
        <v>525</v>
      </c>
      <c r="G235" s="201"/>
      <c r="H235" s="201">
        <v>585</v>
      </c>
      <c r="I235" s="203">
        <v>635</v>
      </c>
      <c r="J235" s="204" t="s">
        <v>776</v>
      </c>
      <c r="K235" s="205">
        <f t="shared" ref="K235:K252" si="105">H235-F235</f>
        <v>60</v>
      </c>
      <c r="L235" s="206">
        <f t="shared" ref="L235:L252" si="106">K235/F235</f>
        <v>0.11428571428571428</v>
      </c>
      <c r="M235" s="201" t="s">
        <v>591</v>
      </c>
      <c r="N235" s="207">
        <v>43662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119</v>
      </c>
      <c r="B236" s="199">
        <v>43395</v>
      </c>
      <c r="C236" s="199"/>
      <c r="D236" s="200" t="s">
        <v>363</v>
      </c>
      <c r="E236" s="201" t="s">
        <v>623</v>
      </c>
      <c r="F236" s="232">
        <v>475</v>
      </c>
      <c r="G236" s="201"/>
      <c r="H236" s="201">
        <v>574</v>
      </c>
      <c r="I236" s="203">
        <v>570</v>
      </c>
      <c r="J236" s="204" t="s">
        <v>681</v>
      </c>
      <c r="K236" s="205">
        <f t="shared" si="105"/>
        <v>99</v>
      </c>
      <c r="L236" s="206">
        <f t="shared" si="106"/>
        <v>0.20842105263157895</v>
      </c>
      <c r="M236" s="201" t="s">
        <v>591</v>
      </c>
      <c r="N236" s="207">
        <v>43403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9">
        <v>120</v>
      </c>
      <c r="B237" s="230">
        <v>43397</v>
      </c>
      <c r="C237" s="230"/>
      <c r="D237" s="231" t="s">
        <v>384</v>
      </c>
      <c r="E237" s="232" t="s">
        <v>623</v>
      </c>
      <c r="F237" s="232">
        <v>707.5</v>
      </c>
      <c r="G237" s="232"/>
      <c r="H237" s="232">
        <v>872</v>
      </c>
      <c r="I237" s="234">
        <v>872</v>
      </c>
      <c r="J237" s="235" t="s">
        <v>681</v>
      </c>
      <c r="K237" s="205">
        <f t="shared" si="105"/>
        <v>164.5</v>
      </c>
      <c r="L237" s="236">
        <f t="shared" si="106"/>
        <v>0.23250883392226149</v>
      </c>
      <c r="M237" s="232" t="s">
        <v>591</v>
      </c>
      <c r="N237" s="237">
        <v>43482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121</v>
      </c>
      <c r="B238" s="230">
        <v>43398</v>
      </c>
      <c r="C238" s="230"/>
      <c r="D238" s="231" t="s">
        <v>777</v>
      </c>
      <c r="E238" s="232" t="s">
        <v>623</v>
      </c>
      <c r="F238" s="232">
        <v>162</v>
      </c>
      <c r="G238" s="232"/>
      <c r="H238" s="232">
        <v>204</v>
      </c>
      <c r="I238" s="234">
        <v>209</v>
      </c>
      <c r="J238" s="235" t="s">
        <v>778</v>
      </c>
      <c r="K238" s="205">
        <f t="shared" si="105"/>
        <v>42</v>
      </c>
      <c r="L238" s="236">
        <f t="shared" si="106"/>
        <v>0.25925925925925924</v>
      </c>
      <c r="M238" s="232" t="s">
        <v>591</v>
      </c>
      <c r="N238" s="237">
        <v>43539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122</v>
      </c>
      <c r="B239" s="230">
        <v>43399</v>
      </c>
      <c r="C239" s="230"/>
      <c r="D239" s="231" t="s">
        <v>482</v>
      </c>
      <c r="E239" s="232" t="s">
        <v>623</v>
      </c>
      <c r="F239" s="232">
        <v>240</v>
      </c>
      <c r="G239" s="232"/>
      <c r="H239" s="232">
        <v>297</v>
      </c>
      <c r="I239" s="234">
        <v>297</v>
      </c>
      <c r="J239" s="235" t="s">
        <v>681</v>
      </c>
      <c r="K239" s="241">
        <f t="shared" si="105"/>
        <v>57</v>
      </c>
      <c r="L239" s="236">
        <f t="shared" si="106"/>
        <v>0.23749999999999999</v>
      </c>
      <c r="M239" s="232" t="s">
        <v>591</v>
      </c>
      <c r="N239" s="237">
        <v>43417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123</v>
      </c>
      <c r="B240" s="199">
        <v>43439</v>
      </c>
      <c r="C240" s="199"/>
      <c r="D240" s="200" t="s">
        <v>779</v>
      </c>
      <c r="E240" s="201" t="s">
        <v>623</v>
      </c>
      <c r="F240" s="201">
        <v>202.5</v>
      </c>
      <c r="G240" s="201"/>
      <c r="H240" s="201">
        <v>255</v>
      </c>
      <c r="I240" s="203">
        <v>252</v>
      </c>
      <c r="J240" s="204" t="s">
        <v>681</v>
      </c>
      <c r="K240" s="205">
        <f t="shared" si="105"/>
        <v>52.5</v>
      </c>
      <c r="L240" s="206">
        <f t="shared" si="106"/>
        <v>0.25925925925925924</v>
      </c>
      <c r="M240" s="201" t="s">
        <v>591</v>
      </c>
      <c r="N240" s="207">
        <v>43542</v>
      </c>
      <c r="O240" s="1"/>
      <c r="P240" s="1"/>
      <c r="Q240" s="1"/>
      <c r="R240" s="6" t="s">
        <v>780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124</v>
      </c>
      <c r="B241" s="230">
        <v>43465</v>
      </c>
      <c r="C241" s="199"/>
      <c r="D241" s="231" t="s">
        <v>416</v>
      </c>
      <c r="E241" s="232" t="s">
        <v>623</v>
      </c>
      <c r="F241" s="232">
        <v>710</v>
      </c>
      <c r="G241" s="232"/>
      <c r="H241" s="232">
        <v>866</v>
      </c>
      <c r="I241" s="234">
        <v>866</v>
      </c>
      <c r="J241" s="235" t="s">
        <v>681</v>
      </c>
      <c r="K241" s="205">
        <f t="shared" si="105"/>
        <v>156</v>
      </c>
      <c r="L241" s="206">
        <f t="shared" si="106"/>
        <v>0.21971830985915494</v>
      </c>
      <c r="M241" s="201" t="s">
        <v>591</v>
      </c>
      <c r="N241" s="207">
        <v>43553</v>
      </c>
      <c r="O241" s="1"/>
      <c r="P241" s="1"/>
      <c r="Q241" s="1"/>
      <c r="R241" s="6" t="s">
        <v>780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125</v>
      </c>
      <c r="B242" s="230">
        <v>43522</v>
      </c>
      <c r="C242" s="230"/>
      <c r="D242" s="231" t="s">
        <v>153</v>
      </c>
      <c r="E242" s="232" t="s">
        <v>623</v>
      </c>
      <c r="F242" s="232">
        <v>337.25</v>
      </c>
      <c r="G242" s="232"/>
      <c r="H242" s="232">
        <v>398.5</v>
      </c>
      <c r="I242" s="234">
        <v>411</v>
      </c>
      <c r="J242" s="204" t="s">
        <v>781</v>
      </c>
      <c r="K242" s="205">
        <f t="shared" si="105"/>
        <v>61.25</v>
      </c>
      <c r="L242" s="206">
        <f t="shared" si="106"/>
        <v>0.1816160118606375</v>
      </c>
      <c r="M242" s="201" t="s">
        <v>591</v>
      </c>
      <c r="N242" s="207">
        <v>43760</v>
      </c>
      <c r="O242" s="1"/>
      <c r="P242" s="1"/>
      <c r="Q242" s="1"/>
      <c r="R242" s="6" t="s">
        <v>780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2">
        <v>126</v>
      </c>
      <c r="B243" s="243">
        <v>43559</v>
      </c>
      <c r="C243" s="243"/>
      <c r="D243" s="244" t="s">
        <v>782</v>
      </c>
      <c r="E243" s="245" t="s">
        <v>623</v>
      </c>
      <c r="F243" s="245">
        <v>130</v>
      </c>
      <c r="G243" s="245"/>
      <c r="H243" s="245">
        <v>65</v>
      </c>
      <c r="I243" s="246">
        <v>158</v>
      </c>
      <c r="J243" s="214" t="s">
        <v>783</v>
      </c>
      <c r="K243" s="215">
        <f t="shared" si="105"/>
        <v>-65</v>
      </c>
      <c r="L243" s="216">
        <f t="shared" si="106"/>
        <v>-0.5</v>
      </c>
      <c r="M243" s="212" t="s">
        <v>604</v>
      </c>
      <c r="N243" s="209">
        <v>43726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127</v>
      </c>
      <c r="B244" s="230">
        <v>43017</v>
      </c>
      <c r="C244" s="230"/>
      <c r="D244" s="231" t="s">
        <v>186</v>
      </c>
      <c r="E244" s="232" t="s">
        <v>623</v>
      </c>
      <c r="F244" s="232">
        <v>141.5</v>
      </c>
      <c r="G244" s="232"/>
      <c r="H244" s="232">
        <v>183.5</v>
      </c>
      <c r="I244" s="234">
        <v>210</v>
      </c>
      <c r="J244" s="204" t="s">
        <v>778</v>
      </c>
      <c r="K244" s="205">
        <f t="shared" si="105"/>
        <v>42</v>
      </c>
      <c r="L244" s="206">
        <f t="shared" si="106"/>
        <v>0.29681978798586572</v>
      </c>
      <c r="M244" s="201" t="s">
        <v>591</v>
      </c>
      <c r="N244" s="207">
        <v>43042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42">
        <v>128</v>
      </c>
      <c r="B245" s="243">
        <v>43074</v>
      </c>
      <c r="C245" s="243"/>
      <c r="D245" s="244" t="s">
        <v>785</v>
      </c>
      <c r="E245" s="245" t="s">
        <v>623</v>
      </c>
      <c r="F245" s="240">
        <v>172</v>
      </c>
      <c r="G245" s="245"/>
      <c r="H245" s="245">
        <v>155.25</v>
      </c>
      <c r="I245" s="246">
        <v>230</v>
      </c>
      <c r="J245" s="214" t="s">
        <v>786</v>
      </c>
      <c r="K245" s="215">
        <f t="shared" si="105"/>
        <v>-16.75</v>
      </c>
      <c r="L245" s="216">
        <f t="shared" si="106"/>
        <v>-9.7383720930232565E-2</v>
      </c>
      <c r="M245" s="212" t="s">
        <v>604</v>
      </c>
      <c r="N245" s="209">
        <v>43787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129</v>
      </c>
      <c r="B246" s="230">
        <v>43398</v>
      </c>
      <c r="C246" s="230"/>
      <c r="D246" s="231" t="s">
        <v>108</v>
      </c>
      <c r="E246" s="232" t="s">
        <v>623</v>
      </c>
      <c r="F246" s="232">
        <v>698.5</v>
      </c>
      <c r="G246" s="232"/>
      <c r="H246" s="232">
        <v>890</v>
      </c>
      <c r="I246" s="234">
        <v>890</v>
      </c>
      <c r="J246" s="204" t="s">
        <v>861</v>
      </c>
      <c r="K246" s="205">
        <f t="shared" si="105"/>
        <v>191.5</v>
      </c>
      <c r="L246" s="206">
        <f t="shared" si="106"/>
        <v>0.27415891195418757</v>
      </c>
      <c r="M246" s="201" t="s">
        <v>591</v>
      </c>
      <c r="N246" s="207">
        <v>44328</v>
      </c>
      <c r="O246" s="1"/>
      <c r="P246" s="1"/>
      <c r="Q246" s="1"/>
      <c r="R246" s="6" t="s">
        <v>780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130</v>
      </c>
      <c r="B247" s="230">
        <v>42877</v>
      </c>
      <c r="C247" s="230"/>
      <c r="D247" s="231" t="s">
        <v>376</v>
      </c>
      <c r="E247" s="232" t="s">
        <v>623</v>
      </c>
      <c r="F247" s="232">
        <v>127.6</v>
      </c>
      <c r="G247" s="232"/>
      <c r="H247" s="232">
        <v>138</v>
      </c>
      <c r="I247" s="234">
        <v>190</v>
      </c>
      <c r="J247" s="204" t="s">
        <v>787</v>
      </c>
      <c r="K247" s="205">
        <f t="shared" si="105"/>
        <v>10.400000000000006</v>
      </c>
      <c r="L247" s="206">
        <f t="shared" si="106"/>
        <v>8.1504702194357417E-2</v>
      </c>
      <c r="M247" s="201" t="s">
        <v>591</v>
      </c>
      <c r="N247" s="207">
        <v>43774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131</v>
      </c>
      <c r="B248" s="230">
        <v>43158</v>
      </c>
      <c r="C248" s="230"/>
      <c r="D248" s="231" t="s">
        <v>788</v>
      </c>
      <c r="E248" s="232" t="s">
        <v>623</v>
      </c>
      <c r="F248" s="232">
        <v>317</v>
      </c>
      <c r="G248" s="232"/>
      <c r="H248" s="232">
        <v>382.5</v>
      </c>
      <c r="I248" s="234">
        <v>398</v>
      </c>
      <c r="J248" s="204" t="s">
        <v>789</v>
      </c>
      <c r="K248" s="205">
        <f t="shared" si="105"/>
        <v>65.5</v>
      </c>
      <c r="L248" s="206">
        <f t="shared" si="106"/>
        <v>0.20662460567823343</v>
      </c>
      <c r="M248" s="201" t="s">
        <v>591</v>
      </c>
      <c r="N248" s="207">
        <v>44238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42">
        <v>132</v>
      </c>
      <c r="B249" s="243">
        <v>43164</v>
      </c>
      <c r="C249" s="243"/>
      <c r="D249" s="244" t="s">
        <v>145</v>
      </c>
      <c r="E249" s="245" t="s">
        <v>623</v>
      </c>
      <c r="F249" s="240">
        <f>510-14.4</f>
        <v>495.6</v>
      </c>
      <c r="G249" s="245"/>
      <c r="H249" s="245">
        <v>350</v>
      </c>
      <c r="I249" s="246">
        <v>672</v>
      </c>
      <c r="J249" s="214" t="s">
        <v>790</v>
      </c>
      <c r="K249" s="215">
        <f t="shared" si="105"/>
        <v>-145.60000000000002</v>
      </c>
      <c r="L249" s="216">
        <f t="shared" si="106"/>
        <v>-0.29378531073446329</v>
      </c>
      <c r="M249" s="212" t="s">
        <v>604</v>
      </c>
      <c r="N249" s="209">
        <v>43887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133</v>
      </c>
      <c r="B250" s="243">
        <v>43237</v>
      </c>
      <c r="C250" s="243"/>
      <c r="D250" s="244" t="s">
        <v>474</v>
      </c>
      <c r="E250" s="245" t="s">
        <v>623</v>
      </c>
      <c r="F250" s="240">
        <v>230.3</v>
      </c>
      <c r="G250" s="245"/>
      <c r="H250" s="245">
        <v>102.5</v>
      </c>
      <c r="I250" s="246">
        <v>348</v>
      </c>
      <c r="J250" s="214" t="s">
        <v>791</v>
      </c>
      <c r="K250" s="215">
        <f t="shared" si="105"/>
        <v>-127.80000000000001</v>
      </c>
      <c r="L250" s="216">
        <f t="shared" si="106"/>
        <v>-0.55492835432045162</v>
      </c>
      <c r="M250" s="212" t="s">
        <v>604</v>
      </c>
      <c r="N250" s="209">
        <v>43896</v>
      </c>
      <c r="O250" s="1"/>
      <c r="P250" s="1"/>
      <c r="Q250" s="1"/>
      <c r="R250" s="6" t="s">
        <v>780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134</v>
      </c>
      <c r="B251" s="230">
        <v>43258</v>
      </c>
      <c r="C251" s="230"/>
      <c r="D251" s="231" t="s">
        <v>439</v>
      </c>
      <c r="E251" s="232" t="s">
        <v>623</v>
      </c>
      <c r="F251" s="232">
        <f>342.5-5.1</f>
        <v>337.4</v>
      </c>
      <c r="G251" s="232"/>
      <c r="H251" s="232">
        <v>412.5</v>
      </c>
      <c r="I251" s="234">
        <v>439</v>
      </c>
      <c r="J251" s="204" t="s">
        <v>792</v>
      </c>
      <c r="K251" s="205">
        <f t="shared" si="105"/>
        <v>75.100000000000023</v>
      </c>
      <c r="L251" s="206">
        <f t="shared" si="106"/>
        <v>0.22258446947243635</v>
      </c>
      <c r="M251" s="201" t="s">
        <v>591</v>
      </c>
      <c r="N251" s="207">
        <v>44230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135</v>
      </c>
      <c r="B252" s="222">
        <v>43285</v>
      </c>
      <c r="C252" s="222"/>
      <c r="D252" s="223" t="s">
        <v>55</v>
      </c>
      <c r="E252" s="224" t="s">
        <v>623</v>
      </c>
      <c r="F252" s="224">
        <f>127.5-5.53</f>
        <v>121.97</v>
      </c>
      <c r="G252" s="225"/>
      <c r="H252" s="225">
        <v>122.5</v>
      </c>
      <c r="I252" s="225">
        <v>170</v>
      </c>
      <c r="J252" s="226" t="s">
        <v>823</v>
      </c>
      <c r="K252" s="227">
        <f t="shared" si="105"/>
        <v>0.53000000000000114</v>
      </c>
      <c r="L252" s="228">
        <f t="shared" si="106"/>
        <v>4.3453308190538747E-3</v>
      </c>
      <c r="M252" s="224" t="s">
        <v>714</v>
      </c>
      <c r="N252" s="222">
        <v>44431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2">
        <v>136</v>
      </c>
      <c r="B253" s="243">
        <v>43294</v>
      </c>
      <c r="C253" s="243"/>
      <c r="D253" s="244" t="s">
        <v>365</v>
      </c>
      <c r="E253" s="245" t="s">
        <v>623</v>
      </c>
      <c r="F253" s="240">
        <v>46.5</v>
      </c>
      <c r="G253" s="245"/>
      <c r="H253" s="245">
        <v>17</v>
      </c>
      <c r="I253" s="246">
        <v>59</v>
      </c>
      <c r="J253" s="214" t="s">
        <v>793</v>
      </c>
      <c r="K253" s="215">
        <f t="shared" ref="K253:K261" si="107">H253-F253</f>
        <v>-29.5</v>
      </c>
      <c r="L253" s="216">
        <f t="shared" ref="L253:L261" si="108">K253/F253</f>
        <v>-0.63440860215053763</v>
      </c>
      <c r="M253" s="212" t="s">
        <v>604</v>
      </c>
      <c r="N253" s="209">
        <v>43887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137</v>
      </c>
      <c r="B254" s="230">
        <v>43396</v>
      </c>
      <c r="C254" s="230"/>
      <c r="D254" s="231" t="s">
        <v>418</v>
      </c>
      <c r="E254" s="232" t="s">
        <v>623</v>
      </c>
      <c r="F254" s="232">
        <v>156.5</v>
      </c>
      <c r="G254" s="232"/>
      <c r="H254" s="232">
        <v>207.5</v>
      </c>
      <c r="I254" s="234">
        <v>191</v>
      </c>
      <c r="J254" s="204" t="s">
        <v>681</v>
      </c>
      <c r="K254" s="205">
        <f t="shared" si="107"/>
        <v>51</v>
      </c>
      <c r="L254" s="206">
        <f t="shared" si="108"/>
        <v>0.32587859424920129</v>
      </c>
      <c r="M254" s="201" t="s">
        <v>591</v>
      </c>
      <c r="N254" s="207">
        <v>44369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138</v>
      </c>
      <c r="B255" s="230">
        <v>43439</v>
      </c>
      <c r="C255" s="230"/>
      <c r="D255" s="231" t="s">
        <v>327</v>
      </c>
      <c r="E255" s="232" t="s">
        <v>623</v>
      </c>
      <c r="F255" s="232">
        <v>259.5</v>
      </c>
      <c r="G255" s="232"/>
      <c r="H255" s="232">
        <v>320</v>
      </c>
      <c r="I255" s="234">
        <v>320</v>
      </c>
      <c r="J255" s="204" t="s">
        <v>681</v>
      </c>
      <c r="K255" s="205">
        <f t="shared" si="107"/>
        <v>60.5</v>
      </c>
      <c r="L255" s="206">
        <f t="shared" si="108"/>
        <v>0.23314065510597304</v>
      </c>
      <c r="M255" s="201" t="s">
        <v>591</v>
      </c>
      <c r="N255" s="207">
        <v>44323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139</v>
      </c>
      <c r="B256" s="243">
        <v>43439</v>
      </c>
      <c r="C256" s="243"/>
      <c r="D256" s="244" t="s">
        <v>794</v>
      </c>
      <c r="E256" s="245" t="s">
        <v>623</v>
      </c>
      <c r="F256" s="245">
        <v>715</v>
      </c>
      <c r="G256" s="245"/>
      <c r="H256" s="245">
        <v>445</v>
      </c>
      <c r="I256" s="246">
        <v>840</v>
      </c>
      <c r="J256" s="214" t="s">
        <v>795</v>
      </c>
      <c r="K256" s="215">
        <f t="shared" si="107"/>
        <v>-270</v>
      </c>
      <c r="L256" s="216">
        <f t="shared" si="108"/>
        <v>-0.3776223776223776</v>
      </c>
      <c r="M256" s="212" t="s">
        <v>604</v>
      </c>
      <c r="N256" s="209">
        <v>43800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140</v>
      </c>
      <c r="B257" s="230">
        <v>43469</v>
      </c>
      <c r="C257" s="230"/>
      <c r="D257" s="231" t="s">
        <v>158</v>
      </c>
      <c r="E257" s="232" t="s">
        <v>623</v>
      </c>
      <c r="F257" s="232">
        <v>875</v>
      </c>
      <c r="G257" s="232"/>
      <c r="H257" s="232">
        <v>1165</v>
      </c>
      <c r="I257" s="234">
        <v>1185</v>
      </c>
      <c r="J257" s="204" t="s">
        <v>796</v>
      </c>
      <c r="K257" s="205">
        <f t="shared" si="107"/>
        <v>290</v>
      </c>
      <c r="L257" s="206">
        <f t="shared" si="108"/>
        <v>0.33142857142857141</v>
      </c>
      <c r="M257" s="201" t="s">
        <v>591</v>
      </c>
      <c r="N257" s="207">
        <v>43847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141</v>
      </c>
      <c r="B258" s="230">
        <v>43559</v>
      </c>
      <c r="C258" s="230"/>
      <c r="D258" s="231" t="s">
        <v>343</v>
      </c>
      <c r="E258" s="232" t="s">
        <v>623</v>
      </c>
      <c r="F258" s="232">
        <f>387-14.63</f>
        <v>372.37</v>
      </c>
      <c r="G258" s="232"/>
      <c r="H258" s="232">
        <v>490</v>
      </c>
      <c r="I258" s="234">
        <v>490</v>
      </c>
      <c r="J258" s="204" t="s">
        <v>681</v>
      </c>
      <c r="K258" s="205">
        <f t="shared" si="107"/>
        <v>117.63</v>
      </c>
      <c r="L258" s="206">
        <f t="shared" si="108"/>
        <v>0.31589548030185027</v>
      </c>
      <c r="M258" s="201" t="s">
        <v>591</v>
      </c>
      <c r="N258" s="207">
        <v>43850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2">
        <v>142</v>
      </c>
      <c r="B259" s="243">
        <v>43578</v>
      </c>
      <c r="C259" s="243"/>
      <c r="D259" s="244" t="s">
        <v>797</v>
      </c>
      <c r="E259" s="245" t="s">
        <v>593</v>
      </c>
      <c r="F259" s="245">
        <v>220</v>
      </c>
      <c r="G259" s="245"/>
      <c r="H259" s="245">
        <v>127.5</v>
      </c>
      <c r="I259" s="246">
        <v>284</v>
      </c>
      <c r="J259" s="214" t="s">
        <v>798</v>
      </c>
      <c r="K259" s="215">
        <f t="shared" si="107"/>
        <v>-92.5</v>
      </c>
      <c r="L259" s="216">
        <f t="shared" si="108"/>
        <v>-0.42045454545454547</v>
      </c>
      <c r="M259" s="212" t="s">
        <v>604</v>
      </c>
      <c r="N259" s="209">
        <v>43896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143</v>
      </c>
      <c r="B260" s="230">
        <v>43622</v>
      </c>
      <c r="C260" s="230"/>
      <c r="D260" s="231" t="s">
        <v>483</v>
      </c>
      <c r="E260" s="232" t="s">
        <v>593</v>
      </c>
      <c r="F260" s="232">
        <v>332.8</v>
      </c>
      <c r="G260" s="232"/>
      <c r="H260" s="232">
        <v>405</v>
      </c>
      <c r="I260" s="234">
        <v>419</v>
      </c>
      <c r="J260" s="204" t="s">
        <v>799</v>
      </c>
      <c r="K260" s="205">
        <f t="shared" si="107"/>
        <v>72.199999999999989</v>
      </c>
      <c r="L260" s="206">
        <f t="shared" si="108"/>
        <v>0.21694711538461534</v>
      </c>
      <c r="M260" s="201" t="s">
        <v>591</v>
      </c>
      <c r="N260" s="207">
        <v>43860</v>
      </c>
      <c r="O260" s="1"/>
      <c r="P260" s="1"/>
      <c r="Q260" s="1"/>
      <c r="R260" s="6" t="s">
        <v>784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144</v>
      </c>
      <c r="B261" s="222">
        <v>43641</v>
      </c>
      <c r="C261" s="222"/>
      <c r="D261" s="223" t="s">
        <v>151</v>
      </c>
      <c r="E261" s="224" t="s">
        <v>623</v>
      </c>
      <c r="F261" s="224">
        <v>386</v>
      </c>
      <c r="G261" s="225"/>
      <c r="H261" s="225">
        <v>395</v>
      </c>
      <c r="I261" s="225">
        <v>452</v>
      </c>
      <c r="J261" s="226" t="s">
        <v>800</v>
      </c>
      <c r="K261" s="227">
        <f t="shared" si="107"/>
        <v>9</v>
      </c>
      <c r="L261" s="228">
        <f t="shared" si="108"/>
        <v>2.3316062176165803E-2</v>
      </c>
      <c r="M261" s="224" t="s">
        <v>714</v>
      </c>
      <c r="N261" s="222">
        <v>43868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145</v>
      </c>
      <c r="B262" s="222">
        <v>43707</v>
      </c>
      <c r="C262" s="222"/>
      <c r="D262" s="223" t="s">
        <v>131</v>
      </c>
      <c r="E262" s="224" t="s">
        <v>623</v>
      </c>
      <c r="F262" s="224">
        <v>137.5</v>
      </c>
      <c r="G262" s="225"/>
      <c r="H262" s="225">
        <v>138.5</v>
      </c>
      <c r="I262" s="225">
        <v>190</v>
      </c>
      <c r="J262" s="226" t="s">
        <v>822</v>
      </c>
      <c r="K262" s="227">
        <f t="shared" ref="K262" si="109">H262-F262</f>
        <v>1</v>
      </c>
      <c r="L262" s="228">
        <f t="shared" ref="L262" si="110">K262/F262</f>
        <v>7.2727272727272727E-3</v>
      </c>
      <c r="M262" s="224" t="s">
        <v>714</v>
      </c>
      <c r="N262" s="222">
        <v>44432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146</v>
      </c>
      <c r="B263" s="230">
        <v>43731</v>
      </c>
      <c r="C263" s="230"/>
      <c r="D263" s="231" t="s">
        <v>430</v>
      </c>
      <c r="E263" s="232" t="s">
        <v>623</v>
      </c>
      <c r="F263" s="232">
        <v>235</v>
      </c>
      <c r="G263" s="232"/>
      <c r="H263" s="232">
        <v>295</v>
      </c>
      <c r="I263" s="234">
        <v>296</v>
      </c>
      <c r="J263" s="204" t="s">
        <v>801</v>
      </c>
      <c r="K263" s="205">
        <f t="shared" ref="K263:K268" si="111">H263-F263</f>
        <v>60</v>
      </c>
      <c r="L263" s="206">
        <f t="shared" ref="L263:L268" si="112">K263/F263</f>
        <v>0.25531914893617019</v>
      </c>
      <c r="M263" s="201" t="s">
        <v>591</v>
      </c>
      <c r="N263" s="207">
        <v>43844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147</v>
      </c>
      <c r="B264" s="230">
        <v>43752</v>
      </c>
      <c r="C264" s="230"/>
      <c r="D264" s="231" t="s">
        <v>802</v>
      </c>
      <c r="E264" s="232" t="s">
        <v>623</v>
      </c>
      <c r="F264" s="232">
        <v>277.5</v>
      </c>
      <c r="G264" s="232"/>
      <c r="H264" s="232">
        <v>333</v>
      </c>
      <c r="I264" s="234">
        <v>333</v>
      </c>
      <c r="J264" s="204" t="s">
        <v>803</v>
      </c>
      <c r="K264" s="205">
        <f t="shared" si="111"/>
        <v>55.5</v>
      </c>
      <c r="L264" s="206">
        <f t="shared" si="112"/>
        <v>0.2</v>
      </c>
      <c r="M264" s="201" t="s">
        <v>591</v>
      </c>
      <c r="N264" s="207">
        <v>43846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148</v>
      </c>
      <c r="B265" s="230">
        <v>43752</v>
      </c>
      <c r="C265" s="230"/>
      <c r="D265" s="231" t="s">
        <v>804</v>
      </c>
      <c r="E265" s="232" t="s">
        <v>623</v>
      </c>
      <c r="F265" s="232">
        <v>930</v>
      </c>
      <c r="G265" s="232"/>
      <c r="H265" s="232">
        <v>1165</v>
      </c>
      <c r="I265" s="234">
        <v>1200</v>
      </c>
      <c r="J265" s="204" t="s">
        <v>805</v>
      </c>
      <c r="K265" s="205">
        <f t="shared" si="111"/>
        <v>235</v>
      </c>
      <c r="L265" s="206">
        <f t="shared" si="112"/>
        <v>0.25268817204301075</v>
      </c>
      <c r="M265" s="201" t="s">
        <v>591</v>
      </c>
      <c r="N265" s="207">
        <v>43847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149</v>
      </c>
      <c r="B266" s="230">
        <v>43753</v>
      </c>
      <c r="C266" s="230"/>
      <c r="D266" s="231" t="s">
        <v>806</v>
      </c>
      <c r="E266" s="232" t="s">
        <v>623</v>
      </c>
      <c r="F266" s="202">
        <v>111</v>
      </c>
      <c r="G266" s="232"/>
      <c r="H266" s="232">
        <v>141</v>
      </c>
      <c r="I266" s="234">
        <v>141</v>
      </c>
      <c r="J266" s="204" t="s">
        <v>607</v>
      </c>
      <c r="K266" s="205">
        <f t="shared" si="111"/>
        <v>30</v>
      </c>
      <c r="L266" s="206">
        <f t="shared" si="112"/>
        <v>0.27027027027027029</v>
      </c>
      <c r="M266" s="201" t="s">
        <v>591</v>
      </c>
      <c r="N266" s="207">
        <v>44328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150</v>
      </c>
      <c r="B267" s="230">
        <v>43753</v>
      </c>
      <c r="C267" s="230"/>
      <c r="D267" s="231" t="s">
        <v>807</v>
      </c>
      <c r="E267" s="232" t="s">
        <v>623</v>
      </c>
      <c r="F267" s="202">
        <v>296</v>
      </c>
      <c r="G267" s="232"/>
      <c r="H267" s="232">
        <v>370</v>
      </c>
      <c r="I267" s="234">
        <v>370</v>
      </c>
      <c r="J267" s="204" t="s">
        <v>681</v>
      </c>
      <c r="K267" s="205">
        <f t="shared" si="111"/>
        <v>74</v>
      </c>
      <c r="L267" s="206">
        <f t="shared" si="112"/>
        <v>0.25</v>
      </c>
      <c r="M267" s="201" t="s">
        <v>591</v>
      </c>
      <c r="N267" s="207">
        <v>43853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151</v>
      </c>
      <c r="B268" s="230">
        <v>43754</v>
      </c>
      <c r="C268" s="230"/>
      <c r="D268" s="231" t="s">
        <v>808</v>
      </c>
      <c r="E268" s="232" t="s">
        <v>623</v>
      </c>
      <c r="F268" s="202">
        <v>300</v>
      </c>
      <c r="G268" s="232"/>
      <c r="H268" s="232">
        <v>382.5</v>
      </c>
      <c r="I268" s="234">
        <v>344</v>
      </c>
      <c r="J268" s="204" t="s">
        <v>809</v>
      </c>
      <c r="K268" s="205">
        <f t="shared" si="111"/>
        <v>82.5</v>
      </c>
      <c r="L268" s="206">
        <f t="shared" si="112"/>
        <v>0.27500000000000002</v>
      </c>
      <c r="M268" s="201" t="s">
        <v>591</v>
      </c>
      <c r="N268" s="207">
        <v>44238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152</v>
      </c>
      <c r="B269" s="249">
        <v>43832</v>
      </c>
      <c r="C269" s="249"/>
      <c r="D269" s="250" t="s">
        <v>810</v>
      </c>
      <c r="E269" s="56" t="s">
        <v>623</v>
      </c>
      <c r="F269" s="251" t="s">
        <v>811</v>
      </c>
      <c r="G269" s="56"/>
      <c r="H269" s="56"/>
      <c r="I269" s="252">
        <v>590</v>
      </c>
      <c r="J269" s="247" t="s">
        <v>594</v>
      </c>
      <c r="K269" s="247"/>
      <c r="L269" s="253"/>
      <c r="M269" s="254" t="s">
        <v>594</v>
      </c>
      <c r="N269" s="255"/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153</v>
      </c>
      <c r="B270" s="230">
        <v>43966</v>
      </c>
      <c r="C270" s="230"/>
      <c r="D270" s="231" t="s">
        <v>71</v>
      </c>
      <c r="E270" s="232" t="s">
        <v>623</v>
      </c>
      <c r="F270" s="202">
        <v>67.5</v>
      </c>
      <c r="G270" s="232"/>
      <c r="H270" s="232">
        <v>86</v>
      </c>
      <c r="I270" s="234">
        <v>86</v>
      </c>
      <c r="J270" s="204" t="s">
        <v>812</v>
      </c>
      <c r="K270" s="205">
        <f t="shared" ref="K270:K277" si="113">H270-F270</f>
        <v>18.5</v>
      </c>
      <c r="L270" s="206">
        <f t="shared" ref="L270:L277" si="114">K270/F270</f>
        <v>0.27407407407407408</v>
      </c>
      <c r="M270" s="201" t="s">
        <v>591</v>
      </c>
      <c r="N270" s="207">
        <v>44008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154</v>
      </c>
      <c r="B271" s="230">
        <v>44035</v>
      </c>
      <c r="C271" s="230"/>
      <c r="D271" s="231" t="s">
        <v>482</v>
      </c>
      <c r="E271" s="232" t="s">
        <v>623</v>
      </c>
      <c r="F271" s="202">
        <v>231</v>
      </c>
      <c r="G271" s="232"/>
      <c r="H271" s="232">
        <v>281</v>
      </c>
      <c r="I271" s="234">
        <v>281</v>
      </c>
      <c r="J271" s="204" t="s">
        <v>681</v>
      </c>
      <c r="K271" s="205">
        <f t="shared" si="113"/>
        <v>50</v>
      </c>
      <c r="L271" s="206">
        <f t="shared" si="114"/>
        <v>0.21645021645021645</v>
      </c>
      <c r="M271" s="201" t="s">
        <v>591</v>
      </c>
      <c r="N271" s="207">
        <v>44358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155</v>
      </c>
      <c r="B272" s="230">
        <v>44092</v>
      </c>
      <c r="C272" s="230"/>
      <c r="D272" s="231" t="s">
        <v>407</v>
      </c>
      <c r="E272" s="232" t="s">
        <v>623</v>
      </c>
      <c r="F272" s="232">
        <v>206</v>
      </c>
      <c r="G272" s="232"/>
      <c r="H272" s="232">
        <v>248</v>
      </c>
      <c r="I272" s="234">
        <v>248</v>
      </c>
      <c r="J272" s="204" t="s">
        <v>681</v>
      </c>
      <c r="K272" s="205">
        <f t="shared" si="113"/>
        <v>42</v>
      </c>
      <c r="L272" s="206">
        <f t="shared" si="114"/>
        <v>0.20388349514563106</v>
      </c>
      <c r="M272" s="201" t="s">
        <v>591</v>
      </c>
      <c r="N272" s="207">
        <v>44214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156</v>
      </c>
      <c r="B273" s="230">
        <v>44140</v>
      </c>
      <c r="C273" s="230"/>
      <c r="D273" s="231" t="s">
        <v>407</v>
      </c>
      <c r="E273" s="232" t="s">
        <v>623</v>
      </c>
      <c r="F273" s="232">
        <v>182.5</v>
      </c>
      <c r="G273" s="232"/>
      <c r="H273" s="232">
        <v>248</v>
      </c>
      <c r="I273" s="234">
        <v>248</v>
      </c>
      <c r="J273" s="204" t="s">
        <v>681</v>
      </c>
      <c r="K273" s="205">
        <f t="shared" si="113"/>
        <v>65.5</v>
      </c>
      <c r="L273" s="206">
        <f t="shared" si="114"/>
        <v>0.35890410958904112</v>
      </c>
      <c r="M273" s="201" t="s">
        <v>591</v>
      </c>
      <c r="N273" s="207">
        <v>44214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157</v>
      </c>
      <c r="B274" s="230">
        <v>44140</v>
      </c>
      <c r="C274" s="230"/>
      <c r="D274" s="231" t="s">
        <v>327</v>
      </c>
      <c r="E274" s="232" t="s">
        <v>623</v>
      </c>
      <c r="F274" s="232">
        <v>247.5</v>
      </c>
      <c r="G274" s="232"/>
      <c r="H274" s="232">
        <v>320</v>
      </c>
      <c r="I274" s="234">
        <v>320</v>
      </c>
      <c r="J274" s="204" t="s">
        <v>681</v>
      </c>
      <c r="K274" s="205">
        <f t="shared" si="113"/>
        <v>72.5</v>
      </c>
      <c r="L274" s="206">
        <f t="shared" si="114"/>
        <v>0.29292929292929293</v>
      </c>
      <c r="M274" s="201" t="s">
        <v>591</v>
      </c>
      <c r="N274" s="207">
        <v>44323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158</v>
      </c>
      <c r="B275" s="230">
        <v>44140</v>
      </c>
      <c r="C275" s="230"/>
      <c r="D275" s="231" t="s">
        <v>272</v>
      </c>
      <c r="E275" s="232" t="s">
        <v>623</v>
      </c>
      <c r="F275" s="202">
        <v>925</v>
      </c>
      <c r="G275" s="232"/>
      <c r="H275" s="232">
        <v>1095</v>
      </c>
      <c r="I275" s="234">
        <v>1093</v>
      </c>
      <c r="J275" s="204" t="s">
        <v>813</v>
      </c>
      <c r="K275" s="205">
        <f t="shared" si="113"/>
        <v>170</v>
      </c>
      <c r="L275" s="206">
        <f t="shared" si="114"/>
        <v>0.18378378378378379</v>
      </c>
      <c r="M275" s="201" t="s">
        <v>591</v>
      </c>
      <c r="N275" s="207">
        <v>44201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159</v>
      </c>
      <c r="B276" s="230">
        <v>44140</v>
      </c>
      <c r="C276" s="230"/>
      <c r="D276" s="231" t="s">
        <v>343</v>
      </c>
      <c r="E276" s="232" t="s">
        <v>623</v>
      </c>
      <c r="F276" s="202">
        <v>332.5</v>
      </c>
      <c r="G276" s="232"/>
      <c r="H276" s="232">
        <v>393</v>
      </c>
      <c r="I276" s="234">
        <v>406</v>
      </c>
      <c r="J276" s="204" t="s">
        <v>814</v>
      </c>
      <c r="K276" s="205">
        <f t="shared" si="113"/>
        <v>60.5</v>
      </c>
      <c r="L276" s="206">
        <f t="shared" si="114"/>
        <v>0.18195488721804512</v>
      </c>
      <c r="M276" s="201" t="s">
        <v>591</v>
      </c>
      <c r="N276" s="207">
        <v>44256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160</v>
      </c>
      <c r="B277" s="230">
        <v>44141</v>
      </c>
      <c r="C277" s="230"/>
      <c r="D277" s="231" t="s">
        <v>482</v>
      </c>
      <c r="E277" s="232" t="s">
        <v>623</v>
      </c>
      <c r="F277" s="202">
        <v>231</v>
      </c>
      <c r="G277" s="232"/>
      <c r="H277" s="232">
        <v>281</v>
      </c>
      <c r="I277" s="234">
        <v>281</v>
      </c>
      <c r="J277" s="204" t="s">
        <v>681</v>
      </c>
      <c r="K277" s="205">
        <f t="shared" si="113"/>
        <v>50</v>
      </c>
      <c r="L277" s="206">
        <f t="shared" si="114"/>
        <v>0.21645021645021645</v>
      </c>
      <c r="M277" s="201" t="s">
        <v>591</v>
      </c>
      <c r="N277" s="207">
        <v>44358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6">
        <v>161</v>
      </c>
      <c r="B278" s="249">
        <v>44187</v>
      </c>
      <c r="C278" s="249"/>
      <c r="D278" s="250" t="s">
        <v>455</v>
      </c>
      <c r="E278" s="56" t="s">
        <v>623</v>
      </c>
      <c r="F278" s="251" t="s">
        <v>815</v>
      </c>
      <c r="G278" s="56"/>
      <c r="H278" s="56"/>
      <c r="I278" s="252">
        <v>239</v>
      </c>
      <c r="J278" s="247" t="s">
        <v>594</v>
      </c>
      <c r="K278" s="247"/>
      <c r="L278" s="253"/>
      <c r="M278" s="254"/>
      <c r="N278" s="255"/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162</v>
      </c>
      <c r="B279" s="249">
        <v>44258</v>
      </c>
      <c r="C279" s="249"/>
      <c r="D279" s="250" t="s">
        <v>810</v>
      </c>
      <c r="E279" s="56" t="s">
        <v>623</v>
      </c>
      <c r="F279" s="251" t="s">
        <v>811</v>
      </c>
      <c r="G279" s="56"/>
      <c r="H279" s="56"/>
      <c r="I279" s="252">
        <v>590</v>
      </c>
      <c r="J279" s="247" t="s">
        <v>594</v>
      </c>
      <c r="K279" s="247"/>
      <c r="L279" s="253"/>
      <c r="M279" s="254"/>
      <c r="N279" s="255"/>
      <c r="O279" s="1"/>
      <c r="P279" s="1"/>
      <c r="R279" s="6" t="s">
        <v>784</v>
      </c>
    </row>
    <row r="280" spans="1:26" ht="12.75" customHeight="1">
      <c r="A280" s="229">
        <v>163</v>
      </c>
      <c r="B280" s="230">
        <v>44274</v>
      </c>
      <c r="C280" s="230"/>
      <c r="D280" s="231" t="s">
        <v>343</v>
      </c>
      <c r="E280" s="232" t="s">
        <v>623</v>
      </c>
      <c r="F280" s="202">
        <v>355</v>
      </c>
      <c r="G280" s="232"/>
      <c r="H280" s="232">
        <v>422.5</v>
      </c>
      <c r="I280" s="234">
        <v>420</v>
      </c>
      <c r="J280" s="204" t="s">
        <v>816</v>
      </c>
      <c r="K280" s="205">
        <f t="shared" ref="K280:K283" si="115">H280-F280</f>
        <v>67.5</v>
      </c>
      <c r="L280" s="206">
        <f t="shared" ref="L280:L283" si="116">K280/F280</f>
        <v>0.19014084507042253</v>
      </c>
      <c r="M280" s="201" t="s">
        <v>591</v>
      </c>
      <c r="N280" s="207">
        <v>44361</v>
      </c>
      <c r="O280" s="1"/>
      <c r="R280" s="257" t="s">
        <v>784</v>
      </c>
    </row>
    <row r="281" spans="1:26" ht="12.75" customHeight="1">
      <c r="A281" s="229">
        <v>164</v>
      </c>
      <c r="B281" s="230">
        <v>44295</v>
      </c>
      <c r="C281" s="230"/>
      <c r="D281" s="231" t="s">
        <v>817</v>
      </c>
      <c r="E281" s="232" t="s">
        <v>623</v>
      </c>
      <c r="F281" s="202">
        <v>555</v>
      </c>
      <c r="G281" s="232"/>
      <c r="H281" s="232">
        <v>663</v>
      </c>
      <c r="I281" s="234">
        <v>663</v>
      </c>
      <c r="J281" s="204" t="s">
        <v>818</v>
      </c>
      <c r="K281" s="205">
        <f t="shared" si="115"/>
        <v>108</v>
      </c>
      <c r="L281" s="206">
        <f t="shared" si="116"/>
        <v>0.19459459459459461</v>
      </c>
      <c r="M281" s="201" t="s">
        <v>591</v>
      </c>
      <c r="N281" s="207">
        <v>44321</v>
      </c>
      <c r="O281" s="1"/>
      <c r="P281" s="1"/>
      <c r="Q281" s="1"/>
      <c r="R281" s="257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165</v>
      </c>
      <c r="B282" s="230">
        <v>44308</v>
      </c>
      <c r="C282" s="230"/>
      <c r="D282" s="231" t="s">
        <v>376</v>
      </c>
      <c r="E282" s="232" t="s">
        <v>623</v>
      </c>
      <c r="F282" s="202">
        <v>126.5</v>
      </c>
      <c r="G282" s="232"/>
      <c r="H282" s="232">
        <v>155</v>
      </c>
      <c r="I282" s="234">
        <v>155</v>
      </c>
      <c r="J282" s="204" t="s">
        <v>681</v>
      </c>
      <c r="K282" s="205">
        <f t="shared" si="115"/>
        <v>28.5</v>
      </c>
      <c r="L282" s="206">
        <f t="shared" si="116"/>
        <v>0.22529644268774704</v>
      </c>
      <c r="M282" s="201" t="s">
        <v>591</v>
      </c>
      <c r="N282" s="207">
        <v>44362</v>
      </c>
      <c r="O282" s="1"/>
      <c r="R282" s="257" t="s">
        <v>784</v>
      </c>
    </row>
    <row r="283" spans="1:26" ht="12.75" customHeight="1">
      <c r="A283" s="308">
        <v>166</v>
      </c>
      <c r="B283" s="309">
        <v>44368</v>
      </c>
      <c r="C283" s="309"/>
      <c r="D283" s="310" t="s">
        <v>394</v>
      </c>
      <c r="E283" s="311" t="s">
        <v>623</v>
      </c>
      <c r="F283" s="312">
        <v>287.5</v>
      </c>
      <c r="G283" s="311"/>
      <c r="H283" s="311">
        <v>245</v>
      </c>
      <c r="I283" s="313">
        <v>344</v>
      </c>
      <c r="J283" s="214" t="s">
        <v>858</v>
      </c>
      <c r="K283" s="215">
        <f t="shared" si="115"/>
        <v>-42.5</v>
      </c>
      <c r="L283" s="216">
        <f t="shared" si="116"/>
        <v>-0.14782608695652175</v>
      </c>
      <c r="M283" s="212" t="s">
        <v>604</v>
      </c>
      <c r="N283" s="209">
        <v>44508</v>
      </c>
      <c r="O283" s="1"/>
      <c r="R283" s="257" t="s">
        <v>784</v>
      </c>
    </row>
    <row r="284" spans="1:26" ht="12.75" customHeight="1">
      <c r="A284" s="256">
        <v>167</v>
      </c>
      <c r="B284" s="249">
        <v>44368</v>
      </c>
      <c r="C284" s="249"/>
      <c r="D284" s="250" t="s">
        <v>482</v>
      </c>
      <c r="E284" s="56" t="s">
        <v>623</v>
      </c>
      <c r="F284" s="251" t="s">
        <v>819</v>
      </c>
      <c r="G284" s="56"/>
      <c r="H284" s="56"/>
      <c r="I284" s="252">
        <v>320</v>
      </c>
      <c r="J284" s="247" t="s">
        <v>594</v>
      </c>
      <c r="K284" s="256"/>
      <c r="L284" s="249"/>
      <c r="M284" s="249"/>
      <c r="N284" s="250"/>
      <c r="O284" s="44"/>
      <c r="R284" s="257" t="s">
        <v>784</v>
      </c>
    </row>
    <row r="285" spans="1:26" ht="12.75" customHeight="1">
      <c r="A285" s="434">
        <v>168</v>
      </c>
      <c r="B285" s="435">
        <v>44406</v>
      </c>
      <c r="C285" s="435"/>
      <c r="D285" s="436" t="s">
        <v>376</v>
      </c>
      <c r="E285" s="437" t="s">
        <v>623</v>
      </c>
      <c r="F285" s="438">
        <v>162.5</v>
      </c>
      <c r="G285" s="437"/>
      <c r="H285" s="437">
        <v>200</v>
      </c>
      <c r="I285" s="437">
        <v>200</v>
      </c>
      <c r="J285" s="204" t="s">
        <v>681</v>
      </c>
      <c r="K285" s="205">
        <f t="shared" ref="K285" si="117">H285-F285</f>
        <v>37.5</v>
      </c>
      <c r="L285" s="206">
        <f t="shared" ref="L285" si="118">K285/F285</f>
        <v>0.23076923076923078</v>
      </c>
      <c r="M285" s="201" t="s">
        <v>591</v>
      </c>
      <c r="N285" s="207">
        <v>44571</v>
      </c>
      <c r="O285" s="44"/>
      <c r="R285" s="257" t="s">
        <v>784</v>
      </c>
    </row>
    <row r="286" spans="1:26" ht="12.75" customHeight="1">
      <c r="A286" s="229">
        <v>169</v>
      </c>
      <c r="B286" s="230">
        <v>44462</v>
      </c>
      <c r="C286" s="230"/>
      <c r="D286" s="231" t="s">
        <v>825</v>
      </c>
      <c r="E286" s="232" t="s">
        <v>623</v>
      </c>
      <c r="F286" s="202">
        <v>1235</v>
      </c>
      <c r="G286" s="232"/>
      <c r="H286" s="232">
        <v>1505</v>
      </c>
      <c r="I286" s="234">
        <v>1500</v>
      </c>
      <c r="J286" s="204" t="s">
        <v>681</v>
      </c>
      <c r="K286" s="205">
        <f t="shared" ref="K286" si="119">H286-F286</f>
        <v>270</v>
      </c>
      <c r="L286" s="206">
        <f t="shared" ref="L286" si="120">K286/F286</f>
        <v>0.21862348178137653</v>
      </c>
      <c r="M286" s="201" t="s">
        <v>591</v>
      </c>
      <c r="N286" s="207">
        <v>44564</v>
      </c>
      <c r="O286" s="1"/>
      <c r="R286" s="257" t="s">
        <v>784</v>
      </c>
    </row>
    <row r="287" spans="1:26" ht="12.75" customHeight="1">
      <c r="A287" s="279">
        <v>170</v>
      </c>
      <c r="B287" s="280">
        <v>44480</v>
      </c>
      <c r="C287" s="280"/>
      <c r="D287" s="281" t="s">
        <v>827</v>
      </c>
      <c r="E287" s="282" t="s">
        <v>623</v>
      </c>
      <c r="F287" s="283" t="s">
        <v>832</v>
      </c>
      <c r="G287" s="282"/>
      <c r="H287" s="282"/>
      <c r="I287" s="282">
        <v>145</v>
      </c>
      <c r="J287" s="284" t="s">
        <v>594</v>
      </c>
      <c r="K287" s="279"/>
      <c r="L287" s="280"/>
      <c r="M287" s="280"/>
      <c r="N287" s="281"/>
      <c r="O287" s="44"/>
      <c r="R287" s="257" t="s">
        <v>784</v>
      </c>
    </row>
    <row r="288" spans="1:26" ht="12.75" customHeight="1">
      <c r="A288" s="285">
        <v>171</v>
      </c>
      <c r="B288" s="286">
        <v>44481</v>
      </c>
      <c r="C288" s="286"/>
      <c r="D288" s="287" t="s">
        <v>261</v>
      </c>
      <c r="E288" s="288" t="s">
        <v>623</v>
      </c>
      <c r="F288" s="289" t="s">
        <v>829</v>
      </c>
      <c r="G288" s="288"/>
      <c r="H288" s="288"/>
      <c r="I288" s="288">
        <v>380</v>
      </c>
      <c r="J288" s="290" t="s">
        <v>594</v>
      </c>
      <c r="K288" s="285"/>
      <c r="L288" s="286"/>
      <c r="M288" s="286"/>
      <c r="N288" s="287"/>
      <c r="O288" s="44"/>
      <c r="R288" s="257" t="s">
        <v>784</v>
      </c>
    </row>
    <row r="289" spans="1:18" ht="12.75" customHeight="1">
      <c r="A289" s="285">
        <v>172</v>
      </c>
      <c r="B289" s="286">
        <v>44481</v>
      </c>
      <c r="C289" s="286"/>
      <c r="D289" s="287" t="s">
        <v>402</v>
      </c>
      <c r="E289" s="288" t="s">
        <v>623</v>
      </c>
      <c r="F289" s="289" t="s">
        <v>830</v>
      </c>
      <c r="G289" s="288"/>
      <c r="H289" s="288"/>
      <c r="I289" s="288">
        <v>56</v>
      </c>
      <c r="J289" s="290" t="s">
        <v>594</v>
      </c>
      <c r="K289" s="285"/>
      <c r="L289" s="286"/>
      <c r="M289" s="286"/>
      <c r="N289" s="287"/>
      <c r="O289" s="44"/>
      <c r="R289" s="257"/>
    </row>
    <row r="290" spans="1:18" ht="12.75" customHeight="1">
      <c r="A290" s="291">
        <v>173</v>
      </c>
      <c r="B290" s="286">
        <v>44551</v>
      </c>
      <c r="C290" s="291"/>
      <c r="D290" s="291" t="s">
        <v>119</v>
      </c>
      <c r="E290" s="288" t="s">
        <v>623</v>
      </c>
      <c r="F290" s="288" t="s">
        <v>871</v>
      </c>
      <c r="G290" s="288"/>
      <c r="H290" s="288"/>
      <c r="I290" s="288">
        <v>3000</v>
      </c>
      <c r="J290" s="288" t="s">
        <v>594</v>
      </c>
      <c r="K290" s="288"/>
      <c r="L290" s="288"/>
      <c r="M290" s="288"/>
      <c r="N290" s="291"/>
      <c r="O290" s="44"/>
      <c r="R290" s="257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257"/>
    </row>
    <row r="292" spans="1:18" ht="12.75" customHeight="1">
      <c r="A292" s="256"/>
      <c r="B292" s="258" t="s">
        <v>820</v>
      </c>
      <c r="F292" s="59"/>
      <c r="G292" s="59"/>
      <c r="H292" s="59"/>
      <c r="I292" s="59"/>
      <c r="J292" s="44"/>
      <c r="K292" s="59"/>
      <c r="L292" s="59"/>
      <c r="M292" s="59"/>
      <c r="O292" s="44"/>
      <c r="R292" s="257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A302" s="259"/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A303" s="259"/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A304" s="56"/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</sheetData>
  <autoFilter ref="R1:R30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2022-01-18T02:35:34Z</dcterms:modified>
</cp:coreProperties>
</file>